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210" windowWidth="12915" windowHeight="7560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M155" i="1" l="1"/>
  <c r="P117" i="1" l="1"/>
  <c r="M172" i="1" l="1"/>
  <c r="M170" i="1"/>
  <c r="S3" i="1" l="1"/>
  <c r="M157" i="1" l="1"/>
  <c r="M140" i="1"/>
  <c r="V6" i="1" l="1"/>
  <c r="M110" i="1" l="1"/>
  <c r="M125" i="1"/>
  <c r="M123" i="1"/>
  <c r="M138" i="1"/>
  <c r="U3" i="1" l="1"/>
  <c r="P121" i="1"/>
  <c r="M108" i="1" l="1"/>
  <c r="M91" i="1" l="1"/>
  <c r="M93" i="1" l="1"/>
  <c r="M76" i="1" l="1"/>
  <c r="M78" i="1"/>
  <c r="M61" i="1"/>
  <c r="M59" i="1"/>
  <c r="M44" i="1" l="1"/>
  <c r="M29" i="1"/>
  <c r="M42" i="1"/>
  <c r="M27" i="1"/>
  <c r="O6" i="1"/>
  <c r="O179" i="1" l="1"/>
  <c r="O181" i="1"/>
  <c r="O183" i="1"/>
  <c r="O185" i="1"/>
  <c r="O187" i="1"/>
  <c r="O168" i="1"/>
  <c r="O166" i="1"/>
  <c r="O164" i="1"/>
  <c r="O153" i="1"/>
  <c r="O151" i="1"/>
  <c r="O149" i="1"/>
  <c r="O147" i="1"/>
  <c r="O170" i="1"/>
  <c r="O155" i="1"/>
  <c r="O138" i="1"/>
  <c r="O136" i="1"/>
  <c r="O134" i="1"/>
  <c r="O132" i="1"/>
  <c r="O121" i="1"/>
  <c r="O119" i="1"/>
  <c r="O117" i="1"/>
  <c r="O123" i="1"/>
  <c r="O100" i="1"/>
  <c r="O102" i="1"/>
  <c r="O104" i="1"/>
  <c r="O106" i="1"/>
  <c r="O108" i="1"/>
  <c r="O27" i="1"/>
  <c r="O42" i="1"/>
  <c r="O76" i="1"/>
  <c r="O91" i="1"/>
  <c r="O89" i="1"/>
  <c r="O87" i="1"/>
  <c r="O85" i="1"/>
  <c r="M14" i="1"/>
  <c r="P6" i="1"/>
  <c r="O12" i="1"/>
  <c r="O74" i="1"/>
  <c r="O72" i="1"/>
  <c r="O70" i="1"/>
  <c r="O68" i="1"/>
  <c r="O57" i="1"/>
  <c r="O55" i="1"/>
  <c r="O53" i="1"/>
  <c r="O51" i="1"/>
  <c r="M12" i="1" l="1"/>
  <c r="O40" i="1"/>
  <c r="O38" i="1"/>
  <c r="O36" i="1"/>
  <c r="O25" i="1"/>
  <c r="O23" i="1"/>
  <c r="O21" i="1"/>
  <c r="O10" i="1"/>
  <c r="O8" i="1"/>
  <c r="O4" i="1"/>
</calcChain>
</file>

<file path=xl/sharedStrings.xml><?xml version="1.0" encoding="utf-8"?>
<sst xmlns="http://schemas.openxmlformats.org/spreadsheetml/2006/main" count="470" uniqueCount="34">
  <si>
    <t>Enero 2017</t>
  </si>
  <si>
    <t>domingo</t>
  </si>
  <si>
    <t>lunes</t>
  </si>
  <si>
    <t>martes</t>
  </si>
  <si>
    <t>miércoles</t>
  </si>
  <si>
    <t>jueves</t>
  </si>
  <si>
    <t>viernes</t>
  </si>
  <si>
    <t>sábado</t>
  </si>
  <si>
    <t xml:space="preserve"> </t>
  </si>
  <si>
    <t>Febrero 2017</t>
  </si>
  <si>
    <t>Marzo 2017</t>
  </si>
  <si>
    <t xml:space="preserve">total a imputar </t>
  </si>
  <si>
    <t>lo q deberia d haber imputado</t>
  </si>
  <si>
    <t>Abril 2017</t>
  </si>
  <si>
    <t>Notes:</t>
  </si>
  <si>
    <t>total esperado</t>
  </si>
  <si>
    <t>Mayo 2017</t>
  </si>
  <si>
    <t>TOTAL SEMANAL</t>
  </si>
  <si>
    <t xml:space="preserve"> NACE MI NANO </t>
  </si>
  <si>
    <t>Junio 2017</t>
  </si>
  <si>
    <t>me quedan</t>
  </si>
  <si>
    <t>Julio 2017</t>
  </si>
  <si>
    <t>Agosto 2017</t>
  </si>
  <si>
    <t>Septiembre 2017</t>
  </si>
  <si>
    <t>Octubre 2017</t>
  </si>
  <si>
    <t>Noviembre 2017</t>
  </si>
  <si>
    <t>Diciembre 2017</t>
  </si>
  <si>
    <t>horas anuales</t>
  </si>
  <si>
    <t>RESTO VACACIONES</t>
  </si>
  <si>
    <t>HORAS VACACIONALES</t>
  </si>
  <si>
    <t>VACACIONES COGIDAS</t>
  </si>
  <si>
    <t>PATERNIDAD COGIDA</t>
  </si>
  <si>
    <t>RESTO PATERNIDAD</t>
  </si>
  <si>
    <t>HORAS PATERNIDAD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</si>
</sst>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mmm\ yyyy"/>
    <numFmt numFmtId="165" formatCode="[$-C0A]dddd"/>
    <numFmt numFmtId="166" formatCode="d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color rgb="FFFFFFFF"/>
      <name val="Arial"/>
      <family val="2"/>
    </font>
    <font>
      <b/>
      <sz val="10"/>
      <color rgb="FFFFFFFF"/>
      <name val="Arial"/>
      <family val="2"/>
    </font>
    <font>
      <b/>
      <sz val="11"/>
      <color indexed="18"/>
      <name val="Arial"/>
      <family val="2"/>
    </font>
    <font>
      <sz val="8"/>
      <color indexed="16"/>
      <name val="Arial Narrow"/>
      <family val="2"/>
    </font>
    <font>
      <sz val="8"/>
      <color theme="1"/>
      <name val="Arial Narrow"/>
      <family val="2"/>
    </font>
    <font>
      <sz val="8"/>
      <color indexed="8"/>
      <name val="Arial"/>
      <family val="2"/>
    </font>
    <font>
      <sz val="8"/>
      <color rgb="FFFF0000"/>
      <name val="Arial Narrow"/>
      <family val="2"/>
    </font>
    <font>
      <sz val="9"/>
      <color theme="1"/>
      <name val="Arial Narrow"/>
      <family val="2"/>
    </font>
    <font>
      <sz val="9"/>
      <color rgb="FFFF0000"/>
      <name val="Arial Narrow"/>
      <family val="2"/>
    </font>
    <font>
      <sz val="9"/>
      <name val="Arial Narrow"/>
      <family val="2"/>
    </font>
    <font>
      <b/>
      <sz val="9"/>
      <color rgb="FF2DFF2D"/>
      <name val="Arial"/>
      <family val="2"/>
    </font>
    <font>
      <sz val="8"/>
      <color theme="0"/>
      <name val="Arial"/>
      <family val="2"/>
    </font>
    <font>
      <b/>
      <sz val="9"/>
      <color rgb="FFFF0000"/>
      <name val="Arial Narrow"/>
      <family val="2"/>
    </font>
    <font>
      <b/>
      <sz val="9"/>
      <color rgb="FFFFFF00"/>
      <name val="Arial"/>
      <family val="2"/>
    </font>
    <font>
      <sz val="9"/>
      <color rgb="FFFF0000"/>
      <name val="Arial"/>
      <family val="2"/>
    </font>
    <font>
      <sz val="11"/>
      <color rgb="FFFF0000"/>
      <name val="Calibri"/>
      <family val="2"/>
      <scheme val="minor"/>
    </font>
    <font>
      <u/>
      <sz val="11"/>
      <color rgb="FFFF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2DFF2D"/>
        <bgColor indexed="64"/>
      </patternFill>
    </fill>
    <fill>
      <patternFill patternType="solid">
        <fgColor rgb="FFFFFF00"/>
        <bgColor indexed="64"/>
      </patternFill>
    </fill>
  </fills>
  <borders count="29">
    <border>
      <left/>
      <right/>
      <top/>
      <bottom/>
      <diagonal/>
    </border>
    <border>
      <left style="medium">
        <color indexed="31"/>
      </left>
      <right/>
      <top style="medium">
        <color indexed="31"/>
      </top>
      <bottom/>
      <diagonal/>
    </border>
    <border>
      <left/>
      <right/>
      <top style="medium">
        <color indexed="31"/>
      </top>
      <bottom/>
      <diagonal/>
    </border>
    <border>
      <left/>
      <right/>
      <top style="medium">
        <color indexed="31"/>
      </top>
      <bottom style="thin">
        <color rgb="FFFFFFFF"/>
      </bottom>
      <diagonal/>
    </border>
    <border>
      <left/>
      <right style="medium">
        <color indexed="31"/>
      </right>
      <top style="medium">
        <color indexed="31"/>
      </top>
      <bottom/>
      <diagonal/>
    </border>
    <border>
      <left style="medium">
        <color indexed="31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medium">
        <color indexed="31"/>
      </right>
      <top style="thin">
        <color rgb="FFFFFFFF"/>
      </top>
      <bottom/>
      <diagonal/>
    </border>
    <border>
      <left style="medium">
        <color indexed="31"/>
      </left>
      <right/>
      <top style="thin">
        <color indexed="31"/>
      </top>
      <bottom/>
      <diagonal/>
    </border>
    <border>
      <left/>
      <right/>
      <top style="thin">
        <color indexed="31"/>
      </top>
      <bottom/>
      <diagonal/>
    </border>
    <border>
      <left style="thin">
        <color indexed="31"/>
      </left>
      <right/>
      <top style="thin">
        <color indexed="31"/>
      </top>
      <bottom/>
      <diagonal/>
    </border>
    <border>
      <left/>
      <right style="medium">
        <color indexed="31"/>
      </right>
      <top style="thin">
        <color indexed="31"/>
      </top>
      <bottom/>
      <diagonal/>
    </border>
    <border>
      <left style="medium">
        <color indexed="31"/>
      </left>
      <right/>
      <top/>
      <bottom/>
      <diagonal/>
    </border>
    <border>
      <left style="thin">
        <color indexed="31"/>
      </left>
      <right/>
      <top/>
      <bottom/>
      <diagonal/>
    </border>
    <border>
      <left/>
      <right style="medium">
        <color indexed="31"/>
      </right>
      <top/>
      <bottom/>
      <diagonal/>
    </border>
    <border>
      <left style="medium">
        <color indexed="31"/>
      </left>
      <right/>
      <top/>
      <bottom style="medium">
        <color indexed="31"/>
      </bottom>
      <diagonal/>
    </border>
    <border>
      <left/>
      <right/>
      <top/>
      <bottom style="medium">
        <color indexed="31"/>
      </bottom>
      <diagonal/>
    </border>
    <border>
      <left style="thin">
        <color indexed="31"/>
      </left>
      <right/>
      <top/>
      <bottom style="medium">
        <color indexed="31"/>
      </bottom>
      <diagonal/>
    </border>
    <border>
      <left/>
      <right style="medium">
        <color indexed="31"/>
      </right>
      <top/>
      <bottom style="medium">
        <color indexed="31"/>
      </bottom>
      <diagonal/>
    </border>
    <border>
      <left/>
      <right style="thin">
        <color indexed="31"/>
      </right>
      <top/>
      <bottom/>
      <diagonal/>
    </border>
    <border>
      <left/>
      <right style="thin">
        <color indexed="31"/>
      </right>
      <top style="thin">
        <color indexed="31"/>
      </top>
      <bottom/>
      <diagonal/>
    </border>
    <border>
      <left/>
      <right style="thin">
        <color indexed="31"/>
      </right>
      <top/>
      <bottom style="medium">
        <color indexed="31"/>
      </bottom>
      <diagonal/>
    </border>
    <border>
      <left style="thin">
        <color indexed="31"/>
      </left>
      <right/>
      <top/>
      <bottom style="thin">
        <color indexed="31"/>
      </bottom>
      <diagonal/>
    </border>
    <border>
      <left/>
      <right/>
      <top/>
      <bottom style="thin">
        <color indexed="31"/>
      </bottom>
      <diagonal/>
    </border>
    <border>
      <left/>
      <right style="thin">
        <color indexed="31"/>
      </right>
      <top/>
      <bottom style="thin">
        <color indexed="31"/>
      </bottom>
      <diagonal/>
    </border>
    <border>
      <left style="medium">
        <color indexed="31"/>
      </left>
      <right/>
      <top/>
      <bottom style="thin">
        <color indexed="31"/>
      </bottom>
      <diagonal/>
    </border>
    <border>
      <left style="medium">
        <color indexed="31"/>
      </left>
      <right/>
      <top style="thin">
        <color rgb="FFFFFFFF"/>
      </top>
      <bottom style="thin">
        <color indexed="31"/>
      </bottom>
      <diagonal/>
    </border>
    <border>
      <left/>
      <right style="thin">
        <color rgb="FFFFFFFF"/>
      </right>
      <top style="thin">
        <color rgb="FFFFFFFF"/>
      </top>
      <bottom style="thin">
        <color indexed="31"/>
      </bottom>
      <diagonal/>
    </border>
    <border>
      <left style="thin">
        <color rgb="FFFFFFFF"/>
      </left>
      <right/>
      <top style="thin">
        <color rgb="FFFFFFFF"/>
      </top>
      <bottom style="thin">
        <color indexed="31"/>
      </bottom>
      <diagonal/>
    </border>
  </borders>
  <cellStyleXfs count="23">
    <xf numFmtId="0" fontId="0" fillId="0" borderId="0"/>
    <xf numFmtId="0" fontId="1" fillId="0" borderId="0"/>
    <xf numFmtId="49" fontId="6" fillId="0" borderId="0" applyFill="0" applyBorder="0" applyProtection="0">
      <alignment horizontal="left" vertical="top" wrapText="1"/>
    </xf>
    <xf numFmtId="49" fontId="7" fillId="5" borderId="0" applyBorder="0" applyProtection="0">
      <alignment horizontal="left" vertical="top" wrapText="1"/>
    </xf>
    <xf numFmtId="49" fontId="6" fillId="0" borderId="0" applyFill="0" applyBorder="0" applyProtection="0">
      <alignment horizontal="left" vertical="top" wrapText="1"/>
    </xf>
    <xf numFmtId="49" fontId="6" fillId="0" borderId="0" applyFill="0" applyBorder="0" applyProtection="0">
      <alignment horizontal="left" vertical="top" wrapText="1"/>
    </xf>
    <xf numFmtId="49" fontId="7" fillId="5" borderId="0" applyBorder="0" applyProtection="0">
      <alignment horizontal="left" vertical="top" wrapText="1"/>
    </xf>
    <xf numFmtId="49" fontId="6" fillId="0" borderId="0" applyFill="0" applyBorder="0" applyProtection="0">
      <alignment horizontal="left" vertical="top" wrapText="1"/>
    </xf>
    <xf numFmtId="49" fontId="7" fillId="5" borderId="0" applyBorder="0" applyProtection="0">
      <alignment horizontal="left" vertical="top" wrapText="1"/>
    </xf>
    <xf numFmtId="49" fontId="6" fillId="0" borderId="0" applyFill="0" applyBorder="0" applyProtection="0">
      <alignment horizontal="left" vertical="top" wrapText="1"/>
    </xf>
    <xf numFmtId="49" fontId="7" fillId="5" borderId="0" applyBorder="0" applyProtection="0">
      <alignment horizontal="left" vertical="top" wrapText="1"/>
    </xf>
    <xf numFmtId="49" fontId="6" fillId="0" borderId="0" applyFill="0" applyBorder="0" applyProtection="0">
      <alignment horizontal="left" vertical="top" wrapText="1"/>
    </xf>
    <xf numFmtId="49" fontId="7" fillId="5" borderId="0" applyBorder="0" applyProtection="0">
      <alignment horizontal="left" vertical="top" wrapText="1"/>
    </xf>
    <xf numFmtId="49" fontId="6" fillId="0" borderId="0" applyFill="0" applyBorder="0" applyProtection="0">
      <alignment horizontal="left" vertical="top" wrapText="1"/>
    </xf>
    <xf numFmtId="49" fontId="7" fillId="5" borderId="0" applyBorder="0" applyProtection="0">
      <alignment horizontal="left" vertical="top" wrapText="1"/>
    </xf>
    <xf numFmtId="49" fontId="6" fillId="0" borderId="0" applyFill="0" applyBorder="0" applyProtection="0">
      <alignment horizontal="left" vertical="top" wrapText="1"/>
    </xf>
    <xf numFmtId="49" fontId="6" fillId="0" borderId="0" applyFill="0" applyBorder="0" applyProtection="0">
      <alignment horizontal="left" vertical="top" wrapText="1"/>
    </xf>
    <xf numFmtId="49" fontId="6" fillId="0" borderId="0" applyFill="0" applyBorder="0" applyProtection="0">
      <alignment horizontal="left" vertical="top" wrapText="1"/>
    </xf>
    <xf numFmtId="49" fontId="7" fillId="5" borderId="0" applyBorder="0" applyProtection="0">
      <alignment horizontal="left" vertical="top" wrapText="1"/>
    </xf>
    <xf numFmtId="49" fontId="7" fillId="5" borderId="0" applyBorder="0" applyProtection="0">
      <alignment horizontal="left" vertical="top" wrapText="1"/>
    </xf>
    <xf numFmtId="49" fontId="6" fillId="0" borderId="0" applyFill="0" applyBorder="0" applyProtection="0">
      <alignment horizontal="left" vertical="top" wrapText="1"/>
    </xf>
    <xf numFmtId="49" fontId="7" fillId="5" borderId="0" applyBorder="0" applyProtection="0">
      <alignment horizontal="left" vertical="top" wrapText="1"/>
    </xf>
    <xf numFmtId="49" fontId="6" fillId="0" borderId="0" applyFill="0" applyBorder="0" applyProtection="0">
      <alignment horizontal="left" vertical="top" wrapText="1"/>
    </xf>
  </cellStyleXfs>
  <cellXfs count="275">
    <xf numFmtId="0" fontId="0" fillId="0" borderId="0" xfId="0"/>
    <xf numFmtId="164" fontId="2" fillId="2" borderId="1" xfId="1" applyNumberFormat="1" applyFont="1" applyFill="1" applyBorder="1" applyAlignment="1">
      <alignment horizontal="centerContinuous" vertical="center"/>
    </xf>
    <xf numFmtId="0" fontId="2" fillId="2" borderId="2" xfId="1" applyNumberFormat="1" applyFont="1" applyFill="1" applyBorder="1" applyAlignment="1">
      <alignment horizontal="centerContinuous" vertical="center"/>
    </xf>
    <xf numFmtId="0" fontId="2" fillId="2" borderId="2" xfId="1" applyNumberFormat="1" applyFont="1" applyFill="1" applyBorder="1" applyAlignment="1">
      <alignment horizontal="left" vertical="center"/>
    </xf>
    <xf numFmtId="0" fontId="2" fillId="2" borderId="4" xfId="1" applyNumberFormat="1" applyFont="1" applyFill="1" applyBorder="1" applyAlignment="1">
      <alignment horizontal="centerContinuous" vertical="center"/>
    </xf>
    <xf numFmtId="166" fontId="4" fillId="3" borderId="8" xfId="1" applyNumberFormat="1" applyFont="1" applyFill="1" applyBorder="1" applyAlignment="1">
      <alignment horizontal="center" vertical="top" shrinkToFit="1"/>
    </xf>
    <xf numFmtId="49" fontId="5" fillId="3" borderId="9" xfId="1" applyNumberFormat="1" applyFont="1" applyFill="1" applyBorder="1" applyAlignment="1">
      <alignment horizontal="left" vertical="top"/>
    </xf>
    <xf numFmtId="166" fontId="4" fillId="4" borderId="10" xfId="1" applyNumberFormat="1" applyFont="1" applyFill="1" applyBorder="1" applyAlignment="1">
      <alignment horizontal="center" vertical="top" shrinkToFit="1"/>
    </xf>
    <xf numFmtId="49" fontId="5" fillId="4" borderId="9" xfId="1" applyNumberFormat="1" applyFont="1" applyFill="1" applyBorder="1" applyAlignment="1">
      <alignment horizontal="left" vertical="top"/>
    </xf>
    <xf numFmtId="166" fontId="4" fillId="3" borderId="10" xfId="1" applyNumberFormat="1" applyFont="1" applyFill="1" applyBorder="1" applyAlignment="1">
      <alignment horizontal="center" vertical="top" shrinkToFit="1"/>
    </xf>
    <xf numFmtId="49" fontId="5" fillId="3" borderId="11" xfId="1" applyNumberFormat="1" applyFont="1" applyFill="1" applyBorder="1" applyAlignment="1">
      <alignment horizontal="left" vertical="top"/>
    </xf>
    <xf numFmtId="166" fontId="0" fillId="0" borderId="0" xfId="0" applyNumberFormat="1"/>
    <xf numFmtId="2" fontId="0" fillId="0" borderId="0" xfId="0" applyNumberFormat="1"/>
    <xf numFmtId="0" fontId="2" fillId="2" borderId="3" xfId="1" applyNumberFormat="1" applyFont="1" applyFill="1" applyBorder="1" applyAlignment="1">
      <alignment horizontal="center" vertical="center"/>
    </xf>
    <xf numFmtId="49" fontId="7" fillId="5" borderId="9" xfId="6" applyBorder="1">
      <alignment horizontal="left" vertical="top" wrapText="1"/>
    </xf>
    <xf numFmtId="49" fontId="7" fillId="5" borderId="10" xfId="6" applyBorder="1" applyAlignment="1">
      <alignment horizontal="left" vertical="top"/>
    </xf>
    <xf numFmtId="49" fontId="7" fillId="5" borderId="8" xfId="8" applyBorder="1">
      <alignment horizontal="left" vertical="top" wrapText="1"/>
    </xf>
    <xf numFmtId="49" fontId="7" fillId="5" borderId="9" xfId="8" applyBorder="1">
      <alignment horizontal="left" vertical="top" wrapText="1"/>
    </xf>
    <xf numFmtId="164" fontId="2" fillId="2" borderId="1" xfId="1" applyNumberFormat="1" applyFont="1" applyFill="1" applyBorder="1" applyAlignment="1">
      <alignment horizontal="center" vertical="center"/>
    </xf>
    <xf numFmtId="0" fontId="2" fillId="2" borderId="2" xfId="1" applyNumberFormat="1" applyFont="1" applyFill="1" applyBorder="1" applyAlignment="1">
      <alignment horizontal="center" vertical="center"/>
    </xf>
    <xf numFmtId="166" fontId="4" fillId="4" borderId="9" xfId="1" applyNumberFormat="1" applyFont="1" applyFill="1" applyBorder="1" applyAlignment="1">
      <alignment horizontal="center" vertical="top" shrinkToFit="1"/>
    </xf>
    <xf numFmtId="49" fontId="5" fillId="4" borderId="20" xfId="1" applyNumberFormat="1" applyFont="1" applyFill="1" applyBorder="1" applyAlignment="1">
      <alignment horizontal="left" vertical="top"/>
    </xf>
    <xf numFmtId="49" fontId="6" fillId="3" borderId="12" xfId="13" applyFill="1" applyBorder="1">
      <alignment horizontal="left" vertical="top" wrapText="1"/>
    </xf>
    <xf numFmtId="49" fontId="6" fillId="3" borderId="15" xfId="13" applyFill="1" applyBorder="1">
      <alignment horizontal="left" vertical="top" wrapText="1"/>
    </xf>
    <xf numFmtId="49" fontId="6" fillId="3" borderId="19" xfId="13" applyFill="1" applyBorder="1">
      <alignment horizontal="left" vertical="top" wrapText="1"/>
    </xf>
    <xf numFmtId="2" fontId="7" fillId="5" borderId="13" xfId="12" applyNumberFormat="1" applyBorder="1">
      <alignment horizontal="left" vertical="top" wrapText="1"/>
    </xf>
    <xf numFmtId="2" fontId="7" fillId="5" borderId="0" xfId="12" applyNumberFormat="1" applyBorder="1">
      <alignment horizontal="left" vertical="top" wrapText="1"/>
    </xf>
    <xf numFmtId="2" fontId="7" fillId="5" borderId="16" xfId="12" applyNumberFormat="1" applyBorder="1">
      <alignment horizontal="left" vertical="top" wrapText="1"/>
    </xf>
    <xf numFmtId="49" fontId="6" fillId="3" borderId="25" xfId="13" applyFill="1" applyBorder="1">
      <alignment horizontal="left" vertical="top" wrapText="1"/>
    </xf>
    <xf numFmtId="49" fontId="6" fillId="3" borderId="24" xfId="13" applyFill="1" applyBorder="1">
      <alignment horizontal="left" vertical="top" wrapText="1"/>
    </xf>
    <xf numFmtId="2" fontId="6" fillId="4" borderId="13" xfId="13" applyNumberFormat="1" applyFill="1" applyBorder="1">
      <alignment horizontal="left" vertical="top" wrapText="1"/>
    </xf>
    <xf numFmtId="2" fontId="6" fillId="4" borderId="19" xfId="13" applyNumberFormat="1" applyFill="1" applyBorder="1">
      <alignment horizontal="left" vertical="top" wrapText="1"/>
    </xf>
    <xf numFmtId="49" fontId="6" fillId="3" borderId="21" xfId="13" applyFill="1" applyBorder="1">
      <alignment horizontal="left" vertical="top" wrapText="1"/>
    </xf>
    <xf numFmtId="2" fontId="6" fillId="4" borderId="17" xfId="13" applyNumberFormat="1" applyFill="1" applyBorder="1">
      <alignment horizontal="left" vertical="top" wrapText="1"/>
    </xf>
    <xf numFmtId="2" fontId="6" fillId="4" borderId="21" xfId="13" applyNumberFormat="1" applyFill="1" applyBorder="1">
      <alignment horizontal="left" vertical="top" wrapText="1"/>
    </xf>
    <xf numFmtId="2" fontId="7" fillId="5" borderId="17" xfId="12" applyNumberFormat="1" applyBorder="1">
      <alignment horizontal="left" vertical="top" wrapText="1"/>
    </xf>
    <xf numFmtId="2" fontId="7" fillId="5" borderId="10" xfId="21" applyNumberFormat="1" applyBorder="1" applyAlignment="1">
      <alignment horizontal="left" vertical="top"/>
    </xf>
    <xf numFmtId="2" fontId="7" fillId="5" borderId="9" xfId="21" applyNumberFormat="1" applyBorder="1">
      <alignment horizontal="left" vertical="top" wrapText="1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17" fillId="11" borderId="0" xfId="0" applyFont="1" applyFill="1" applyAlignment="1">
      <alignment horizontal="center"/>
    </xf>
    <xf numFmtId="2" fontId="17" fillId="11" borderId="0" xfId="0" applyNumberFormat="1" applyFont="1" applyFill="1"/>
    <xf numFmtId="2" fontId="6" fillId="7" borderId="22" xfId="9" applyNumberFormat="1" applyFill="1" applyBorder="1">
      <alignment horizontal="left" vertical="top" wrapText="1"/>
    </xf>
    <xf numFmtId="2" fontId="6" fillId="7" borderId="24" xfId="9" applyNumberFormat="1" applyFill="1" applyBorder="1">
      <alignment horizontal="left" vertical="top" wrapText="1"/>
    </xf>
    <xf numFmtId="2" fontId="18" fillId="11" borderId="0" xfId="0" applyNumberFormat="1" applyFont="1" applyFill="1"/>
    <xf numFmtId="2" fontId="0" fillId="12" borderId="0" xfId="0" applyNumberFormat="1" applyFill="1"/>
    <xf numFmtId="2" fontId="0" fillId="8" borderId="0" xfId="0" applyNumberFormat="1" applyFill="1"/>
    <xf numFmtId="0" fontId="2" fillId="2" borderId="3" xfId="1" applyNumberFormat="1" applyFont="1" applyFill="1" applyBorder="1" applyAlignment="1">
      <alignment horizontal="center" vertical="center"/>
    </xf>
    <xf numFmtId="0" fontId="3" fillId="2" borderId="5" xfId="1" applyNumberFormat="1" applyFont="1" applyFill="1" applyBorder="1" applyAlignment="1">
      <alignment horizontal="center" shrinkToFit="1"/>
    </xf>
    <xf numFmtId="165" fontId="3" fillId="2" borderId="6" xfId="1" applyNumberFormat="1" applyFont="1" applyFill="1" applyBorder="1" applyAlignment="1">
      <alignment horizontal="center" shrinkToFit="1"/>
    </xf>
    <xf numFmtId="0" fontId="3" fillId="2" borderId="6" xfId="1" applyNumberFormat="1" applyFont="1" applyFill="1" applyBorder="1" applyAlignment="1">
      <alignment horizontal="center" shrinkToFit="1"/>
    </xf>
    <xf numFmtId="165" fontId="3" fillId="2" borderId="7" xfId="1" applyNumberFormat="1" applyFont="1" applyFill="1" applyBorder="1" applyAlignment="1">
      <alignment horizontal="center" shrinkToFit="1"/>
    </xf>
    <xf numFmtId="49" fontId="6" fillId="3" borderId="13" xfId="2" applyFill="1" applyBorder="1">
      <alignment horizontal="left" vertical="top" wrapText="1"/>
    </xf>
    <xf numFmtId="49" fontId="6" fillId="3" borderId="14" xfId="2" applyFill="1" applyBorder="1">
      <alignment horizontal="left" vertical="top" wrapText="1"/>
    </xf>
    <xf numFmtId="49" fontId="6" fillId="3" borderId="12" xfId="2" applyFill="1" applyBorder="1">
      <alignment horizontal="left" vertical="top" wrapText="1"/>
    </xf>
    <xf numFmtId="49" fontId="6" fillId="3" borderId="0" xfId="2" applyFill="1" applyBorder="1">
      <alignment horizontal="left" vertical="top" wrapText="1"/>
    </xf>
    <xf numFmtId="2" fontId="10" fillId="8" borderId="13" xfId="2" applyNumberFormat="1" applyFont="1" applyFill="1" applyBorder="1">
      <alignment horizontal="left" vertical="top" wrapText="1"/>
    </xf>
    <xf numFmtId="2" fontId="10" fillId="8" borderId="0" xfId="2" applyNumberFormat="1" applyFont="1" applyFill="1" applyBorder="1">
      <alignment horizontal="left" vertical="top" wrapText="1"/>
    </xf>
    <xf numFmtId="2" fontId="9" fillId="4" borderId="13" xfId="2" applyNumberFormat="1" applyFont="1" applyFill="1" applyBorder="1">
      <alignment horizontal="left" vertical="top" wrapText="1"/>
    </xf>
    <xf numFmtId="2" fontId="9" fillId="4" borderId="0" xfId="2" applyNumberFormat="1" applyFont="1" applyFill="1" applyBorder="1">
      <alignment horizontal="left" vertical="top" wrapText="1"/>
    </xf>
    <xf numFmtId="2" fontId="9" fillId="8" borderId="0" xfId="2" applyNumberFormat="1" applyFont="1" applyFill="1" applyBorder="1">
      <alignment horizontal="left" vertical="top" wrapText="1"/>
    </xf>
    <xf numFmtId="2" fontId="11" fillId="4" borderId="13" xfId="2" applyNumberFormat="1" applyFont="1" applyFill="1" applyBorder="1">
      <alignment horizontal="left" vertical="top" wrapText="1"/>
    </xf>
    <xf numFmtId="2" fontId="11" fillId="4" borderId="0" xfId="2" applyNumberFormat="1" applyFont="1" applyFill="1" applyBorder="1">
      <alignment horizontal="left" vertical="top" wrapText="1"/>
    </xf>
    <xf numFmtId="2" fontId="6" fillId="3" borderId="12" xfId="2" applyNumberFormat="1" applyFill="1" applyBorder="1">
      <alignment horizontal="left" vertical="top" wrapText="1"/>
    </xf>
    <xf numFmtId="2" fontId="6" fillId="3" borderId="0" xfId="2" applyNumberFormat="1" applyFill="1" applyBorder="1">
      <alignment horizontal="left" vertical="top" wrapText="1"/>
    </xf>
    <xf numFmtId="2" fontId="6" fillId="7" borderId="13" xfId="2" applyNumberFormat="1" applyFill="1" applyBorder="1">
      <alignment horizontal="left" vertical="top" wrapText="1"/>
    </xf>
    <xf numFmtId="2" fontId="6" fillId="7" borderId="0" xfId="2" applyNumberFormat="1" applyFill="1" applyBorder="1">
      <alignment horizontal="left" vertical="top" wrapText="1"/>
    </xf>
    <xf numFmtId="2" fontId="6" fillId="3" borderId="13" xfId="2" applyNumberFormat="1" applyFill="1" applyBorder="1">
      <alignment horizontal="left" vertical="top" wrapText="1"/>
    </xf>
    <xf numFmtId="2" fontId="6" fillId="3" borderId="14" xfId="2" applyNumberFormat="1" applyFill="1" applyBorder="1">
      <alignment horizontal="left" vertical="top" wrapText="1"/>
    </xf>
    <xf numFmtId="2" fontId="13" fillId="9" borderId="0" xfId="3" applyNumberFormat="1" applyFont="1" applyFill="1" applyBorder="1">
      <alignment horizontal="left" vertical="top" wrapText="1"/>
    </xf>
    <xf numFmtId="2" fontId="13" fillId="9" borderId="14" xfId="3" applyNumberFormat="1" applyFont="1" applyFill="1" applyBorder="1">
      <alignment horizontal="left" vertical="top" wrapText="1"/>
    </xf>
    <xf numFmtId="2" fontId="12" fillId="9" borderId="0" xfId="3" applyNumberFormat="1" applyFont="1" applyFill="1" applyBorder="1">
      <alignment horizontal="left" vertical="top" wrapText="1"/>
    </xf>
    <xf numFmtId="2" fontId="12" fillId="9" borderId="14" xfId="3" applyNumberFormat="1" applyFont="1" applyFill="1" applyBorder="1">
      <alignment horizontal="left" vertical="top" wrapText="1"/>
    </xf>
    <xf numFmtId="49" fontId="9" fillId="3" borderId="12" xfId="2" applyFont="1" applyFill="1" applyBorder="1">
      <alignment horizontal="left" vertical="top" wrapText="1"/>
    </xf>
    <xf numFmtId="49" fontId="9" fillId="3" borderId="0" xfId="2" applyFont="1" applyFill="1" applyBorder="1">
      <alignment horizontal="left" vertical="top" wrapText="1"/>
    </xf>
    <xf numFmtId="2" fontId="9" fillId="4" borderId="13" xfId="4" applyNumberFormat="1" applyFont="1" applyFill="1" applyBorder="1">
      <alignment horizontal="left" vertical="top" wrapText="1"/>
    </xf>
    <xf numFmtId="2" fontId="9" fillId="4" borderId="0" xfId="4" applyNumberFormat="1" applyFont="1" applyFill="1" applyBorder="1">
      <alignment horizontal="left" vertical="top" wrapText="1"/>
    </xf>
    <xf numFmtId="2" fontId="11" fillId="4" borderId="19" xfId="2" applyNumberFormat="1" applyFont="1" applyFill="1" applyBorder="1">
      <alignment horizontal="left" vertical="top" wrapText="1"/>
    </xf>
    <xf numFmtId="2" fontId="9" fillId="4" borderId="19" xfId="2" applyNumberFormat="1" applyFont="1" applyFill="1" applyBorder="1">
      <alignment horizontal="left" vertical="top" wrapText="1"/>
    </xf>
    <xf numFmtId="2" fontId="9" fillId="4" borderId="19" xfId="4" applyNumberFormat="1" applyFont="1" applyFill="1" applyBorder="1">
      <alignment horizontal="left" vertical="top" wrapText="1"/>
    </xf>
    <xf numFmtId="2" fontId="9" fillId="4" borderId="22" xfId="4" applyNumberFormat="1" applyFont="1" applyFill="1" applyBorder="1">
      <alignment horizontal="left" vertical="top" wrapText="1"/>
    </xf>
    <xf numFmtId="2" fontId="9" fillId="4" borderId="23" xfId="4" applyNumberFormat="1" applyFont="1" applyFill="1" applyBorder="1">
      <alignment horizontal="left" vertical="top" wrapText="1"/>
    </xf>
    <xf numFmtId="2" fontId="15" fillId="9" borderId="0" xfId="3" applyNumberFormat="1" applyFont="1" applyFill="1" applyBorder="1">
      <alignment horizontal="left" vertical="top" wrapText="1"/>
    </xf>
    <xf numFmtId="2" fontId="15" fillId="9" borderId="14" xfId="3" applyNumberFormat="1" applyFont="1" applyFill="1" applyBorder="1">
      <alignment horizontal="left" vertical="top" wrapText="1"/>
    </xf>
    <xf numFmtId="49" fontId="9" fillId="3" borderId="15" xfId="2" applyFont="1" applyFill="1" applyBorder="1">
      <alignment horizontal="left" vertical="top" wrapText="1"/>
    </xf>
    <xf numFmtId="49" fontId="9" fillId="3" borderId="16" xfId="2" applyFont="1" applyFill="1" applyBorder="1">
      <alignment horizontal="left" vertical="top" wrapText="1"/>
    </xf>
    <xf numFmtId="49" fontId="9" fillId="6" borderId="15" xfId="2" applyFont="1" applyFill="1" applyBorder="1">
      <alignment horizontal="left" vertical="top" wrapText="1"/>
    </xf>
    <xf numFmtId="49" fontId="9" fillId="6" borderId="16" xfId="2" applyFont="1" applyFill="1" applyBorder="1">
      <alignment horizontal="left" vertical="top" wrapText="1"/>
    </xf>
    <xf numFmtId="2" fontId="9" fillId="6" borderId="15" xfId="2" applyNumberFormat="1" applyFont="1" applyFill="1" applyBorder="1">
      <alignment horizontal="left" vertical="top" wrapText="1"/>
    </xf>
    <xf numFmtId="2" fontId="9" fillId="6" borderId="16" xfId="2" applyNumberFormat="1" applyFont="1" applyFill="1" applyBorder="1">
      <alignment horizontal="left" vertical="top" wrapText="1"/>
    </xf>
    <xf numFmtId="2" fontId="16" fillId="9" borderId="16" xfId="3" applyNumberFormat="1" applyFont="1" applyFill="1" applyBorder="1">
      <alignment horizontal="left" vertical="top" wrapText="1"/>
    </xf>
    <xf numFmtId="2" fontId="16" fillId="9" borderId="18" xfId="3" applyNumberFormat="1" applyFont="1" applyFill="1" applyBorder="1">
      <alignment horizontal="left" vertical="top" wrapText="1"/>
    </xf>
    <xf numFmtId="49" fontId="6" fillId="3" borderId="12" xfId="4" applyFill="1" applyBorder="1">
      <alignment horizontal="left" vertical="top" wrapText="1"/>
    </xf>
    <xf numFmtId="49" fontId="6" fillId="3" borderId="0" xfId="4" applyFill="1" applyBorder="1">
      <alignment horizontal="left" vertical="top" wrapText="1"/>
    </xf>
    <xf numFmtId="2" fontId="6" fillId="4" borderId="13" xfId="4" applyNumberFormat="1" applyFill="1" applyBorder="1">
      <alignment horizontal="left" vertical="top" wrapText="1"/>
    </xf>
    <xf numFmtId="2" fontId="6" fillId="4" borderId="0" xfId="4" applyNumberFormat="1" applyFill="1" applyBorder="1">
      <alignment horizontal="left" vertical="top" wrapText="1"/>
    </xf>
    <xf numFmtId="49" fontId="6" fillId="3" borderId="13" xfId="4" applyFill="1" applyBorder="1">
      <alignment horizontal="left" vertical="top" wrapText="1"/>
    </xf>
    <xf numFmtId="49" fontId="6" fillId="3" borderId="14" xfId="4" applyFill="1" applyBorder="1">
      <alignment horizontal="left" vertical="top" wrapText="1"/>
    </xf>
    <xf numFmtId="49" fontId="6" fillId="3" borderId="25" xfId="4" applyFill="1" applyBorder="1">
      <alignment horizontal="left" vertical="top" wrapText="1"/>
    </xf>
    <xf numFmtId="49" fontId="6" fillId="3" borderId="23" xfId="4" applyFill="1" applyBorder="1">
      <alignment horizontal="left" vertical="top" wrapText="1"/>
    </xf>
    <xf numFmtId="2" fontId="6" fillId="4" borderId="22" xfId="4" applyNumberFormat="1" applyFill="1" applyBorder="1">
      <alignment horizontal="left" vertical="top" wrapText="1"/>
    </xf>
    <xf numFmtId="2" fontId="6" fillId="4" borderId="23" xfId="4" applyNumberFormat="1" applyFill="1" applyBorder="1">
      <alignment horizontal="left" vertical="top" wrapText="1"/>
    </xf>
    <xf numFmtId="2" fontId="6" fillId="4" borderId="22" xfId="5" applyNumberFormat="1" applyFill="1" applyBorder="1">
      <alignment horizontal="left" vertical="top" wrapText="1"/>
    </xf>
    <xf numFmtId="2" fontId="6" fillId="4" borderId="23" xfId="5" applyNumberFormat="1" applyFill="1" applyBorder="1">
      <alignment horizontal="left" vertical="top" wrapText="1"/>
    </xf>
    <xf numFmtId="2" fontId="6" fillId="4" borderId="13" xfId="5" applyNumberFormat="1" applyFill="1" applyBorder="1">
      <alignment horizontal="left" vertical="top" wrapText="1"/>
    </xf>
    <xf numFmtId="2" fontId="6" fillId="4" borderId="0" xfId="5" applyNumberFormat="1" applyFill="1" applyBorder="1">
      <alignment horizontal="left" vertical="top" wrapText="1"/>
    </xf>
    <xf numFmtId="49" fontId="6" fillId="3" borderId="15" xfId="4" applyFill="1" applyBorder="1">
      <alignment horizontal="left" vertical="top" wrapText="1"/>
    </xf>
    <xf numFmtId="49" fontId="6" fillId="3" borderId="16" xfId="4" applyFill="1" applyBorder="1">
      <alignment horizontal="left" vertical="top" wrapText="1"/>
    </xf>
    <xf numFmtId="2" fontId="6" fillId="4" borderId="17" xfId="4" applyNumberFormat="1" applyFill="1" applyBorder="1">
      <alignment horizontal="left" vertical="top" wrapText="1"/>
    </xf>
    <xf numFmtId="2" fontId="6" fillId="4" borderId="16" xfId="4" applyNumberFormat="1" applyFill="1" applyBorder="1">
      <alignment horizontal="left" vertical="top" wrapText="1"/>
    </xf>
    <xf numFmtId="49" fontId="6" fillId="3" borderId="12" xfId="5" applyFill="1" applyBorder="1">
      <alignment horizontal="left" vertical="top" wrapText="1"/>
    </xf>
    <xf numFmtId="49" fontId="6" fillId="3" borderId="0" xfId="5" applyFill="1" applyBorder="1">
      <alignment horizontal="left" vertical="top" wrapText="1"/>
    </xf>
    <xf numFmtId="49" fontId="6" fillId="3" borderId="13" xfId="5" applyFill="1" applyBorder="1">
      <alignment horizontal="left" vertical="top" wrapText="1"/>
    </xf>
    <xf numFmtId="49" fontId="6" fillId="3" borderId="14" xfId="5" applyFill="1" applyBorder="1">
      <alignment horizontal="left" vertical="top" wrapText="1"/>
    </xf>
    <xf numFmtId="2" fontId="6" fillId="4" borderId="24" xfId="5" applyNumberFormat="1" applyFill="1" applyBorder="1">
      <alignment horizontal="left" vertical="top" wrapText="1"/>
    </xf>
    <xf numFmtId="49" fontId="6" fillId="3" borderId="15" xfId="5" applyFill="1" applyBorder="1">
      <alignment horizontal="left" vertical="top" wrapText="1"/>
    </xf>
    <xf numFmtId="49" fontId="6" fillId="3" borderId="16" xfId="5" applyFill="1" applyBorder="1">
      <alignment horizontal="left" vertical="top" wrapText="1"/>
    </xf>
    <xf numFmtId="2" fontId="6" fillId="4" borderId="17" xfId="5" applyNumberFormat="1" applyFill="1" applyBorder="1">
      <alignment horizontal="left" vertical="top" wrapText="1"/>
    </xf>
    <xf numFmtId="2" fontId="6" fillId="4" borderId="16" xfId="5" applyNumberFormat="1" applyFill="1" applyBorder="1">
      <alignment horizontal="left" vertical="top" wrapText="1"/>
    </xf>
    <xf numFmtId="2" fontId="6" fillId="3" borderId="12" xfId="7" applyNumberFormat="1" applyFill="1" applyBorder="1">
      <alignment horizontal="left" vertical="top" wrapText="1"/>
    </xf>
    <xf numFmtId="2" fontId="6" fillId="3" borderId="0" xfId="7" applyNumberFormat="1" applyFill="1" applyBorder="1">
      <alignment horizontal="left" vertical="top" wrapText="1"/>
    </xf>
    <xf numFmtId="2" fontId="6" fillId="4" borderId="13" xfId="7" applyNumberFormat="1" applyFill="1" applyBorder="1">
      <alignment horizontal="left" vertical="top" wrapText="1"/>
    </xf>
    <xf numFmtId="2" fontId="6" fillId="4" borderId="0" xfId="7" applyNumberFormat="1" applyFill="1" applyBorder="1">
      <alignment horizontal="left" vertical="top" wrapText="1"/>
    </xf>
    <xf numFmtId="2" fontId="6" fillId="7" borderId="13" xfId="7" applyNumberFormat="1" applyFill="1" applyBorder="1">
      <alignment horizontal="left" vertical="top" wrapText="1"/>
    </xf>
    <xf numFmtId="2" fontId="6" fillId="7" borderId="0" xfId="7" applyNumberFormat="1" applyFill="1" applyBorder="1">
      <alignment horizontal="left" vertical="top" wrapText="1"/>
    </xf>
    <xf numFmtId="2" fontId="6" fillId="3" borderId="13" xfId="7" applyNumberFormat="1" applyFill="1" applyBorder="1">
      <alignment horizontal="left" vertical="top" wrapText="1"/>
    </xf>
    <xf numFmtId="2" fontId="6" fillId="3" borderId="14" xfId="7" applyNumberFormat="1" applyFill="1" applyBorder="1">
      <alignment horizontal="left" vertical="top" wrapText="1"/>
    </xf>
    <xf numFmtId="2" fontId="8" fillId="8" borderId="13" xfId="7" applyNumberFormat="1" applyFont="1" applyFill="1" applyBorder="1">
      <alignment horizontal="left" vertical="top" wrapText="1"/>
    </xf>
    <xf numFmtId="2" fontId="8" fillId="8" borderId="0" xfId="7" applyNumberFormat="1" applyFont="1" applyFill="1" applyBorder="1">
      <alignment horizontal="left" vertical="top" wrapText="1"/>
    </xf>
    <xf numFmtId="2" fontId="7" fillId="5" borderId="13" xfId="6" applyNumberFormat="1" applyBorder="1">
      <alignment horizontal="left" vertical="top" wrapText="1"/>
    </xf>
    <xf numFmtId="2" fontId="7" fillId="5" borderId="0" xfId="6" applyNumberFormat="1" applyBorder="1">
      <alignment horizontal="left" vertical="top" wrapText="1"/>
    </xf>
    <xf numFmtId="2" fontId="6" fillId="3" borderId="15" xfId="7" applyNumberFormat="1" applyFill="1" applyBorder="1">
      <alignment horizontal="left" vertical="top" wrapText="1"/>
    </xf>
    <xf numFmtId="2" fontId="6" fillId="3" borderId="16" xfId="7" applyNumberFormat="1" applyFill="1" applyBorder="1">
      <alignment horizontal="left" vertical="top" wrapText="1"/>
    </xf>
    <xf numFmtId="2" fontId="7" fillId="5" borderId="17" xfId="6" applyNumberFormat="1" applyBorder="1">
      <alignment horizontal="left" vertical="top" wrapText="1"/>
    </xf>
    <xf numFmtId="2" fontId="7" fillId="5" borderId="16" xfId="6" applyNumberFormat="1" applyBorder="1">
      <alignment horizontal="left" vertical="top" wrapText="1"/>
    </xf>
    <xf numFmtId="2" fontId="7" fillId="5" borderId="12" xfId="8" applyNumberFormat="1" applyBorder="1">
      <alignment horizontal="left" vertical="top" wrapText="1"/>
    </xf>
    <xf numFmtId="2" fontId="7" fillId="5" borderId="0" xfId="8" applyNumberFormat="1" applyBorder="1">
      <alignment horizontal="left" vertical="top" wrapText="1"/>
    </xf>
    <xf numFmtId="2" fontId="6" fillId="7" borderId="13" xfId="9" applyNumberFormat="1" applyFill="1" applyBorder="1">
      <alignment horizontal="left" vertical="top" wrapText="1"/>
    </xf>
    <xf numFmtId="2" fontId="6" fillId="7" borderId="0" xfId="9" applyNumberFormat="1" applyFill="1" applyBorder="1">
      <alignment horizontal="left" vertical="top" wrapText="1"/>
    </xf>
    <xf numFmtId="2" fontId="6" fillId="4" borderId="13" xfId="9" applyNumberFormat="1" applyFill="1" applyBorder="1">
      <alignment horizontal="left" vertical="top" wrapText="1"/>
    </xf>
    <xf numFmtId="2" fontId="6" fillId="4" borderId="0" xfId="9" applyNumberFormat="1" applyFill="1" applyBorder="1">
      <alignment horizontal="left" vertical="top" wrapText="1"/>
    </xf>
    <xf numFmtId="2" fontId="6" fillId="3" borderId="13" xfId="9" applyNumberFormat="1" applyFill="1" applyBorder="1">
      <alignment horizontal="left" vertical="top" wrapText="1"/>
    </xf>
    <xf numFmtId="2" fontId="6" fillId="3" borderId="14" xfId="9" applyNumberFormat="1" applyFill="1" applyBorder="1">
      <alignment horizontal="left" vertical="top" wrapText="1"/>
    </xf>
    <xf numFmtId="2" fontId="6" fillId="3" borderId="12" xfId="9" applyNumberFormat="1" applyFill="1" applyBorder="1">
      <alignment horizontal="left" vertical="top" wrapText="1"/>
    </xf>
    <xf numFmtId="2" fontId="6" fillId="3" borderId="0" xfId="9" applyNumberFormat="1" applyFill="1" applyBorder="1">
      <alignment horizontal="left" vertical="top" wrapText="1"/>
    </xf>
    <xf numFmtId="2" fontId="14" fillId="9" borderId="13" xfId="9" applyNumberFormat="1" applyFont="1" applyFill="1" applyBorder="1">
      <alignment horizontal="left" vertical="top" wrapText="1"/>
    </xf>
    <xf numFmtId="2" fontId="8" fillId="9" borderId="0" xfId="9" applyNumberFormat="1" applyFont="1" applyFill="1" applyBorder="1">
      <alignment horizontal="left" vertical="top" wrapText="1"/>
    </xf>
    <xf numFmtId="2" fontId="8" fillId="8" borderId="13" xfId="9" applyNumberFormat="1" applyFont="1" applyFill="1" applyBorder="1">
      <alignment horizontal="left" vertical="top" wrapText="1"/>
    </xf>
    <xf numFmtId="2" fontId="8" fillId="8" borderId="0" xfId="9" applyNumberFormat="1" applyFont="1" applyFill="1" applyBorder="1">
      <alignment horizontal="left" vertical="top" wrapText="1"/>
    </xf>
    <xf numFmtId="2" fontId="14" fillId="6" borderId="13" xfId="9" applyNumberFormat="1" applyFont="1" applyFill="1" applyBorder="1">
      <alignment horizontal="left" vertical="top" wrapText="1"/>
    </xf>
    <xf numFmtId="2" fontId="8" fillId="6" borderId="0" xfId="9" applyNumberFormat="1" applyFont="1" applyFill="1" applyBorder="1">
      <alignment horizontal="left" vertical="top" wrapText="1"/>
    </xf>
    <xf numFmtId="2" fontId="6" fillId="4" borderId="22" xfId="9" applyNumberFormat="1" applyFill="1" applyBorder="1">
      <alignment horizontal="left" vertical="top" wrapText="1"/>
    </xf>
    <xf numFmtId="2" fontId="6" fillId="4" borderId="23" xfId="9" applyNumberFormat="1" applyFill="1" applyBorder="1">
      <alignment horizontal="left" vertical="top" wrapText="1"/>
    </xf>
    <xf numFmtId="2" fontId="6" fillId="4" borderId="24" xfId="9" applyNumberFormat="1" applyFill="1" applyBorder="1">
      <alignment horizontal="left" vertical="top" wrapText="1"/>
    </xf>
    <xf numFmtId="2" fontId="7" fillId="6" borderId="13" xfId="8" applyNumberFormat="1" applyFill="1" applyBorder="1">
      <alignment horizontal="left" vertical="top" wrapText="1"/>
    </xf>
    <xf numFmtId="2" fontId="7" fillId="6" borderId="19" xfId="8" applyNumberFormat="1" applyFill="1" applyBorder="1">
      <alignment horizontal="left" vertical="top" wrapText="1"/>
    </xf>
    <xf numFmtId="2" fontId="7" fillId="6" borderId="0" xfId="8" applyNumberFormat="1" applyFill="1" applyBorder="1">
      <alignment horizontal="left" vertical="top" wrapText="1"/>
    </xf>
    <xf numFmtId="2" fontId="6" fillId="3" borderId="15" xfId="9" applyNumberFormat="1" applyFill="1" applyBorder="1">
      <alignment horizontal="left" vertical="top" wrapText="1"/>
    </xf>
    <xf numFmtId="2" fontId="6" fillId="3" borderId="16" xfId="9" applyNumberFormat="1" applyFill="1" applyBorder="1">
      <alignment horizontal="left" vertical="top" wrapText="1"/>
    </xf>
    <xf numFmtId="2" fontId="6" fillId="4" borderId="17" xfId="9" applyNumberFormat="1" applyFill="1" applyBorder="1">
      <alignment horizontal="left" vertical="top" wrapText="1"/>
    </xf>
    <xf numFmtId="2" fontId="6" fillId="4" borderId="16" xfId="9" applyNumberFormat="1" applyFill="1" applyBorder="1">
      <alignment horizontal="left" vertical="top" wrapText="1"/>
    </xf>
    <xf numFmtId="2" fontId="7" fillId="6" borderId="17" xfId="8" applyNumberFormat="1" applyFill="1" applyBorder="1">
      <alignment horizontal="left" vertical="top" wrapText="1"/>
    </xf>
    <xf numFmtId="2" fontId="7" fillId="6" borderId="21" xfId="8" applyNumberFormat="1" applyFill="1" applyBorder="1">
      <alignment horizontal="left" vertical="top" wrapText="1"/>
    </xf>
    <xf numFmtId="2" fontId="7" fillId="6" borderId="16" xfId="8" applyNumberFormat="1" applyFill="1" applyBorder="1">
      <alignment horizontal="left" vertical="top" wrapText="1"/>
    </xf>
    <xf numFmtId="49" fontId="6" fillId="3" borderId="12" xfId="11" applyFill="1" applyBorder="1">
      <alignment horizontal="left" vertical="top" wrapText="1"/>
    </xf>
    <xf numFmtId="49" fontId="6" fillId="3" borderId="0" xfId="11" applyFill="1" applyBorder="1">
      <alignment horizontal="left" vertical="top" wrapText="1"/>
    </xf>
    <xf numFmtId="2" fontId="6" fillId="4" borderId="13" xfId="11" applyNumberFormat="1" applyFill="1" applyBorder="1">
      <alignment horizontal="left" vertical="top" wrapText="1"/>
    </xf>
    <xf numFmtId="2" fontId="6" fillId="4" borderId="0" xfId="11" applyNumberFormat="1" applyFill="1" applyBorder="1">
      <alignment horizontal="left" vertical="top" wrapText="1"/>
    </xf>
    <xf numFmtId="49" fontId="6" fillId="3" borderId="13" xfId="11" applyFill="1" applyBorder="1">
      <alignment horizontal="left" vertical="top" wrapText="1"/>
    </xf>
    <xf numFmtId="49" fontId="6" fillId="3" borderId="14" xfId="11" applyFill="1" applyBorder="1">
      <alignment horizontal="left" vertical="top" wrapText="1"/>
    </xf>
    <xf numFmtId="2" fontId="6" fillId="3" borderId="12" xfId="11" applyNumberFormat="1" applyFill="1" applyBorder="1">
      <alignment horizontal="left" vertical="top" wrapText="1"/>
    </xf>
    <xf numFmtId="2" fontId="6" fillId="3" borderId="0" xfId="11" applyNumberFormat="1" applyFill="1" applyBorder="1">
      <alignment horizontal="left" vertical="top" wrapText="1"/>
    </xf>
    <xf numFmtId="49" fontId="6" fillId="3" borderId="13" xfId="13" applyFill="1" applyBorder="1">
      <alignment horizontal="left" vertical="top" wrapText="1"/>
    </xf>
    <xf numFmtId="49" fontId="6" fillId="3" borderId="14" xfId="13" applyFill="1" applyBorder="1">
      <alignment horizontal="left" vertical="top" wrapText="1"/>
    </xf>
    <xf numFmtId="49" fontId="6" fillId="3" borderId="15" xfId="11" applyFill="1" applyBorder="1">
      <alignment horizontal="left" vertical="top" wrapText="1"/>
    </xf>
    <xf numFmtId="49" fontId="6" fillId="3" borderId="16" xfId="11" applyFill="1" applyBorder="1">
      <alignment horizontal="left" vertical="top" wrapText="1"/>
    </xf>
    <xf numFmtId="2" fontId="6" fillId="4" borderId="17" xfId="11" applyNumberFormat="1" applyFill="1" applyBorder="1">
      <alignment horizontal="left" vertical="top" wrapText="1"/>
    </xf>
    <xf numFmtId="2" fontId="6" fillId="4" borderId="16" xfId="11" applyNumberFormat="1" applyFill="1" applyBorder="1">
      <alignment horizontal="left" vertical="top" wrapText="1"/>
    </xf>
    <xf numFmtId="0" fontId="3" fillId="2" borderId="26" xfId="1" applyNumberFormat="1" applyFont="1" applyFill="1" applyBorder="1" applyAlignment="1">
      <alignment horizontal="center" shrinkToFit="1"/>
    </xf>
    <xf numFmtId="0" fontId="3" fillId="2" borderId="27" xfId="1" applyNumberFormat="1" applyFont="1" applyFill="1" applyBorder="1" applyAlignment="1">
      <alignment horizontal="center" shrinkToFit="1"/>
    </xf>
    <xf numFmtId="0" fontId="3" fillId="2" borderId="28" xfId="1" applyNumberFormat="1" applyFont="1" applyFill="1" applyBorder="1" applyAlignment="1">
      <alignment horizontal="center" shrinkToFit="1"/>
    </xf>
    <xf numFmtId="2" fontId="6" fillId="4" borderId="22" xfId="13" applyNumberFormat="1" applyFill="1" applyBorder="1" applyAlignment="1">
      <alignment horizontal="left" vertical="top" wrapText="1"/>
    </xf>
    <xf numFmtId="2" fontId="6" fillId="4" borderId="24" xfId="13" applyNumberFormat="1" applyFill="1" applyBorder="1" applyAlignment="1">
      <alignment horizontal="left" vertical="top" wrapText="1"/>
    </xf>
    <xf numFmtId="2" fontId="6" fillId="7" borderId="22" xfId="13" applyNumberFormat="1" applyFill="1" applyBorder="1" applyAlignment="1">
      <alignment horizontal="left" vertical="top" wrapText="1"/>
    </xf>
    <xf numFmtId="2" fontId="6" fillId="7" borderId="24" xfId="13" applyNumberFormat="1" applyFill="1" applyBorder="1" applyAlignment="1">
      <alignment horizontal="left" vertical="top" wrapText="1"/>
    </xf>
    <xf numFmtId="2" fontId="6" fillId="3" borderId="12" xfId="15" applyNumberFormat="1" applyFill="1" applyBorder="1">
      <alignment horizontal="left" vertical="top" wrapText="1"/>
    </xf>
    <xf numFmtId="2" fontId="6" fillId="3" borderId="0" xfId="15" applyNumberFormat="1" applyFill="1" applyBorder="1">
      <alignment horizontal="left" vertical="top" wrapText="1"/>
    </xf>
    <xf numFmtId="2" fontId="6" fillId="10" borderId="13" xfId="15" applyNumberFormat="1" applyFill="1" applyBorder="1">
      <alignment horizontal="left" vertical="top" wrapText="1"/>
    </xf>
    <xf numFmtId="2" fontId="6" fillId="10" borderId="0" xfId="15" applyNumberFormat="1" applyFill="1" applyBorder="1">
      <alignment horizontal="left" vertical="top" wrapText="1"/>
    </xf>
    <xf numFmtId="2" fontId="6" fillId="7" borderId="13" xfId="15" applyNumberFormat="1" applyFill="1" applyBorder="1">
      <alignment horizontal="left" vertical="top" wrapText="1"/>
    </xf>
    <xf numFmtId="2" fontId="6" fillId="7" borderId="0" xfId="15" applyNumberFormat="1" applyFill="1" applyBorder="1">
      <alignment horizontal="left" vertical="top" wrapText="1"/>
    </xf>
    <xf numFmtId="2" fontId="6" fillId="6" borderId="13" xfId="15" applyNumberFormat="1" applyFill="1" applyBorder="1">
      <alignment horizontal="left" vertical="top" wrapText="1"/>
    </xf>
    <xf numFmtId="2" fontId="6" fillId="6" borderId="0" xfId="15" applyNumberFormat="1" applyFill="1" applyBorder="1">
      <alignment horizontal="left" vertical="top" wrapText="1"/>
    </xf>
    <xf numFmtId="2" fontId="6" fillId="3" borderId="13" xfId="15" applyNumberFormat="1" applyFill="1" applyBorder="1">
      <alignment horizontal="left" vertical="top" wrapText="1"/>
    </xf>
    <xf numFmtId="2" fontId="6" fillId="3" borderId="14" xfId="15" applyNumberFormat="1" applyFill="1" applyBorder="1">
      <alignment horizontal="left" vertical="top" wrapText="1"/>
    </xf>
    <xf numFmtId="2" fontId="6" fillId="8" borderId="13" xfId="15" applyNumberFormat="1" applyFill="1" applyBorder="1">
      <alignment horizontal="left" vertical="top" wrapText="1"/>
    </xf>
    <xf numFmtId="2" fontId="6" fillId="8" borderId="0" xfId="15" applyNumberFormat="1" applyFill="1" applyBorder="1">
      <alignment horizontal="left" vertical="top" wrapText="1"/>
    </xf>
    <xf numFmtId="2" fontId="6" fillId="3" borderId="25" xfId="15" applyNumberFormat="1" applyFill="1" applyBorder="1">
      <alignment horizontal="left" vertical="top" wrapText="1"/>
    </xf>
    <xf numFmtId="2" fontId="6" fillId="3" borderId="23" xfId="15" applyNumberFormat="1" applyFill="1" applyBorder="1">
      <alignment horizontal="left" vertical="top" wrapText="1"/>
    </xf>
    <xf numFmtId="2" fontId="6" fillId="4" borderId="13" xfId="15" applyNumberFormat="1" applyFill="1" applyBorder="1">
      <alignment horizontal="left" vertical="top" wrapText="1"/>
    </xf>
    <xf numFmtId="2" fontId="6" fillId="4" borderId="0" xfId="15" applyNumberFormat="1" applyFill="1" applyBorder="1">
      <alignment horizontal="left" vertical="top" wrapText="1"/>
    </xf>
    <xf numFmtId="2" fontId="7" fillId="6" borderId="13" xfId="14" applyNumberFormat="1" applyFill="1" applyBorder="1">
      <alignment horizontal="left" vertical="top" wrapText="1"/>
    </xf>
    <xf numFmtId="2" fontId="7" fillId="6" borderId="0" xfId="14" applyNumberFormat="1" applyFill="1" applyBorder="1">
      <alignment horizontal="left" vertical="top" wrapText="1"/>
    </xf>
    <xf numFmtId="2" fontId="6" fillId="3" borderId="15" xfId="15" applyNumberFormat="1" applyFill="1" applyBorder="1">
      <alignment horizontal="left" vertical="top" wrapText="1"/>
    </xf>
    <xf numFmtId="2" fontId="6" fillId="3" borderId="16" xfId="15" applyNumberFormat="1" applyFill="1" applyBorder="1">
      <alignment horizontal="left" vertical="top" wrapText="1"/>
    </xf>
    <xf numFmtId="2" fontId="6" fillId="4" borderId="17" xfId="15" applyNumberFormat="1" applyFill="1" applyBorder="1">
      <alignment horizontal="left" vertical="top" wrapText="1"/>
    </xf>
    <xf numFmtId="2" fontId="6" fillId="4" borderId="16" xfId="15" applyNumberFormat="1" applyFill="1" applyBorder="1">
      <alignment horizontal="left" vertical="top" wrapText="1"/>
    </xf>
    <xf numFmtId="2" fontId="7" fillId="6" borderId="17" xfId="14" applyNumberFormat="1" applyFill="1" applyBorder="1">
      <alignment horizontal="left" vertical="top" wrapText="1"/>
    </xf>
    <xf numFmtId="2" fontId="7" fillId="6" borderId="16" xfId="14" applyNumberFormat="1" applyFill="1" applyBorder="1">
      <alignment horizontal="left" vertical="top" wrapText="1"/>
    </xf>
    <xf numFmtId="49" fontId="6" fillId="3" borderId="13" xfId="16" applyFill="1" applyBorder="1">
      <alignment horizontal="left" vertical="top" wrapText="1"/>
    </xf>
    <xf numFmtId="49" fontId="6" fillId="3" borderId="14" xfId="16" applyFill="1" applyBorder="1">
      <alignment horizontal="left" vertical="top" wrapText="1"/>
    </xf>
    <xf numFmtId="49" fontId="6" fillId="3" borderId="12" xfId="16" applyFill="1" applyBorder="1">
      <alignment horizontal="left" vertical="top" wrapText="1"/>
    </xf>
    <xf numFmtId="49" fontId="6" fillId="3" borderId="0" xfId="16" applyFill="1" applyBorder="1">
      <alignment horizontal="left" vertical="top" wrapText="1"/>
    </xf>
    <xf numFmtId="2" fontId="6" fillId="4" borderId="13" xfId="16" applyNumberFormat="1" applyFill="1" applyBorder="1">
      <alignment horizontal="left" vertical="top" wrapText="1"/>
    </xf>
    <xf numFmtId="2" fontId="6" fillId="4" borderId="0" xfId="16" applyNumberFormat="1" applyFill="1" applyBorder="1">
      <alignment horizontal="left" vertical="top" wrapText="1"/>
    </xf>
    <xf numFmtId="49" fontId="6" fillId="3" borderId="12" xfId="17" applyFill="1" applyBorder="1">
      <alignment horizontal="left" vertical="top" wrapText="1"/>
    </xf>
    <xf numFmtId="49" fontId="6" fillId="3" borderId="0" xfId="17" applyFill="1" applyBorder="1">
      <alignment horizontal="left" vertical="top" wrapText="1"/>
    </xf>
    <xf numFmtId="2" fontId="6" fillId="4" borderId="13" xfId="17" applyNumberFormat="1" applyFill="1" applyBorder="1">
      <alignment horizontal="left" vertical="top" wrapText="1"/>
    </xf>
    <xf numFmtId="2" fontId="6" fillId="4" borderId="0" xfId="17" applyNumberFormat="1" applyFill="1" applyBorder="1">
      <alignment horizontal="left" vertical="top" wrapText="1"/>
    </xf>
    <xf numFmtId="2" fontId="6" fillId="4" borderId="22" xfId="17" applyNumberFormat="1" applyFill="1" applyBorder="1">
      <alignment horizontal="left" vertical="top" wrapText="1"/>
    </xf>
    <xf numFmtId="2" fontId="6" fillId="4" borderId="24" xfId="17" applyNumberFormat="1" applyFill="1" applyBorder="1">
      <alignment horizontal="left" vertical="top" wrapText="1"/>
    </xf>
    <xf numFmtId="2" fontId="8" fillId="7" borderId="13" xfId="17" applyNumberFormat="1" applyFont="1" applyFill="1" applyBorder="1">
      <alignment horizontal="left" vertical="top" wrapText="1"/>
    </xf>
    <xf numFmtId="2" fontId="8" fillId="7" borderId="0" xfId="17" applyNumberFormat="1" applyFont="1" applyFill="1" applyBorder="1">
      <alignment horizontal="left" vertical="top" wrapText="1"/>
    </xf>
    <xf numFmtId="2" fontId="6" fillId="6" borderId="22" xfId="17" applyNumberFormat="1" applyFill="1" applyBorder="1">
      <alignment horizontal="left" vertical="top" wrapText="1"/>
    </xf>
    <xf numFmtId="2" fontId="6" fillId="6" borderId="24" xfId="17" applyNumberFormat="1" applyFill="1" applyBorder="1">
      <alignment horizontal="left" vertical="top" wrapText="1"/>
    </xf>
    <xf numFmtId="49" fontId="6" fillId="3" borderId="13" xfId="17" applyFill="1" applyBorder="1">
      <alignment horizontal="left" vertical="top" wrapText="1"/>
    </xf>
    <xf numFmtId="49" fontId="6" fillId="3" borderId="14" xfId="17" applyFill="1" applyBorder="1">
      <alignment horizontal="left" vertical="top" wrapText="1"/>
    </xf>
    <xf numFmtId="2" fontId="6" fillId="8" borderId="13" xfId="16" applyNumberFormat="1" applyFill="1" applyBorder="1">
      <alignment horizontal="left" vertical="top" wrapText="1"/>
    </xf>
    <xf numFmtId="2" fontId="6" fillId="8" borderId="0" xfId="16" applyNumberFormat="1" applyFill="1" applyBorder="1">
      <alignment horizontal="left" vertical="top" wrapText="1"/>
    </xf>
    <xf numFmtId="49" fontId="6" fillId="3" borderId="15" xfId="16" applyFill="1" applyBorder="1">
      <alignment horizontal="left" vertical="top" wrapText="1"/>
    </xf>
    <xf numFmtId="49" fontId="6" fillId="3" borderId="16" xfId="16" applyFill="1" applyBorder="1">
      <alignment horizontal="left" vertical="top" wrapText="1"/>
    </xf>
    <xf numFmtId="2" fontId="6" fillId="4" borderId="17" xfId="16" applyNumberFormat="1" applyFill="1" applyBorder="1">
      <alignment horizontal="left" vertical="top" wrapText="1"/>
    </xf>
    <xf numFmtId="2" fontId="6" fillId="4" borderId="16" xfId="16" applyNumberFormat="1" applyFill="1" applyBorder="1">
      <alignment horizontal="left" vertical="top" wrapText="1"/>
    </xf>
    <xf numFmtId="49" fontId="6" fillId="3" borderId="19" xfId="17" applyFill="1" applyBorder="1">
      <alignment horizontal="left" vertical="top" wrapText="1"/>
    </xf>
    <xf numFmtId="2" fontId="6" fillId="4" borderId="19" xfId="17" applyNumberFormat="1" applyFill="1" applyBorder="1">
      <alignment horizontal="left" vertical="top" wrapText="1"/>
    </xf>
    <xf numFmtId="2" fontId="7" fillId="6" borderId="13" xfId="18" applyNumberFormat="1" applyFill="1" applyBorder="1">
      <alignment horizontal="left" vertical="top" wrapText="1"/>
    </xf>
    <xf numFmtId="2" fontId="7" fillId="6" borderId="0" xfId="18" applyNumberFormat="1" applyFill="1" applyBorder="1">
      <alignment horizontal="left" vertical="top" wrapText="1"/>
    </xf>
    <xf numFmtId="49" fontId="6" fillId="3" borderId="15" xfId="17" applyFill="1" applyBorder="1">
      <alignment horizontal="left" vertical="top" wrapText="1"/>
    </xf>
    <xf numFmtId="49" fontId="6" fillId="3" borderId="16" xfId="17" applyFill="1" applyBorder="1">
      <alignment horizontal="left" vertical="top" wrapText="1"/>
    </xf>
    <xf numFmtId="2" fontId="6" fillId="4" borderId="17" xfId="17" applyNumberFormat="1" applyFill="1" applyBorder="1">
      <alignment horizontal="left" vertical="top" wrapText="1"/>
    </xf>
    <xf numFmtId="2" fontId="6" fillId="4" borderId="16" xfId="17" applyNumberFormat="1" applyFill="1" applyBorder="1">
      <alignment horizontal="left" vertical="top" wrapText="1"/>
    </xf>
    <xf numFmtId="2" fontId="6" fillId="4" borderId="23" xfId="17" applyNumberFormat="1" applyFill="1" applyBorder="1">
      <alignment horizontal="left" vertical="top" wrapText="1"/>
    </xf>
    <xf numFmtId="2" fontId="7" fillId="6" borderId="17" xfId="18" applyNumberFormat="1" applyFill="1" applyBorder="1">
      <alignment horizontal="left" vertical="top" wrapText="1"/>
    </xf>
    <xf numFmtId="2" fontId="7" fillId="6" borderId="16" xfId="18" applyNumberFormat="1" applyFill="1" applyBorder="1">
      <alignment horizontal="left" vertical="top" wrapText="1"/>
    </xf>
    <xf numFmtId="49" fontId="6" fillId="3" borderId="12" xfId="20" applyFill="1" applyBorder="1">
      <alignment horizontal="left" vertical="top" wrapText="1"/>
    </xf>
    <xf numFmtId="49" fontId="6" fillId="3" borderId="0" xfId="20" applyFill="1" applyBorder="1">
      <alignment horizontal="left" vertical="top" wrapText="1"/>
    </xf>
    <xf numFmtId="49" fontId="6" fillId="3" borderId="13" xfId="20" applyFill="1" applyBorder="1">
      <alignment horizontal="left" vertical="top" wrapText="1"/>
    </xf>
    <xf numFmtId="49" fontId="6" fillId="3" borderId="14" xfId="20" applyFill="1" applyBorder="1">
      <alignment horizontal="left" vertical="top" wrapText="1"/>
    </xf>
    <xf numFmtId="2" fontId="6" fillId="4" borderId="13" xfId="20" applyNumberFormat="1" applyFill="1" applyBorder="1">
      <alignment horizontal="left" vertical="top" wrapText="1"/>
    </xf>
    <xf numFmtId="2" fontId="6" fillId="4" borderId="0" xfId="20" applyNumberFormat="1" applyFill="1" applyBorder="1">
      <alignment horizontal="left" vertical="top" wrapText="1"/>
    </xf>
    <xf numFmtId="2" fontId="7" fillId="6" borderId="13" xfId="19" applyNumberFormat="1" applyFill="1" applyBorder="1">
      <alignment horizontal="left" vertical="top" wrapText="1"/>
    </xf>
    <xf numFmtId="2" fontId="7" fillId="6" borderId="0" xfId="19" applyNumberFormat="1" applyFill="1" applyBorder="1">
      <alignment horizontal="left" vertical="top" wrapText="1"/>
    </xf>
    <xf numFmtId="49" fontId="6" fillId="3" borderId="15" xfId="20" applyFill="1" applyBorder="1">
      <alignment horizontal="left" vertical="top" wrapText="1"/>
    </xf>
    <xf numFmtId="49" fontId="6" fillId="3" borderId="16" xfId="20" applyFill="1" applyBorder="1">
      <alignment horizontal="left" vertical="top" wrapText="1"/>
    </xf>
    <xf numFmtId="2" fontId="6" fillId="4" borderId="17" xfId="20" applyNumberFormat="1" applyFill="1" applyBorder="1">
      <alignment horizontal="left" vertical="top" wrapText="1"/>
    </xf>
    <xf numFmtId="2" fontId="6" fillId="4" borderId="16" xfId="20" applyNumberFormat="1" applyFill="1" applyBorder="1">
      <alignment horizontal="left" vertical="top" wrapText="1"/>
    </xf>
    <xf numFmtId="2" fontId="7" fillId="6" borderId="17" xfId="19" applyNumberFormat="1" applyFill="1" applyBorder="1">
      <alignment horizontal="left" vertical="top" wrapText="1"/>
    </xf>
    <xf numFmtId="2" fontId="7" fillId="6" borderId="16" xfId="19" applyNumberFormat="1" applyFill="1" applyBorder="1">
      <alignment horizontal="left" vertical="top" wrapText="1"/>
    </xf>
    <xf numFmtId="2" fontId="6" fillId="3" borderId="12" xfId="22" applyNumberFormat="1" applyFill="1" applyBorder="1">
      <alignment horizontal="left" vertical="top" wrapText="1"/>
    </xf>
    <xf numFmtId="2" fontId="6" fillId="3" borderId="0" xfId="22" applyNumberFormat="1" applyFill="1" applyBorder="1">
      <alignment horizontal="left" vertical="top" wrapText="1"/>
    </xf>
    <xf numFmtId="2" fontId="6" fillId="4" borderId="13" xfId="22" applyNumberFormat="1" applyFill="1" applyBorder="1">
      <alignment horizontal="left" vertical="top" wrapText="1"/>
    </xf>
    <xf numFmtId="2" fontId="6" fillId="4" borderId="0" xfId="22" applyNumberFormat="1" applyFill="1" applyBorder="1">
      <alignment horizontal="left" vertical="top" wrapText="1"/>
    </xf>
    <xf numFmtId="2" fontId="6" fillId="3" borderId="13" xfId="22" applyNumberFormat="1" applyFill="1" applyBorder="1">
      <alignment horizontal="left" vertical="top" wrapText="1"/>
    </xf>
    <xf numFmtId="2" fontId="6" fillId="3" borderId="14" xfId="22" applyNumberFormat="1" applyFill="1" applyBorder="1">
      <alignment horizontal="left" vertical="top" wrapText="1"/>
    </xf>
    <xf numFmtId="2" fontId="6" fillId="7" borderId="13" xfId="22" applyNumberFormat="1" applyFill="1" applyBorder="1">
      <alignment horizontal="left" vertical="top" wrapText="1"/>
    </xf>
    <xf numFmtId="2" fontId="6" fillId="7" borderId="0" xfId="22" applyNumberFormat="1" applyFill="1" applyBorder="1">
      <alignment horizontal="left" vertical="top" wrapText="1"/>
    </xf>
    <xf numFmtId="2" fontId="7" fillId="5" borderId="13" xfId="21" applyNumberFormat="1" applyBorder="1">
      <alignment horizontal="left" vertical="top" wrapText="1"/>
    </xf>
    <xf numFmtId="2" fontId="7" fillId="5" borderId="0" xfId="21" applyNumberFormat="1" applyBorder="1">
      <alignment horizontal="left" vertical="top" wrapText="1"/>
    </xf>
    <xf numFmtId="2" fontId="6" fillId="3" borderId="15" xfId="22" applyNumberFormat="1" applyFill="1" applyBorder="1">
      <alignment horizontal="left" vertical="top" wrapText="1"/>
    </xf>
    <xf numFmtId="2" fontId="6" fillId="3" borderId="16" xfId="22" applyNumberFormat="1" applyFill="1" applyBorder="1">
      <alignment horizontal="left" vertical="top" wrapText="1"/>
    </xf>
    <xf numFmtId="2" fontId="7" fillId="5" borderId="17" xfId="21" applyNumberFormat="1" applyBorder="1">
      <alignment horizontal="left" vertical="top" wrapText="1"/>
    </xf>
    <xf numFmtId="2" fontId="7" fillId="5" borderId="16" xfId="21" applyNumberFormat="1" applyBorder="1">
      <alignment horizontal="left" vertical="top" wrapText="1"/>
    </xf>
    <xf numFmtId="2" fontId="6" fillId="8" borderId="22" xfId="17" applyNumberFormat="1" applyFill="1" applyBorder="1">
      <alignment horizontal="left" vertical="top" wrapText="1"/>
    </xf>
    <xf numFmtId="2" fontId="6" fillId="8" borderId="23" xfId="17" applyNumberFormat="1" applyFill="1" applyBorder="1">
      <alignment horizontal="left" vertical="top" wrapText="1"/>
    </xf>
  </cellXfs>
  <cellStyles count="23">
    <cellStyle name="Normal" xfId="0" builtinId="0"/>
    <cellStyle name="Normal 2" xfId="1"/>
    <cellStyle name="WinCalendar_BlankCells_2" xfId="10"/>
    <cellStyle name="WinCalendar_BlankCells_3" xfId="12"/>
    <cellStyle name="WinCalendar_BlankCells_4" xfId="14"/>
    <cellStyle name="WinCalendar_BlankCells_52" xfId="6"/>
    <cellStyle name="WinCalendar_BlankCells_53" xfId="8"/>
    <cellStyle name="WinCalendar_BlankCells_6" xfId="18"/>
    <cellStyle name="WinCalendar_BlankCells_61" xfId="3"/>
    <cellStyle name="WinCalendar_BlankCells_7" xfId="19"/>
    <cellStyle name="WinCalendar_BlankCells_8" xfId="21"/>
    <cellStyle name="WinCalendar_BlankDates_2" xfId="11"/>
    <cellStyle name="WinCalendar_BlankDates_3" xfId="13"/>
    <cellStyle name="WinCalendar_BlankDates_4" xfId="15"/>
    <cellStyle name="WinCalendar_BlankDates_5" xfId="16"/>
    <cellStyle name="WinCalendar_BlankDates_52" xfId="7"/>
    <cellStyle name="WinCalendar_BlankDates_53" xfId="9"/>
    <cellStyle name="WinCalendar_BlankDates_6" xfId="17"/>
    <cellStyle name="WinCalendar_BlankDates_61" xfId="2"/>
    <cellStyle name="WinCalendar_BlankDates_62" xfId="4"/>
    <cellStyle name="WinCalendar_BlankDates_63" xfId="5"/>
    <cellStyle name="WinCalendar_BlankDates_7" xfId="20"/>
    <cellStyle name="WinCalendar_BlankDates_8" xfId="22"/>
  </cellStyles>
  <dxfs count="7">
    <dxf>
      <fill>
        <patternFill>
          <bgColor theme="3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8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59996337778862885"/>
        </patternFill>
      </fill>
    </dxf>
  </dxfs>
  <tableStyles count="0" defaultTableStyle="TableStyleMedium2" defaultPivotStyle="PivotStyleLight16"/>
  <colors>
    <mruColors>
      <color rgb="FF2DFF2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A1:V191"/>
  <sheetViews>
    <sheetView tabSelected="1" topLeftCell="K78" zoomScale="89" zoomScaleNormal="89" workbookViewId="0">
      <selection activeCell="P155" sqref="P155"/>
    </sheetView>
  </sheetViews>
  <sheetFormatPr baseColWidth="10" defaultRowHeight="15" x14ac:dyDescent="0.25"/>
  <cols>
    <col min="15" max="15" width="15.5703125" bestFit="1" customWidth="1"/>
    <col min="16" max="16" width="21.28515625" bestFit="1" customWidth="1"/>
    <col min="17" max="17" width="20" bestFit="1" customWidth="1"/>
    <col min="18" max="18" width="21.5703125" bestFit="1" customWidth="1"/>
    <col min="19" max="19" width="18.7109375" bestFit="1" customWidth="1"/>
    <col min="20" max="21" width="18.7109375" customWidth="1"/>
    <col min="22" max="22" width="18.5703125" bestFit="1" customWidth="1"/>
  </cols>
  <sheetData>
    <row r="1" spans="1:22" ht="18" x14ac:dyDescent="0.25">
      <c r="A1" s="1"/>
      <c r="B1" s="2"/>
      <c r="C1" s="2"/>
      <c r="D1" s="3"/>
      <c r="E1" s="48" t="s">
        <v>0</v>
      </c>
      <c r="F1" s="48"/>
      <c r="G1" s="48"/>
      <c r="H1" s="48"/>
      <c r="I1" s="48"/>
      <c r="J1" s="48"/>
      <c r="K1" s="3"/>
      <c r="L1" s="2"/>
      <c r="M1" s="2"/>
      <c r="N1" s="4"/>
    </row>
    <row r="2" spans="1:22" x14ac:dyDescent="0.25">
      <c r="A2" s="49" t="s">
        <v>1</v>
      </c>
      <c r="B2" s="50"/>
      <c r="C2" s="51" t="s">
        <v>2</v>
      </c>
      <c r="D2" s="50"/>
      <c r="E2" s="51" t="s">
        <v>3</v>
      </c>
      <c r="F2" s="50"/>
      <c r="G2" s="51" t="s">
        <v>4</v>
      </c>
      <c r="H2" s="50"/>
      <c r="I2" s="51" t="s">
        <v>5</v>
      </c>
      <c r="J2" s="50"/>
      <c r="K2" s="51" t="s">
        <v>6</v>
      </c>
      <c r="L2" s="50"/>
      <c r="M2" s="51" t="s">
        <v>7</v>
      </c>
      <c r="N2" s="52"/>
      <c r="O2" s="39" t="s">
        <v>17</v>
      </c>
      <c r="P2" s="39" t="s">
        <v>30</v>
      </c>
      <c r="Q2" s="40" t="s">
        <v>31</v>
      </c>
      <c r="R2" s="39" t="s">
        <v>29</v>
      </c>
      <c r="S2" s="41" t="s">
        <v>28</v>
      </c>
      <c r="T2" s="39" t="s">
        <v>33</v>
      </c>
      <c r="U2" s="41" t="s">
        <v>32</v>
      </c>
      <c r="V2" s="39" t="s">
        <v>27</v>
      </c>
    </row>
    <row r="3" spans="1:22" x14ac:dyDescent="0.25">
      <c r="A3" s="5">
        <v>42736</v>
      </c>
      <c r="B3" s="6"/>
      <c r="C3" s="7">
        <v>42737</v>
      </c>
      <c r="D3" s="8"/>
      <c r="E3" s="7">
        <v>42738</v>
      </c>
      <c r="F3" s="8"/>
      <c r="G3" s="7">
        <v>42739</v>
      </c>
      <c r="H3" s="8"/>
      <c r="I3" s="7">
        <v>42740</v>
      </c>
      <c r="J3" s="8"/>
      <c r="K3" s="7">
        <v>42741</v>
      </c>
      <c r="L3" s="8"/>
      <c r="M3" s="9">
        <v>42742</v>
      </c>
      <c r="N3" s="10"/>
      <c r="O3" s="11"/>
      <c r="R3" s="12">
        <v>165</v>
      </c>
      <c r="S3" s="45">
        <f>SUM(R3-P4-P6-P8-P10-P12-P21-P23-P25-P27-P36-P38-P40-P42-P51-P53-P55-P57-P68-P70-P72-P74-P76,-P117,-P119,-P121,-P134,-P147,-P149,-P151,-P153,-P155,-P164,-P166,-P168,-P170)</f>
        <v>26.5</v>
      </c>
      <c r="T3" s="12">
        <v>103</v>
      </c>
      <c r="U3" s="42">
        <f>SUM(T3-Q85-Q87-Q89-Q91,-Q100,-Q102,-Q104,-Q117,-Q119,-Q121,-Q123,-Q108)</f>
        <v>33</v>
      </c>
      <c r="V3">
        <v>1660</v>
      </c>
    </row>
    <row r="4" spans="1:22" x14ac:dyDescent="0.25">
      <c r="A4" s="64"/>
      <c r="B4" s="65"/>
      <c r="C4" s="59">
        <v>9</v>
      </c>
      <c r="D4" s="60"/>
      <c r="E4" s="59">
        <v>9</v>
      </c>
      <c r="F4" s="60"/>
      <c r="G4" s="59">
        <v>7</v>
      </c>
      <c r="H4" s="60"/>
      <c r="I4" s="59">
        <v>7</v>
      </c>
      <c r="J4" s="60"/>
      <c r="K4" s="66"/>
      <c r="L4" s="67"/>
      <c r="M4" s="68"/>
      <c r="N4" s="69"/>
      <c r="O4" s="12">
        <f>SUM(A4:N4)</f>
        <v>32</v>
      </c>
      <c r="V4" s="38"/>
    </row>
    <row r="5" spans="1:22" x14ac:dyDescent="0.25">
      <c r="A5" s="5">
        <v>42743</v>
      </c>
      <c r="B5" s="6"/>
      <c r="C5" s="7">
        <v>42744</v>
      </c>
      <c r="D5" s="8"/>
      <c r="E5" s="7">
        <v>42745</v>
      </c>
      <c r="F5" s="8"/>
      <c r="G5" s="7">
        <v>42746</v>
      </c>
      <c r="H5" s="8"/>
      <c r="I5" s="7">
        <v>42747</v>
      </c>
      <c r="J5" s="8"/>
      <c r="K5" s="7">
        <v>42748</v>
      </c>
      <c r="L5" s="8"/>
      <c r="M5" s="9">
        <v>42749</v>
      </c>
      <c r="N5" s="10"/>
      <c r="V5" s="38" t="s">
        <v>20</v>
      </c>
    </row>
    <row r="6" spans="1:22" x14ac:dyDescent="0.25">
      <c r="A6" s="55" t="s">
        <v>8</v>
      </c>
      <c r="B6" s="56"/>
      <c r="C6" s="57">
        <v>8</v>
      </c>
      <c r="D6" s="58"/>
      <c r="E6" s="59">
        <v>9</v>
      </c>
      <c r="F6" s="60"/>
      <c r="G6" s="57">
        <v>8</v>
      </c>
      <c r="H6" s="61"/>
      <c r="I6" s="62">
        <v>8.5</v>
      </c>
      <c r="J6" s="63"/>
      <c r="K6" s="59">
        <v>7.5</v>
      </c>
      <c r="L6" s="60"/>
      <c r="M6" s="53" t="s">
        <v>8</v>
      </c>
      <c r="N6" s="54"/>
      <c r="O6" s="12">
        <f>SUM(C6:L6)</f>
        <v>41</v>
      </c>
      <c r="P6" s="12">
        <f>SUM(C6,G6)</f>
        <v>16</v>
      </c>
      <c r="V6" s="12">
        <f>SUM(V3,-M12,-M27,-M42,-M59,-M76,-M91,-M108,-M123)</f>
        <v>674</v>
      </c>
    </row>
    <row r="7" spans="1:22" x14ac:dyDescent="0.25">
      <c r="A7" s="5">
        <v>42750</v>
      </c>
      <c r="B7" s="6"/>
      <c r="C7" s="7">
        <v>42751</v>
      </c>
      <c r="D7" s="8"/>
      <c r="E7" s="7">
        <v>42752</v>
      </c>
      <c r="F7" s="8"/>
      <c r="G7" s="7">
        <v>42753</v>
      </c>
      <c r="H7" s="8"/>
      <c r="I7" s="7">
        <v>42754</v>
      </c>
      <c r="J7" s="8"/>
      <c r="K7" s="7">
        <v>42755</v>
      </c>
      <c r="L7" s="8"/>
      <c r="M7" s="9">
        <v>42756</v>
      </c>
      <c r="N7" s="10"/>
    </row>
    <row r="8" spans="1:22" x14ac:dyDescent="0.25">
      <c r="A8" s="55" t="s">
        <v>8</v>
      </c>
      <c r="B8" s="56"/>
      <c r="C8" s="62">
        <v>8.25</v>
      </c>
      <c r="D8" s="63"/>
      <c r="E8" s="62">
        <v>8.25</v>
      </c>
      <c r="F8" s="63"/>
      <c r="G8" s="62">
        <v>8.25</v>
      </c>
      <c r="H8" s="63"/>
      <c r="I8" s="62">
        <v>8.25</v>
      </c>
      <c r="J8" s="63"/>
      <c r="K8" s="62">
        <v>7</v>
      </c>
      <c r="L8" s="63"/>
      <c r="M8" s="53" t="s">
        <v>8</v>
      </c>
      <c r="N8" s="54"/>
      <c r="O8" s="12">
        <f>SUM(A8:N8)</f>
        <v>40</v>
      </c>
    </row>
    <row r="9" spans="1:22" x14ac:dyDescent="0.25">
      <c r="A9" s="5">
        <v>42757</v>
      </c>
      <c r="B9" s="6"/>
      <c r="C9" s="7">
        <v>42758</v>
      </c>
      <c r="D9" s="8"/>
      <c r="E9" s="7">
        <v>42759</v>
      </c>
      <c r="F9" s="8"/>
      <c r="G9" s="7">
        <v>42760</v>
      </c>
      <c r="H9" s="8"/>
      <c r="I9" s="7">
        <v>42761</v>
      </c>
      <c r="J9" s="8"/>
      <c r="K9" s="7">
        <v>42762</v>
      </c>
      <c r="L9" s="8"/>
      <c r="M9" s="9">
        <v>42763</v>
      </c>
      <c r="N9" s="10"/>
    </row>
    <row r="10" spans="1:22" x14ac:dyDescent="0.25">
      <c r="A10" s="55" t="s">
        <v>8</v>
      </c>
      <c r="B10" s="56"/>
      <c r="C10" s="62">
        <v>8.5</v>
      </c>
      <c r="D10" s="63"/>
      <c r="E10" s="62">
        <v>8.5</v>
      </c>
      <c r="F10" s="63"/>
      <c r="G10" s="62">
        <v>8.5</v>
      </c>
      <c r="H10" s="63"/>
      <c r="I10" s="62">
        <v>8.5</v>
      </c>
      <c r="J10" s="63"/>
      <c r="K10" s="62">
        <v>6</v>
      </c>
      <c r="L10" s="63"/>
      <c r="M10" s="53" t="s">
        <v>8</v>
      </c>
      <c r="N10" s="54"/>
      <c r="O10" s="12">
        <f>SUM(A10:N10)</f>
        <v>40</v>
      </c>
    </row>
    <row r="11" spans="1:22" x14ac:dyDescent="0.25">
      <c r="A11" s="5">
        <v>42764</v>
      </c>
      <c r="B11" s="6"/>
      <c r="C11" s="7">
        <v>42765</v>
      </c>
      <c r="D11" s="8"/>
      <c r="E11" s="7">
        <v>42766</v>
      </c>
      <c r="F11" s="8"/>
      <c r="G11" s="7">
        <v>42767</v>
      </c>
      <c r="H11" s="8"/>
      <c r="I11" s="7">
        <v>42768</v>
      </c>
      <c r="J11" s="8"/>
      <c r="K11" s="7">
        <v>42769</v>
      </c>
      <c r="L11" s="8"/>
      <c r="M11" s="70" t="s">
        <v>11</v>
      </c>
      <c r="N11" s="71"/>
    </row>
    <row r="12" spans="1:22" x14ac:dyDescent="0.25">
      <c r="A12" s="74"/>
      <c r="B12" s="75"/>
      <c r="C12" s="62">
        <v>8.25</v>
      </c>
      <c r="D12" s="63"/>
      <c r="E12" s="62">
        <v>8.25</v>
      </c>
      <c r="F12" s="63"/>
      <c r="G12" s="81">
        <v>8.5</v>
      </c>
      <c r="H12" s="82"/>
      <c r="I12" s="81">
        <v>8.5</v>
      </c>
      <c r="J12" s="82"/>
      <c r="K12" s="81">
        <v>6.5</v>
      </c>
      <c r="L12" s="82"/>
      <c r="M12" s="72">
        <f>SUM(C4:L4,C6:L6,C8:L8,C10:L10,C12:F12,-P4,-P6,-P8,-P10,-P12)</f>
        <v>153.5</v>
      </c>
      <c r="N12" s="73"/>
      <c r="O12" s="12">
        <f>SUM(C12:L12)</f>
        <v>40</v>
      </c>
    </row>
    <row r="13" spans="1:22" x14ac:dyDescent="0.25">
      <c r="A13" s="74"/>
      <c r="B13" s="75"/>
      <c r="C13" s="62"/>
      <c r="D13" s="78"/>
      <c r="E13" s="59"/>
      <c r="F13" s="79"/>
      <c r="G13" s="76" t="s">
        <v>8</v>
      </c>
      <c r="H13" s="80"/>
      <c r="I13" s="76" t="s">
        <v>8</v>
      </c>
      <c r="J13" s="80"/>
      <c r="K13" s="76"/>
      <c r="L13" s="77"/>
      <c r="M13" s="70" t="s">
        <v>12</v>
      </c>
      <c r="N13" s="71"/>
      <c r="O13" s="12"/>
    </row>
    <row r="14" spans="1:22" x14ac:dyDescent="0.25">
      <c r="A14" s="74"/>
      <c r="B14" s="75"/>
      <c r="C14" s="59"/>
      <c r="D14" s="60"/>
      <c r="E14" s="59"/>
      <c r="F14" s="60"/>
      <c r="G14" s="76" t="s">
        <v>8</v>
      </c>
      <c r="H14" s="77"/>
      <c r="I14" s="76" t="s">
        <v>8</v>
      </c>
      <c r="J14" s="77"/>
      <c r="K14" s="76" t="s">
        <v>8</v>
      </c>
      <c r="L14" s="77"/>
      <c r="M14" s="83">
        <f>SUM(C4:L4,C6:L6,C8:L8,C10:L10,C12:F12)</f>
        <v>169.5</v>
      </c>
      <c r="N14" s="84"/>
    </row>
    <row r="15" spans="1:22" x14ac:dyDescent="0.25">
      <c r="A15" s="74" t="s">
        <v>8</v>
      </c>
      <c r="B15" s="75"/>
      <c r="C15" s="59" t="s">
        <v>8</v>
      </c>
      <c r="D15" s="60"/>
      <c r="E15" s="59" t="s">
        <v>8</v>
      </c>
      <c r="F15" s="60"/>
      <c r="G15" s="76" t="s">
        <v>8</v>
      </c>
      <c r="H15" s="77"/>
      <c r="I15" s="76" t="s">
        <v>8</v>
      </c>
      <c r="J15" s="77"/>
      <c r="K15" s="76" t="s">
        <v>8</v>
      </c>
      <c r="L15" s="77"/>
      <c r="M15" s="70" t="s">
        <v>15</v>
      </c>
      <c r="N15" s="71"/>
    </row>
    <row r="16" spans="1:22" ht="15.75" thickBot="1" x14ac:dyDescent="0.3">
      <c r="A16" s="85" t="s">
        <v>8</v>
      </c>
      <c r="B16" s="86"/>
      <c r="C16" s="87" t="s">
        <v>8</v>
      </c>
      <c r="D16" s="88"/>
      <c r="E16" s="89" t="s">
        <v>8</v>
      </c>
      <c r="F16" s="90"/>
      <c r="G16" s="89" t="s">
        <v>8</v>
      </c>
      <c r="H16" s="90"/>
      <c r="I16" s="89" t="s">
        <v>8</v>
      </c>
      <c r="J16" s="90"/>
      <c r="K16" s="89" t="s">
        <v>8</v>
      </c>
      <c r="L16" s="90"/>
      <c r="M16" s="91">
        <v>169.5</v>
      </c>
      <c r="N16" s="92"/>
    </row>
    <row r="17" spans="1:15" ht="15.75" thickBot="1" x14ac:dyDescent="0.3"/>
    <row r="18" spans="1:15" ht="18" x14ac:dyDescent="0.25">
      <c r="A18" s="1"/>
      <c r="B18" s="2"/>
      <c r="C18" s="2"/>
      <c r="D18" s="3"/>
      <c r="E18" s="48" t="s">
        <v>9</v>
      </c>
      <c r="F18" s="48"/>
      <c r="G18" s="48"/>
      <c r="H18" s="48"/>
      <c r="I18" s="48"/>
      <c r="J18" s="48"/>
      <c r="K18" s="3"/>
      <c r="L18" s="2"/>
      <c r="M18" s="2"/>
      <c r="N18" s="4"/>
    </row>
    <row r="19" spans="1:15" x14ac:dyDescent="0.25">
      <c r="A19" s="49" t="s">
        <v>1</v>
      </c>
      <c r="B19" s="50"/>
      <c r="C19" s="51" t="s">
        <v>2</v>
      </c>
      <c r="D19" s="50"/>
      <c r="E19" s="51" t="s">
        <v>3</v>
      </c>
      <c r="F19" s="50"/>
      <c r="G19" s="51" t="s">
        <v>4</v>
      </c>
      <c r="H19" s="50"/>
      <c r="I19" s="51" t="s">
        <v>5</v>
      </c>
      <c r="J19" s="50"/>
      <c r="K19" s="51" t="s">
        <v>6</v>
      </c>
      <c r="L19" s="50"/>
      <c r="M19" s="51" t="s">
        <v>7</v>
      </c>
      <c r="N19" s="52"/>
    </row>
    <row r="20" spans="1:15" x14ac:dyDescent="0.25">
      <c r="A20" s="5">
        <v>42771</v>
      </c>
      <c r="B20" s="6"/>
      <c r="C20" s="7">
        <v>42772</v>
      </c>
      <c r="D20" s="8"/>
      <c r="E20" s="7">
        <v>42773</v>
      </c>
      <c r="F20" s="8"/>
      <c r="G20" s="7">
        <v>42774</v>
      </c>
      <c r="H20" s="8"/>
      <c r="I20" s="7">
        <v>42775</v>
      </c>
      <c r="J20" s="8"/>
      <c r="K20" s="7">
        <v>42776</v>
      </c>
      <c r="L20" s="8"/>
      <c r="M20" s="9">
        <v>42777</v>
      </c>
      <c r="N20" s="10"/>
    </row>
    <row r="21" spans="1:15" x14ac:dyDescent="0.25">
      <c r="A21" s="93" t="s">
        <v>8</v>
      </c>
      <c r="B21" s="94"/>
      <c r="C21" s="95">
        <v>9</v>
      </c>
      <c r="D21" s="96"/>
      <c r="E21" s="95">
        <v>8.5</v>
      </c>
      <c r="F21" s="96"/>
      <c r="G21" s="95">
        <v>8.5</v>
      </c>
      <c r="H21" s="96"/>
      <c r="I21" s="95">
        <v>8</v>
      </c>
      <c r="J21" s="96"/>
      <c r="K21" s="95">
        <v>6</v>
      </c>
      <c r="L21" s="96"/>
      <c r="M21" s="97" t="s">
        <v>8</v>
      </c>
      <c r="N21" s="98"/>
      <c r="O21" s="12">
        <f>SUM(A21:N21)</f>
        <v>40</v>
      </c>
    </row>
    <row r="22" spans="1:15" x14ac:dyDescent="0.25">
      <c r="A22" s="5">
        <v>42778</v>
      </c>
      <c r="B22" s="6"/>
      <c r="C22" s="7">
        <v>42779</v>
      </c>
      <c r="D22" s="8"/>
      <c r="E22" s="7">
        <v>42780</v>
      </c>
      <c r="F22" s="8"/>
      <c r="G22" s="7">
        <v>42781</v>
      </c>
      <c r="H22" s="8"/>
      <c r="I22" s="7">
        <v>42782</v>
      </c>
      <c r="J22" s="8"/>
      <c r="K22" s="7">
        <v>42783</v>
      </c>
      <c r="L22" s="8"/>
      <c r="M22" s="9">
        <v>42784</v>
      </c>
      <c r="N22" s="10"/>
    </row>
    <row r="23" spans="1:15" x14ac:dyDescent="0.25">
      <c r="A23" s="93" t="s">
        <v>8</v>
      </c>
      <c r="B23" s="94"/>
      <c r="C23" s="95">
        <v>8.5</v>
      </c>
      <c r="D23" s="96"/>
      <c r="E23" s="95">
        <v>8.5</v>
      </c>
      <c r="F23" s="96"/>
      <c r="G23" s="95">
        <v>8.5</v>
      </c>
      <c r="H23" s="96"/>
      <c r="I23" s="95">
        <v>8.5</v>
      </c>
      <c r="J23" s="96"/>
      <c r="K23" s="95">
        <v>6</v>
      </c>
      <c r="L23" s="96"/>
      <c r="M23" s="97" t="s">
        <v>8</v>
      </c>
      <c r="N23" s="98"/>
      <c r="O23" s="12">
        <f>SUM(A23:N23)</f>
        <v>40</v>
      </c>
    </row>
    <row r="24" spans="1:15" x14ac:dyDescent="0.25">
      <c r="A24" s="5">
        <v>42785</v>
      </c>
      <c r="B24" s="6"/>
      <c r="C24" s="7">
        <v>42786</v>
      </c>
      <c r="D24" s="8"/>
      <c r="E24" s="7">
        <v>42787</v>
      </c>
      <c r="F24" s="8"/>
      <c r="G24" s="7">
        <v>42788</v>
      </c>
      <c r="H24" s="8"/>
      <c r="I24" s="7">
        <v>42789</v>
      </c>
      <c r="J24" s="8"/>
      <c r="K24" s="7">
        <v>42790</v>
      </c>
      <c r="L24" s="8"/>
      <c r="M24" s="9">
        <v>42791</v>
      </c>
      <c r="N24" s="10"/>
    </row>
    <row r="25" spans="1:15" x14ac:dyDescent="0.25">
      <c r="A25" s="93" t="s">
        <v>8</v>
      </c>
      <c r="B25" s="94"/>
      <c r="C25" s="95">
        <v>8.5</v>
      </c>
      <c r="D25" s="96"/>
      <c r="E25" s="95">
        <v>8.5</v>
      </c>
      <c r="F25" s="96"/>
      <c r="G25" s="95">
        <v>8.5</v>
      </c>
      <c r="H25" s="96"/>
      <c r="I25" s="95">
        <v>8.5</v>
      </c>
      <c r="J25" s="96"/>
      <c r="K25" s="95">
        <v>6</v>
      </c>
      <c r="L25" s="96"/>
      <c r="M25" s="97" t="s">
        <v>8</v>
      </c>
      <c r="N25" s="98"/>
      <c r="O25" s="12">
        <f>SUM(A25:N25)</f>
        <v>40</v>
      </c>
    </row>
    <row r="26" spans="1:15" x14ac:dyDescent="0.25">
      <c r="A26" s="5">
        <v>42792</v>
      </c>
      <c r="B26" s="6"/>
      <c r="C26" s="7">
        <v>42793</v>
      </c>
      <c r="D26" s="8"/>
      <c r="E26" s="7">
        <v>42794</v>
      </c>
      <c r="F26" s="8"/>
      <c r="G26" s="7">
        <v>42795</v>
      </c>
      <c r="H26" s="8"/>
      <c r="I26" s="7">
        <v>42796</v>
      </c>
      <c r="J26" s="8"/>
      <c r="K26" s="7">
        <v>42797</v>
      </c>
      <c r="L26" s="8"/>
      <c r="M26" s="70" t="s">
        <v>11</v>
      </c>
      <c r="N26" s="71"/>
    </row>
    <row r="27" spans="1:15" x14ac:dyDescent="0.25">
      <c r="A27" s="99" t="s">
        <v>8</v>
      </c>
      <c r="B27" s="100"/>
      <c r="C27" s="101">
        <v>8.25</v>
      </c>
      <c r="D27" s="102"/>
      <c r="E27" s="101">
        <v>8.25</v>
      </c>
      <c r="F27" s="102"/>
      <c r="G27" s="103">
        <v>8.5</v>
      </c>
      <c r="H27" s="104"/>
      <c r="I27" s="103">
        <v>8.5</v>
      </c>
      <c r="J27" s="104"/>
      <c r="K27" s="103">
        <v>6.5</v>
      </c>
      <c r="L27" s="104"/>
      <c r="M27" s="72">
        <f>SUM(G12:L12,C21:L21,C23:L23,C25:L25,C27:F27,-P21,-P23,-P25,-P27)</f>
        <v>160</v>
      </c>
      <c r="N27" s="73"/>
      <c r="O27" s="12">
        <f>SUM(C27:L27)</f>
        <v>40</v>
      </c>
    </row>
    <row r="28" spans="1:15" x14ac:dyDescent="0.25">
      <c r="A28" s="93" t="s">
        <v>8</v>
      </c>
      <c r="B28" s="94"/>
      <c r="C28" s="95" t="s">
        <v>8</v>
      </c>
      <c r="D28" s="96"/>
      <c r="E28" s="95" t="s">
        <v>8</v>
      </c>
      <c r="F28" s="96"/>
      <c r="G28" s="105" t="s">
        <v>8</v>
      </c>
      <c r="H28" s="106"/>
      <c r="I28" s="105" t="s">
        <v>8</v>
      </c>
      <c r="J28" s="106"/>
      <c r="K28" s="105" t="s">
        <v>8</v>
      </c>
      <c r="L28" s="106"/>
      <c r="M28" s="70" t="s">
        <v>12</v>
      </c>
      <c r="N28" s="71"/>
      <c r="O28" s="12"/>
    </row>
    <row r="29" spans="1:15" x14ac:dyDescent="0.25">
      <c r="A29" s="93" t="s">
        <v>8</v>
      </c>
      <c r="B29" s="94"/>
      <c r="C29" s="95" t="s">
        <v>8</v>
      </c>
      <c r="D29" s="96"/>
      <c r="E29" s="95" t="s">
        <v>8</v>
      </c>
      <c r="F29" s="96"/>
      <c r="G29" s="105" t="s">
        <v>8</v>
      </c>
      <c r="H29" s="106"/>
      <c r="I29" s="105" t="s">
        <v>8</v>
      </c>
      <c r="J29" s="106"/>
      <c r="K29" s="105" t="s">
        <v>8</v>
      </c>
      <c r="L29" s="106"/>
      <c r="M29" s="83">
        <f>SUM(G12:L12,C21:L21,C23:L23,C25:L25,C27:F27)</f>
        <v>160</v>
      </c>
      <c r="N29" s="84"/>
    </row>
    <row r="30" spans="1:15" x14ac:dyDescent="0.25">
      <c r="A30" s="93" t="s">
        <v>8</v>
      </c>
      <c r="B30" s="94"/>
      <c r="C30" s="95" t="s">
        <v>8</v>
      </c>
      <c r="D30" s="96"/>
      <c r="E30" s="95" t="s">
        <v>8</v>
      </c>
      <c r="F30" s="96"/>
      <c r="G30" s="105" t="s">
        <v>8</v>
      </c>
      <c r="H30" s="106"/>
      <c r="I30" s="105" t="s">
        <v>8</v>
      </c>
      <c r="J30" s="106"/>
      <c r="K30" s="105" t="s">
        <v>8</v>
      </c>
      <c r="L30" s="106"/>
      <c r="M30" s="70" t="s">
        <v>15</v>
      </c>
      <c r="N30" s="71"/>
    </row>
    <row r="31" spans="1:15" ht="15.75" thickBot="1" x14ac:dyDescent="0.3">
      <c r="A31" s="107" t="s">
        <v>8</v>
      </c>
      <c r="B31" s="108"/>
      <c r="C31" s="109" t="s">
        <v>8</v>
      </c>
      <c r="D31" s="110"/>
      <c r="E31" s="109" t="s">
        <v>8</v>
      </c>
      <c r="F31" s="110"/>
      <c r="G31" s="109" t="s">
        <v>8</v>
      </c>
      <c r="H31" s="110"/>
      <c r="I31" s="109" t="s">
        <v>8</v>
      </c>
      <c r="J31" s="110"/>
      <c r="K31" s="109" t="s">
        <v>8</v>
      </c>
      <c r="L31" s="110"/>
      <c r="M31" s="91">
        <v>160</v>
      </c>
      <c r="N31" s="92"/>
    </row>
    <row r="32" spans="1:15" ht="15.75" thickBot="1" x14ac:dyDescent="0.3"/>
    <row r="33" spans="1:15" ht="18" x14ac:dyDescent="0.25">
      <c r="A33" s="1"/>
      <c r="B33" s="2"/>
      <c r="C33" s="2"/>
      <c r="D33" s="3"/>
      <c r="E33" s="48" t="s">
        <v>10</v>
      </c>
      <c r="F33" s="48"/>
      <c r="G33" s="48"/>
      <c r="H33" s="48"/>
      <c r="I33" s="48"/>
      <c r="J33" s="48"/>
      <c r="K33" s="3"/>
      <c r="L33" s="2"/>
      <c r="M33" s="2"/>
      <c r="N33" s="4"/>
    </row>
    <row r="34" spans="1:15" x14ac:dyDescent="0.25">
      <c r="A34" s="49" t="s">
        <v>1</v>
      </c>
      <c r="B34" s="50"/>
      <c r="C34" s="51" t="s">
        <v>2</v>
      </c>
      <c r="D34" s="50"/>
      <c r="E34" s="51" t="s">
        <v>3</v>
      </c>
      <c r="F34" s="50"/>
      <c r="G34" s="51" t="s">
        <v>4</v>
      </c>
      <c r="H34" s="50"/>
      <c r="I34" s="51" t="s">
        <v>5</v>
      </c>
      <c r="J34" s="50"/>
      <c r="K34" s="51" t="s">
        <v>6</v>
      </c>
      <c r="L34" s="50"/>
      <c r="M34" s="51" t="s">
        <v>7</v>
      </c>
      <c r="N34" s="52"/>
    </row>
    <row r="35" spans="1:15" x14ac:dyDescent="0.25">
      <c r="A35" s="5">
        <v>42799</v>
      </c>
      <c r="B35" s="6"/>
      <c r="C35" s="7">
        <v>42800</v>
      </c>
      <c r="D35" s="8"/>
      <c r="E35" s="7">
        <v>42801</v>
      </c>
      <c r="F35" s="8"/>
      <c r="G35" s="7">
        <v>42802</v>
      </c>
      <c r="H35" s="8"/>
      <c r="I35" s="7">
        <v>42803</v>
      </c>
      <c r="J35" s="8"/>
      <c r="K35" s="7">
        <v>42804</v>
      </c>
      <c r="L35" s="8"/>
      <c r="M35" s="9">
        <v>42805</v>
      </c>
      <c r="N35" s="10"/>
    </row>
    <row r="36" spans="1:15" x14ac:dyDescent="0.25">
      <c r="A36" s="111" t="s">
        <v>8</v>
      </c>
      <c r="B36" s="112"/>
      <c r="C36" s="105">
        <v>8.5</v>
      </c>
      <c r="D36" s="106"/>
      <c r="E36" s="105">
        <v>8.5</v>
      </c>
      <c r="F36" s="106"/>
      <c r="G36" s="105">
        <v>8.5</v>
      </c>
      <c r="H36" s="106"/>
      <c r="I36" s="105">
        <v>8.5</v>
      </c>
      <c r="J36" s="106"/>
      <c r="K36" s="105">
        <v>6</v>
      </c>
      <c r="L36" s="106"/>
      <c r="M36" s="113" t="s">
        <v>8</v>
      </c>
      <c r="N36" s="114"/>
      <c r="O36" s="12">
        <f>SUM(A36:N36)</f>
        <v>40</v>
      </c>
    </row>
    <row r="37" spans="1:15" x14ac:dyDescent="0.25">
      <c r="A37" s="5">
        <v>42806</v>
      </c>
      <c r="B37" s="6"/>
      <c r="C37" s="7">
        <v>42807</v>
      </c>
      <c r="D37" s="8"/>
      <c r="E37" s="7">
        <v>42808</v>
      </c>
      <c r="F37" s="8"/>
      <c r="G37" s="7">
        <v>42809</v>
      </c>
      <c r="H37" s="8"/>
      <c r="I37" s="7">
        <v>42810</v>
      </c>
      <c r="J37" s="8"/>
      <c r="K37" s="7">
        <v>42811</v>
      </c>
      <c r="L37" s="8"/>
      <c r="M37" s="9">
        <v>42812</v>
      </c>
      <c r="N37" s="10"/>
    </row>
    <row r="38" spans="1:15" x14ac:dyDescent="0.25">
      <c r="A38" s="111" t="s">
        <v>8</v>
      </c>
      <c r="B38" s="112"/>
      <c r="C38" s="105">
        <v>8.5</v>
      </c>
      <c r="D38" s="106"/>
      <c r="E38" s="105">
        <v>8.5</v>
      </c>
      <c r="F38" s="106"/>
      <c r="G38" s="105">
        <v>8.5</v>
      </c>
      <c r="H38" s="106"/>
      <c r="I38" s="105">
        <v>8.5</v>
      </c>
      <c r="J38" s="106"/>
      <c r="K38" s="105">
        <v>6</v>
      </c>
      <c r="L38" s="106"/>
      <c r="M38" s="113" t="s">
        <v>8</v>
      </c>
      <c r="N38" s="114"/>
      <c r="O38" s="12">
        <f>SUM(A38:N38)</f>
        <v>40</v>
      </c>
    </row>
    <row r="39" spans="1:15" x14ac:dyDescent="0.25">
      <c r="A39" s="5">
        <v>42813</v>
      </c>
      <c r="B39" s="6"/>
      <c r="C39" s="7">
        <v>42814</v>
      </c>
      <c r="D39" s="8"/>
      <c r="E39" s="7">
        <v>42815</v>
      </c>
      <c r="F39" s="8"/>
      <c r="G39" s="7">
        <v>42816</v>
      </c>
      <c r="H39" s="8"/>
      <c r="I39" s="7">
        <v>42817</v>
      </c>
      <c r="J39" s="8"/>
      <c r="K39" s="7">
        <v>42818</v>
      </c>
      <c r="L39" s="8"/>
      <c r="M39" s="9">
        <v>42819</v>
      </c>
      <c r="N39" s="10"/>
    </row>
    <row r="40" spans="1:15" x14ac:dyDescent="0.25">
      <c r="A40" s="111" t="s">
        <v>8</v>
      </c>
      <c r="B40" s="112"/>
      <c r="C40" s="105">
        <v>8.5</v>
      </c>
      <c r="D40" s="106"/>
      <c r="E40" s="105">
        <v>8.5</v>
      </c>
      <c r="F40" s="106"/>
      <c r="G40" s="105">
        <v>8.5</v>
      </c>
      <c r="H40" s="106"/>
      <c r="I40" s="105">
        <v>8.5</v>
      </c>
      <c r="J40" s="106"/>
      <c r="K40" s="105">
        <v>6</v>
      </c>
      <c r="L40" s="106"/>
      <c r="M40" s="113" t="s">
        <v>8</v>
      </c>
      <c r="N40" s="114"/>
      <c r="O40" s="12">
        <f>SUM(A40:N40)</f>
        <v>40</v>
      </c>
    </row>
    <row r="41" spans="1:15" x14ac:dyDescent="0.25">
      <c r="A41" s="5">
        <v>42820</v>
      </c>
      <c r="B41" s="6"/>
      <c r="C41" s="7">
        <v>42821</v>
      </c>
      <c r="D41" s="8"/>
      <c r="E41" s="7">
        <v>42822</v>
      </c>
      <c r="F41" s="8"/>
      <c r="G41" s="7">
        <v>42823</v>
      </c>
      <c r="H41" s="8"/>
      <c r="I41" s="7">
        <v>42824</v>
      </c>
      <c r="J41" s="8"/>
      <c r="K41" s="7">
        <v>42825</v>
      </c>
      <c r="L41" s="8"/>
      <c r="M41" s="70" t="s">
        <v>11</v>
      </c>
      <c r="N41" s="71"/>
    </row>
    <row r="42" spans="1:15" x14ac:dyDescent="0.25">
      <c r="A42" s="111" t="s">
        <v>8</v>
      </c>
      <c r="B42" s="112"/>
      <c r="C42" s="103">
        <v>8.5</v>
      </c>
      <c r="D42" s="104"/>
      <c r="E42" s="103">
        <v>8.5</v>
      </c>
      <c r="F42" s="104"/>
      <c r="G42" s="103">
        <v>8.5</v>
      </c>
      <c r="H42" s="104"/>
      <c r="I42" s="103">
        <v>8.5</v>
      </c>
      <c r="J42" s="104"/>
      <c r="K42" s="103">
        <v>6</v>
      </c>
      <c r="L42" s="115"/>
      <c r="M42" s="72">
        <f>SUM(G27:L27,C36:L36,C38:L38,C40:L40,C42:L42,-P36,-P38,-P40,-P42)</f>
        <v>183.5</v>
      </c>
      <c r="N42" s="73"/>
      <c r="O42" s="12">
        <f>SUM(C42:L42)</f>
        <v>40</v>
      </c>
    </row>
    <row r="43" spans="1:15" x14ac:dyDescent="0.25">
      <c r="A43" s="111" t="s">
        <v>8</v>
      </c>
      <c r="B43" s="112"/>
      <c r="C43" s="105" t="s">
        <v>8</v>
      </c>
      <c r="D43" s="106"/>
      <c r="E43" s="105" t="s">
        <v>8</v>
      </c>
      <c r="F43" s="106"/>
      <c r="G43" s="105" t="s">
        <v>8</v>
      </c>
      <c r="H43" s="106"/>
      <c r="I43" s="105" t="s">
        <v>8</v>
      </c>
      <c r="J43" s="106"/>
      <c r="K43" s="105" t="s">
        <v>8</v>
      </c>
      <c r="L43" s="106"/>
      <c r="M43" s="70" t="s">
        <v>12</v>
      </c>
      <c r="N43" s="71"/>
    </row>
    <row r="44" spans="1:15" x14ac:dyDescent="0.25">
      <c r="A44" s="111" t="s">
        <v>8</v>
      </c>
      <c r="B44" s="112"/>
      <c r="C44" s="105" t="s">
        <v>8</v>
      </c>
      <c r="D44" s="106"/>
      <c r="E44" s="105" t="s">
        <v>8</v>
      </c>
      <c r="F44" s="106"/>
      <c r="G44" s="105" t="s">
        <v>8</v>
      </c>
      <c r="H44" s="106"/>
      <c r="I44" s="105" t="s">
        <v>8</v>
      </c>
      <c r="J44" s="106"/>
      <c r="K44" s="105" t="s">
        <v>8</v>
      </c>
      <c r="L44" s="106"/>
      <c r="M44" s="83">
        <f>SUM(G27:L27,C36:L36,C38:L38,C40:L40,C42:L42)</f>
        <v>183.5</v>
      </c>
      <c r="N44" s="84"/>
    </row>
    <row r="45" spans="1:15" x14ac:dyDescent="0.25">
      <c r="A45" s="111" t="s">
        <v>8</v>
      </c>
      <c r="B45" s="112"/>
      <c r="C45" s="105" t="s">
        <v>8</v>
      </c>
      <c r="D45" s="106"/>
      <c r="E45" s="105" t="s">
        <v>8</v>
      </c>
      <c r="F45" s="106"/>
      <c r="G45" s="105" t="s">
        <v>8</v>
      </c>
      <c r="H45" s="106"/>
      <c r="I45" s="105" t="s">
        <v>8</v>
      </c>
      <c r="J45" s="106"/>
      <c r="K45" s="105" t="s">
        <v>8</v>
      </c>
      <c r="L45" s="106"/>
      <c r="M45" s="70" t="s">
        <v>15</v>
      </c>
      <c r="N45" s="71"/>
    </row>
    <row r="46" spans="1:15" ht="15.75" thickBot="1" x14ac:dyDescent="0.3">
      <c r="A46" s="116" t="s">
        <v>8</v>
      </c>
      <c r="B46" s="117"/>
      <c r="C46" s="118" t="s">
        <v>8</v>
      </c>
      <c r="D46" s="119"/>
      <c r="E46" s="118" t="s">
        <v>8</v>
      </c>
      <c r="F46" s="119"/>
      <c r="G46" s="118" t="s">
        <v>8</v>
      </c>
      <c r="H46" s="119"/>
      <c r="I46" s="118" t="s">
        <v>8</v>
      </c>
      <c r="J46" s="119"/>
      <c r="K46" s="118" t="s">
        <v>8</v>
      </c>
      <c r="L46" s="119"/>
      <c r="M46" s="91">
        <v>183.5</v>
      </c>
      <c r="N46" s="92"/>
    </row>
    <row r="47" spans="1:15" ht="15.75" thickBot="1" x14ac:dyDescent="0.3"/>
    <row r="48" spans="1:15" ht="18" x14ac:dyDescent="0.25">
      <c r="A48" s="1"/>
      <c r="B48" s="2"/>
      <c r="C48" s="2"/>
      <c r="D48" s="3"/>
      <c r="E48" s="48" t="s">
        <v>13</v>
      </c>
      <c r="F48" s="48"/>
      <c r="G48" s="48"/>
      <c r="H48" s="48"/>
      <c r="I48" s="48"/>
      <c r="J48" s="48"/>
      <c r="K48" s="3"/>
      <c r="L48" s="2"/>
      <c r="M48" s="2"/>
      <c r="N48" s="4"/>
    </row>
    <row r="49" spans="1:16" x14ac:dyDescent="0.25">
      <c r="A49" s="49" t="s">
        <v>1</v>
      </c>
      <c r="B49" s="50"/>
      <c r="C49" s="51" t="s">
        <v>2</v>
      </c>
      <c r="D49" s="50"/>
      <c r="E49" s="51" t="s">
        <v>3</v>
      </c>
      <c r="F49" s="50"/>
      <c r="G49" s="51" t="s">
        <v>4</v>
      </c>
      <c r="H49" s="50"/>
      <c r="I49" s="51" t="s">
        <v>5</v>
      </c>
      <c r="J49" s="50"/>
      <c r="K49" s="51" t="s">
        <v>6</v>
      </c>
      <c r="L49" s="50"/>
      <c r="M49" s="51" t="s">
        <v>7</v>
      </c>
      <c r="N49" s="52"/>
    </row>
    <row r="50" spans="1:16" x14ac:dyDescent="0.25">
      <c r="A50" s="5">
        <v>42827</v>
      </c>
      <c r="B50" s="6"/>
      <c r="C50" s="7">
        <v>42828</v>
      </c>
      <c r="D50" s="8"/>
      <c r="E50" s="7">
        <v>42829</v>
      </c>
      <c r="F50" s="8"/>
      <c r="G50" s="7">
        <v>42830</v>
      </c>
      <c r="H50" s="8"/>
      <c r="I50" s="7">
        <v>42831</v>
      </c>
      <c r="J50" s="8"/>
      <c r="K50" s="7">
        <v>42832</v>
      </c>
      <c r="L50" s="8"/>
      <c r="M50" s="9">
        <v>42833</v>
      </c>
      <c r="N50" s="10"/>
    </row>
    <row r="51" spans="1:16" x14ac:dyDescent="0.25">
      <c r="A51" s="120" t="s">
        <v>8</v>
      </c>
      <c r="B51" s="121"/>
      <c r="C51" s="122">
        <v>8.5</v>
      </c>
      <c r="D51" s="123"/>
      <c r="E51" s="122">
        <v>8.5</v>
      </c>
      <c r="F51" s="123"/>
      <c r="G51" s="57">
        <v>8</v>
      </c>
      <c r="H51" s="61"/>
      <c r="I51" s="57">
        <v>8</v>
      </c>
      <c r="J51" s="61"/>
      <c r="K51" s="122">
        <v>7</v>
      </c>
      <c r="L51" s="123"/>
      <c r="M51" s="126" t="s">
        <v>8</v>
      </c>
      <c r="N51" s="127"/>
      <c r="O51" s="12">
        <f>SUM(A51:N51)</f>
        <v>40</v>
      </c>
      <c r="P51">
        <v>16</v>
      </c>
    </row>
    <row r="52" spans="1:16" x14ac:dyDescent="0.25">
      <c r="A52" s="5">
        <v>42834</v>
      </c>
      <c r="B52" s="6"/>
      <c r="C52" s="7">
        <v>42835</v>
      </c>
      <c r="D52" s="8"/>
      <c r="E52" s="7">
        <v>42836</v>
      </c>
      <c r="F52" s="8"/>
      <c r="G52" s="7">
        <v>42837</v>
      </c>
      <c r="H52" s="8"/>
      <c r="I52" s="7">
        <v>42838</v>
      </c>
      <c r="J52" s="8"/>
      <c r="K52" s="7">
        <v>42839</v>
      </c>
      <c r="L52" s="8"/>
      <c r="M52" s="9">
        <v>42840</v>
      </c>
      <c r="N52" s="10"/>
    </row>
    <row r="53" spans="1:16" x14ac:dyDescent="0.25">
      <c r="A53" s="120" t="s">
        <v>8</v>
      </c>
      <c r="B53" s="121"/>
      <c r="C53" s="122">
        <v>8.5</v>
      </c>
      <c r="D53" s="123"/>
      <c r="E53" s="122">
        <v>8.5</v>
      </c>
      <c r="F53" s="123"/>
      <c r="G53" s="122">
        <v>8.5</v>
      </c>
      <c r="H53" s="123"/>
      <c r="I53" s="124" t="s">
        <v>8</v>
      </c>
      <c r="J53" s="125"/>
      <c r="K53" s="124" t="s">
        <v>8</v>
      </c>
      <c r="L53" s="125"/>
      <c r="M53" s="126" t="s">
        <v>8</v>
      </c>
      <c r="N53" s="127"/>
      <c r="O53" s="12">
        <f>SUM(A53:N53)</f>
        <v>25.5</v>
      </c>
    </row>
    <row r="54" spans="1:16" x14ac:dyDescent="0.25">
      <c r="A54" s="5">
        <v>42841</v>
      </c>
      <c r="B54" s="6"/>
      <c r="C54" s="7">
        <v>42842</v>
      </c>
      <c r="D54" s="8"/>
      <c r="E54" s="7">
        <v>42843</v>
      </c>
      <c r="F54" s="8"/>
      <c r="G54" s="7">
        <v>42844</v>
      </c>
      <c r="H54" s="8"/>
      <c r="I54" s="7">
        <v>42845</v>
      </c>
      <c r="J54" s="8"/>
      <c r="K54" s="7">
        <v>42846</v>
      </c>
      <c r="L54" s="8"/>
      <c r="M54" s="9">
        <v>42847</v>
      </c>
      <c r="N54" s="10"/>
    </row>
    <row r="55" spans="1:16" x14ac:dyDescent="0.25">
      <c r="A55" s="120" t="s">
        <v>8</v>
      </c>
      <c r="B55" s="121"/>
      <c r="C55" s="124" t="s">
        <v>8</v>
      </c>
      <c r="D55" s="125"/>
      <c r="E55" s="122">
        <v>8.5</v>
      </c>
      <c r="F55" s="123"/>
      <c r="G55" s="122">
        <v>8.5</v>
      </c>
      <c r="H55" s="123"/>
      <c r="I55" s="122">
        <v>8.5</v>
      </c>
      <c r="J55" s="123"/>
      <c r="K55" s="122">
        <v>6</v>
      </c>
      <c r="L55" s="123"/>
      <c r="M55" s="126" t="s">
        <v>8</v>
      </c>
      <c r="N55" s="127"/>
      <c r="O55" s="12">
        <f>SUM(A55:N55)</f>
        <v>31.5</v>
      </c>
    </row>
    <row r="56" spans="1:16" x14ac:dyDescent="0.25">
      <c r="A56" s="5">
        <v>42848</v>
      </c>
      <c r="B56" s="6"/>
      <c r="C56" s="7">
        <v>42849</v>
      </c>
      <c r="D56" s="8"/>
      <c r="E56" s="7">
        <v>42850</v>
      </c>
      <c r="F56" s="8"/>
      <c r="G56" s="7">
        <v>42851</v>
      </c>
      <c r="H56" s="8"/>
      <c r="I56" s="7">
        <v>42852</v>
      </c>
      <c r="J56" s="8"/>
      <c r="K56" s="7">
        <v>42853</v>
      </c>
      <c r="L56" s="8"/>
      <c r="M56" s="9">
        <v>42854</v>
      </c>
      <c r="N56" s="10"/>
    </row>
    <row r="57" spans="1:16" x14ac:dyDescent="0.25">
      <c r="A57" s="120" t="s">
        <v>8</v>
      </c>
      <c r="B57" s="121"/>
      <c r="C57" s="122">
        <v>8.5</v>
      </c>
      <c r="D57" s="123"/>
      <c r="E57" s="122">
        <v>8.5</v>
      </c>
      <c r="F57" s="123"/>
      <c r="G57" s="122">
        <v>8.5</v>
      </c>
      <c r="H57" s="123"/>
      <c r="I57" s="128">
        <v>7</v>
      </c>
      <c r="J57" s="129"/>
      <c r="K57" s="124" t="s">
        <v>8</v>
      </c>
      <c r="L57" s="125"/>
      <c r="M57" s="126" t="s">
        <v>8</v>
      </c>
      <c r="N57" s="127"/>
      <c r="O57" s="12">
        <f>SUM(A57:N57)</f>
        <v>32.5</v>
      </c>
      <c r="P57">
        <v>7</v>
      </c>
    </row>
    <row r="58" spans="1:16" x14ac:dyDescent="0.25">
      <c r="A58" s="5">
        <v>42855</v>
      </c>
      <c r="B58" s="6"/>
      <c r="C58" s="15" t="s">
        <v>14</v>
      </c>
      <c r="D58" s="14"/>
      <c r="E58" s="14"/>
      <c r="F58" s="14"/>
      <c r="G58" s="14"/>
      <c r="H58" s="14"/>
      <c r="I58" s="14"/>
      <c r="J58" s="14"/>
      <c r="K58" s="14"/>
      <c r="L58" s="14"/>
      <c r="M58" s="70" t="s">
        <v>11</v>
      </c>
      <c r="N58" s="71"/>
    </row>
    <row r="59" spans="1:16" x14ac:dyDescent="0.25">
      <c r="A59" s="120" t="s">
        <v>8</v>
      </c>
      <c r="B59" s="121"/>
      <c r="C59" s="130" t="s">
        <v>8</v>
      </c>
      <c r="D59" s="131"/>
      <c r="E59" s="131"/>
      <c r="F59" s="131"/>
      <c r="G59" s="131"/>
      <c r="H59" s="131"/>
      <c r="I59" s="131"/>
      <c r="J59" s="131"/>
      <c r="K59" s="131"/>
      <c r="L59" s="131"/>
      <c r="M59" s="72">
        <f>SUM(C51:L51,C53:H53,E55:L55,C57:J57,-P51,-P53,-P55,-P57)</f>
        <v>106.5</v>
      </c>
      <c r="N59" s="73"/>
    </row>
    <row r="60" spans="1:16" ht="15" customHeight="1" x14ac:dyDescent="0.25">
      <c r="A60" s="120" t="s">
        <v>8</v>
      </c>
      <c r="B60" s="121"/>
      <c r="C60" s="130" t="s">
        <v>8</v>
      </c>
      <c r="D60" s="131"/>
      <c r="E60" s="131"/>
      <c r="F60" s="131"/>
      <c r="G60" s="131"/>
      <c r="H60" s="131"/>
      <c r="I60" s="131"/>
      <c r="J60" s="131"/>
      <c r="K60" s="131"/>
      <c r="L60" s="131"/>
      <c r="M60" s="70" t="s">
        <v>12</v>
      </c>
      <c r="N60" s="71"/>
    </row>
    <row r="61" spans="1:16" x14ac:dyDescent="0.25">
      <c r="A61" s="120" t="s">
        <v>8</v>
      </c>
      <c r="B61" s="121"/>
      <c r="C61" s="130" t="s">
        <v>8</v>
      </c>
      <c r="D61" s="131"/>
      <c r="E61" s="131"/>
      <c r="F61" s="131"/>
      <c r="G61" s="131"/>
      <c r="H61" s="131"/>
      <c r="I61" s="131"/>
      <c r="J61" s="131"/>
      <c r="K61" s="131"/>
      <c r="L61" s="131"/>
      <c r="M61" s="83">
        <f>SUM(C51:L51,C53:H53,E55:L55,C57:J57)</f>
        <v>129.5</v>
      </c>
      <c r="N61" s="84"/>
    </row>
    <row r="62" spans="1:16" x14ac:dyDescent="0.25">
      <c r="A62" s="120" t="s">
        <v>8</v>
      </c>
      <c r="B62" s="121"/>
      <c r="C62" s="130" t="s">
        <v>8</v>
      </c>
      <c r="D62" s="131"/>
      <c r="E62" s="131"/>
      <c r="F62" s="131"/>
      <c r="G62" s="131"/>
      <c r="H62" s="131"/>
      <c r="I62" s="131"/>
      <c r="J62" s="131"/>
      <c r="K62" s="131"/>
      <c r="L62" s="131"/>
      <c r="M62" s="70" t="s">
        <v>15</v>
      </c>
      <c r="N62" s="71"/>
    </row>
    <row r="63" spans="1:16" ht="15.75" thickBot="1" x14ac:dyDescent="0.3">
      <c r="A63" s="132" t="s">
        <v>8</v>
      </c>
      <c r="B63" s="133"/>
      <c r="C63" s="134" t="s">
        <v>8</v>
      </c>
      <c r="D63" s="135"/>
      <c r="E63" s="135"/>
      <c r="F63" s="135"/>
      <c r="G63" s="135"/>
      <c r="H63" s="135"/>
      <c r="I63" s="135"/>
      <c r="J63" s="135"/>
      <c r="K63" s="135"/>
      <c r="L63" s="135"/>
      <c r="M63" s="91">
        <v>129.5</v>
      </c>
      <c r="N63" s="92"/>
    </row>
    <row r="64" spans="1:16" ht="15.75" thickBot="1" x14ac:dyDescent="0.3"/>
    <row r="65" spans="1:16" ht="18" x14ac:dyDescent="0.25">
      <c r="A65" s="1"/>
      <c r="B65" s="2"/>
      <c r="C65" s="2"/>
      <c r="D65" s="3"/>
      <c r="E65" s="48" t="s">
        <v>16</v>
      </c>
      <c r="F65" s="48"/>
      <c r="G65" s="48"/>
      <c r="H65" s="48"/>
      <c r="I65" s="48"/>
      <c r="J65" s="48"/>
      <c r="K65" s="3"/>
      <c r="L65" s="2"/>
      <c r="M65" s="2"/>
      <c r="N65" s="4"/>
    </row>
    <row r="66" spans="1:16" x14ac:dyDescent="0.25">
      <c r="A66" s="49" t="s">
        <v>1</v>
      </c>
      <c r="B66" s="50"/>
      <c r="C66" s="51" t="s">
        <v>2</v>
      </c>
      <c r="D66" s="50"/>
      <c r="E66" s="51" t="s">
        <v>3</v>
      </c>
      <c r="F66" s="50"/>
      <c r="G66" s="51" t="s">
        <v>4</v>
      </c>
      <c r="H66" s="50"/>
      <c r="I66" s="51" t="s">
        <v>5</v>
      </c>
      <c r="J66" s="50"/>
      <c r="K66" s="51" t="s">
        <v>6</v>
      </c>
      <c r="L66" s="50"/>
      <c r="M66" s="51" t="s">
        <v>7</v>
      </c>
      <c r="N66" s="52"/>
    </row>
    <row r="67" spans="1:16" x14ac:dyDescent="0.25">
      <c r="A67" s="16"/>
      <c r="B67" s="17"/>
      <c r="C67" s="7">
        <v>42856</v>
      </c>
      <c r="D67" s="8"/>
      <c r="E67" s="7">
        <v>42857</v>
      </c>
      <c r="F67" s="8"/>
      <c r="G67" s="7">
        <v>42858</v>
      </c>
      <c r="H67" s="8"/>
      <c r="I67" s="7">
        <v>42859</v>
      </c>
      <c r="J67" s="8"/>
      <c r="K67" s="7">
        <v>42860</v>
      </c>
      <c r="L67" s="8"/>
      <c r="M67" s="9">
        <v>42861</v>
      </c>
      <c r="N67" s="10"/>
    </row>
    <row r="68" spans="1:16" x14ac:dyDescent="0.25">
      <c r="A68" s="136"/>
      <c r="B68" s="137"/>
      <c r="C68" s="138" t="s">
        <v>8</v>
      </c>
      <c r="D68" s="139"/>
      <c r="E68" s="140">
        <v>8.75</v>
      </c>
      <c r="F68" s="141"/>
      <c r="G68" s="140">
        <v>8.75</v>
      </c>
      <c r="H68" s="141"/>
      <c r="I68" s="140">
        <v>8</v>
      </c>
      <c r="J68" s="141"/>
      <c r="K68" s="140">
        <v>6.5</v>
      </c>
      <c r="L68" s="141"/>
      <c r="M68" s="142" t="s">
        <v>8</v>
      </c>
      <c r="N68" s="143"/>
      <c r="O68" s="12">
        <f>SUM(A68:N68)</f>
        <v>32</v>
      </c>
    </row>
    <row r="69" spans="1:16" x14ac:dyDescent="0.25">
      <c r="A69" s="5">
        <v>42862</v>
      </c>
      <c r="B69" s="6"/>
      <c r="C69" s="7">
        <v>42863</v>
      </c>
      <c r="D69" s="8"/>
      <c r="E69" s="7">
        <v>42864</v>
      </c>
      <c r="F69" s="8"/>
      <c r="G69" s="7">
        <v>42865</v>
      </c>
      <c r="H69" s="8"/>
      <c r="I69" s="7">
        <v>42866</v>
      </c>
      <c r="J69" s="8"/>
      <c r="K69" s="7">
        <v>42867</v>
      </c>
      <c r="L69" s="8"/>
      <c r="M69" s="9">
        <v>42868</v>
      </c>
      <c r="N69" s="10"/>
    </row>
    <row r="70" spans="1:16" x14ac:dyDescent="0.25">
      <c r="A70" s="144" t="s">
        <v>8</v>
      </c>
      <c r="B70" s="145"/>
      <c r="C70" s="140">
        <v>9</v>
      </c>
      <c r="D70" s="141"/>
      <c r="E70" s="148">
        <v>8</v>
      </c>
      <c r="F70" s="149"/>
      <c r="G70" s="140">
        <v>8.5</v>
      </c>
      <c r="H70" s="141"/>
      <c r="I70" s="140">
        <v>8.5</v>
      </c>
      <c r="J70" s="141"/>
      <c r="K70" s="140">
        <v>6</v>
      </c>
      <c r="L70" s="141"/>
      <c r="M70" s="142" t="s">
        <v>8</v>
      </c>
      <c r="N70" s="143"/>
      <c r="O70" s="12">
        <f>SUM(A70:N70)</f>
        <v>40</v>
      </c>
      <c r="P70">
        <v>8</v>
      </c>
    </row>
    <row r="71" spans="1:16" x14ac:dyDescent="0.25">
      <c r="A71" s="5">
        <v>42869</v>
      </c>
      <c r="B71" s="6"/>
      <c r="C71" s="7">
        <v>42870</v>
      </c>
      <c r="D71" s="8"/>
      <c r="E71" s="7">
        <v>42871</v>
      </c>
      <c r="F71" s="8"/>
      <c r="G71" s="7">
        <v>42872</v>
      </c>
      <c r="H71" s="8"/>
      <c r="I71" s="7">
        <v>42873</v>
      </c>
      <c r="J71" s="8"/>
      <c r="K71" s="7">
        <v>42874</v>
      </c>
      <c r="L71" s="8"/>
      <c r="M71" s="9">
        <v>42875</v>
      </c>
      <c r="N71" s="10"/>
    </row>
    <row r="72" spans="1:16" x14ac:dyDescent="0.25">
      <c r="A72" s="144" t="s">
        <v>8</v>
      </c>
      <c r="B72" s="145"/>
      <c r="C72" s="140">
        <v>8.75</v>
      </c>
      <c r="D72" s="141"/>
      <c r="E72" s="140">
        <v>8.25</v>
      </c>
      <c r="F72" s="141"/>
      <c r="G72" s="146" t="s">
        <v>18</v>
      </c>
      <c r="H72" s="147"/>
      <c r="I72" s="140" t="s">
        <v>8</v>
      </c>
      <c r="J72" s="141"/>
      <c r="K72" s="140" t="s">
        <v>8</v>
      </c>
      <c r="L72" s="141"/>
      <c r="M72" s="142" t="s">
        <v>8</v>
      </c>
      <c r="N72" s="143"/>
      <c r="O72" s="12">
        <f>SUM(A72:N72)</f>
        <v>17</v>
      </c>
    </row>
    <row r="73" spans="1:16" x14ac:dyDescent="0.25">
      <c r="A73" s="5">
        <v>42876</v>
      </c>
      <c r="B73" s="6"/>
      <c r="C73" s="7">
        <v>42877</v>
      </c>
      <c r="D73" s="8"/>
      <c r="E73" s="7">
        <v>42878</v>
      </c>
      <c r="F73" s="8"/>
      <c r="G73" s="7">
        <v>42879</v>
      </c>
      <c r="H73" s="8"/>
      <c r="I73" s="7">
        <v>42880</v>
      </c>
      <c r="J73" s="8"/>
      <c r="K73" s="7">
        <v>42881</v>
      </c>
      <c r="L73" s="8"/>
      <c r="M73" s="9">
        <v>42882</v>
      </c>
      <c r="N73" s="10"/>
    </row>
    <row r="74" spans="1:16" x14ac:dyDescent="0.25">
      <c r="A74" s="144" t="s">
        <v>8</v>
      </c>
      <c r="B74" s="145"/>
      <c r="C74" s="140" t="s">
        <v>8</v>
      </c>
      <c r="D74" s="141"/>
      <c r="E74" s="140" t="s">
        <v>8</v>
      </c>
      <c r="F74" s="141"/>
      <c r="G74" s="140" t="s">
        <v>8</v>
      </c>
      <c r="H74" s="141"/>
      <c r="I74" s="150"/>
      <c r="J74" s="151"/>
      <c r="K74" s="140"/>
      <c r="L74" s="141"/>
      <c r="M74" s="142" t="s">
        <v>8</v>
      </c>
      <c r="N74" s="143"/>
      <c r="O74" s="12">
        <f>SUM(A74:N74)</f>
        <v>0</v>
      </c>
    </row>
    <row r="75" spans="1:16" x14ac:dyDescent="0.25">
      <c r="A75" s="5">
        <v>42883</v>
      </c>
      <c r="B75" s="6"/>
      <c r="C75" s="7">
        <v>42884</v>
      </c>
      <c r="D75" s="8"/>
      <c r="E75" s="7">
        <v>42885</v>
      </c>
      <c r="F75" s="8"/>
      <c r="G75" s="7">
        <v>42886</v>
      </c>
      <c r="H75" s="8"/>
      <c r="I75" s="7">
        <v>42856</v>
      </c>
      <c r="J75" s="21"/>
      <c r="K75" s="20">
        <v>42857</v>
      </c>
      <c r="L75" s="8"/>
      <c r="M75" s="70" t="s">
        <v>11</v>
      </c>
      <c r="N75" s="71"/>
    </row>
    <row r="76" spans="1:16" x14ac:dyDescent="0.25">
      <c r="A76" s="144" t="s">
        <v>8</v>
      </c>
      <c r="B76" s="145"/>
      <c r="C76" s="152">
        <v>9</v>
      </c>
      <c r="D76" s="153"/>
      <c r="E76" s="152">
        <v>9</v>
      </c>
      <c r="F76" s="153"/>
      <c r="G76" s="152">
        <v>9</v>
      </c>
      <c r="H76" s="153"/>
      <c r="I76" s="152">
        <v>7</v>
      </c>
      <c r="J76" s="154"/>
      <c r="K76" s="153">
        <v>6</v>
      </c>
      <c r="L76" s="153"/>
      <c r="M76" s="72">
        <f>SUM(E68:L68,C70:L70,C72:L72,C74,E74,G74,K74,C76:H76,-P68,-P70,-P72,-P74-P76)</f>
        <v>108</v>
      </c>
      <c r="N76" s="73"/>
      <c r="O76" s="12">
        <f>SUM(C76:L76)</f>
        <v>40</v>
      </c>
    </row>
    <row r="77" spans="1:16" ht="15" customHeight="1" x14ac:dyDescent="0.25">
      <c r="A77" s="144" t="s">
        <v>8</v>
      </c>
      <c r="B77" s="145"/>
      <c r="C77" s="140" t="s">
        <v>8</v>
      </c>
      <c r="D77" s="141"/>
      <c r="E77" s="140" t="s">
        <v>8</v>
      </c>
      <c r="F77" s="141"/>
      <c r="G77" s="140" t="s">
        <v>8</v>
      </c>
      <c r="H77" s="141"/>
      <c r="I77" s="155" t="s">
        <v>8</v>
      </c>
      <c r="J77" s="156"/>
      <c r="K77" s="157"/>
      <c r="L77" s="157"/>
      <c r="M77" s="70" t="s">
        <v>12</v>
      </c>
      <c r="N77" s="71"/>
    </row>
    <row r="78" spans="1:16" x14ac:dyDescent="0.25">
      <c r="A78" s="144" t="s">
        <v>8</v>
      </c>
      <c r="B78" s="145"/>
      <c r="C78" s="140" t="s">
        <v>8</v>
      </c>
      <c r="D78" s="141"/>
      <c r="E78" s="140" t="s">
        <v>8</v>
      </c>
      <c r="F78" s="141"/>
      <c r="G78" s="140" t="s">
        <v>8</v>
      </c>
      <c r="H78" s="141"/>
      <c r="I78" s="155" t="s">
        <v>8</v>
      </c>
      <c r="J78" s="156"/>
      <c r="K78" s="157"/>
      <c r="L78" s="157"/>
      <c r="M78" s="83">
        <f>SUM(E68:L68,C70:L70,C72:L72,C74:H74,K74,C76:H76)</f>
        <v>116</v>
      </c>
      <c r="N78" s="84"/>
    </row>
    <row r="79" spans="1:16" x14ac:dyDescent="0.25">
      <c r="A79" s="144" t="s">
        <v>8</v>
      </c>
      <c r="B79" s="145"/>
      <c r="C79" s="140" t="s">
        <v>8</v>
      </c>
      <c r="D79" s="141"/>
      <c r="E79" s="140" t="s">
        <v>8</v>
      </c>
      <c r="F79" s="141"/>
      <c r="G79" s="140" t="s">
        <v>8</v>
      </c>
      <c r="H79" s="141"/>
      <c r="I79" s="155" t="s">
        <v>8</v>
      </c>
      <c r="J79" s="156"/>
      <c r="K79" s="157"/>
      <c r="L79" s="157"/>
      <c r="M79" s="70" t="s">
        <v>15</v>
      </c>
      <c r="N79" s="71"/>
    </row>
    <row r="80" spans="1:16" ht="15.75" thickBot="1" x14ac:dyDescent="0.3">
      <c r="A80" s="158" t="s">
        <v>8</v>
      </c>
      <c r="B80" s="159"/>
      <c r="C80" s="160" t="s">
        <v>8</v>
      </c>
      <c r="D80" s="161"/>
      <c r="E80" s="160" t="s">
        <v>8</v>
      </c>
      <c r="F80" s="161"/>
      <c r="G80" s="160" t="s">
        <v>8</v>
      </c>
      <c r="H80" s="161"/>
      <c r="I80" s="162" t="s">
        <v>8</v>
      </c>
      <c r="J80" s="163"/>
      <c r="K80" s="164"/>
      <c r="L80" s="164"/>
      <c r="M80" s="91">
        <v>176.5</v>
      </c>
      <c r="N80" s="92"/>
    </row>
    <row r="81" spans="1:17" ht="15.75" thickBot="1" x14ac:dyDescent="0.3"/>
    <row r="82" spans="1:17" ht="18" x14ac:dyDescent="0.25">
      <c r="A82" s="1"/>
      <c r="B82" s="2"/>
      <c r="C82" s="2"/>
      <c r="D82" s="3"/>
      <c r="E82" s="48" t="s">
        <v>19</v>
      </c>
      <c r="F82" s="48"/>
      <c r="G82" s="48"/>
      <c r="H82" s="48"/>
      <c r="I82" s="48"/>
      <c r="J82" s="48"/>
      <c r="K82" s="3"/>
      <c r="L82" s="2"/>
      <c r="M82" s="2"/>
      <c r="N82" s="4"/>
    </row>
    <row r="83" spans="1:17" x14ac:dyDescent="0.25">
      <c r="A83" s="49" t="s">
        <v>1</v>
      </c>
      <c r="B83" s="50"/>
      <c r="C83" s="51" t="s">
        <v>2</v>
      </c>
      <c r="D83" s="50"/>
      <c r="E83" s="51" t="s">
        <v>3</v>
      </c>
      <c r="F83" s="50"/>
      <c r="G83" s="51" t="s">
        <v>4</v>
      </c>
      <c r="H83" s="50"/>
      <c r="I83" s="51" t="s">
        <v>5</v>
      </c>
      <c r="J83" s="50"/>
      <c r="K83" s="51" t="s">
        <v>6</v>
      </c>
      <c r="L83" s="50"/>
      <c r="M83" s="51" t="s">
        <v>7</v>
      </c>
      <c r="N83" s="52"/>
    </row>
    <row r="84" spans="1:17" x14ac:dyDescent="0.25">
      <c r="A84" s="5">
        <v>42890</v>
      </c>
      <c r="B84" s="6"/>
      <c r="C84" s="7">
        <v>42891</v>
      </c>
      <c r="D84" s="8"/>
      <c r="E84" s="7">
        <v>42892</v>
      </c>
      <c r="F84" s="8"/>
      <c r="G84" s="7">
        <v>42893</v>
      </c>
      <c r="H84" s="8"/>
      <c r="I84" s="7">
        <v>42894</v>
      </c>
      <c r="J84" s="8"/>
      <c r="K84" s="7">
        <v>42895</v>
      </c>
      <c r="L84" s="8"/>
      <c r="M84" s="9">
        <v>42896</v>
      </c>
      <c r="N84" s="10"/>
    </row>
    <row r="85" spans="1:17" x14ac:dyDescent="0.25">
      <c r="A85" s="165" t="s">
        <v>8</v>
      </c>
      <c r="B85" s="166"/>
      <c r="C85" s="167">
        <v>4.5</v>
      </c>
      <c r="D85" s="168"/>
      <c r="E85" s="167">
        <v>4.5</v>
      </c>
      <c r="F85" s="168"/>
      <c r="G85" s="167">
        <v>4.5</v>
      </c>
      <c r="H85" s="168"/>
      <c r="I85" s="167">
        <v>4.5</v>
      </c>
      <c r="J85" s="168"/>
      <c r="K85" s="167">
        <v>4.5</v>
      </c>
      <c r="L85" s="168"/>
      <c r="M85" s="169" t="s">
        <v>8</v>
      </c>
      <c r="N85" s="170"/>
      <c r="O85" s="12">
        <f>SUM(A85:N85)</f>
        <v>22.5</v>
      </c>
      <c r="Q85">
        <v>10</v>
      </c>
    </row>
    <row r="86" spans="1:17" x14ac:dyDescent="0.25">
      <c r="A86" s="5">
        <v>42897</v>
      </c>
      <c r="B86" s="6"/>
      <c r="C86" s="7">
        <v>42898</v>
      </c>
      <c r="D86" s="8"/>
      <c r="E86" s="7">
        <v>42899</v>
      </c>
      <c r="F86" s="8"/>
      <c r="G86" s="7">
        <v>42900</v>
      </c>
      <c r="H86" s="8"/>
      <c r="I86" s="7">
        <v>42901</v>
      </c>
      <c r="J86" s="8"/>
      <c r="K86" s="7">
        <v>42902</v>
      </c>
      <c r="L86" s="8"/>
      <c r="M86" s="9">
        <v>42903</v>
      </c>
      <c r="N86" s="10"/>
    </row>
    <row r="87" spans="1:17" x14ac:dyDescent="0.25">
      <c r="A87" s="165" t="s">
        <v>8</v>
      </c>
      <c r="B87" s="166"/>
      <c r="C87" s="167">
        <v>4.75</v>
      </c>
      <c r="D87" s="168"/>
      <c r="E87" s="167">
        <v>4.5</v>
      </c>
      <c r="F87" s="168"/>
      <c r="G87" s="167">
        <v>4.5</v>
      </c>
      <c r="H87" s="168"/>
      <c r="I87" s="167">
        <v>4.25</v>
      </c>
      <c r="J87" s="168"/>
      <c r="K87" s="167">
        <v>4.5</v>
      </c>
      <c r="L87" s="168"/>
      <c r="M87" s="169" t="s">
        <v>8</v>
      </c>
      <c r="N87" s="170"/>
      <c r="O87" s="12">
        <f>SUM(A87:N87)</f>
        <v>22.5</v>
      </c>
      <c r="Q87">
        <v>10</v>
      </c>
    </row>
    <row r="88" spans="1:17" x14ac:dyDescent="0.25">
      <c r="A88" s="5">
        <v>42904</v>
      </c>
      <c r="B88" s="6"/>
      <c r="C88" s="7">
        <v>42905</v>
      </c>
      <c r="D88" s="8"/>
      <c r="E88" s="7">
        <v>42906</v>
      </c>
      <c r="F88" s="8"/>
      <c r="G88" s="7">
        <v>42907</v>
      </c>
      <c r="H88" s="8"/>
      <c r="I88" s="7">
        <v>42908</v>
      </c>
      <c r="J88" s="8"/>
      <c r="K88" s="7">
        <v>42909</v>
      </c>
      <c r="L88" s="8"/>
      <c r="M88" s="9">
        <v>42910</v>
      </c>
      <c r="N88" s="10"/>
    </row>
    <row r="89" spans="1:17" x14ac:dyDescent="0.25">
      <c r="A89" s="171" t="s">
        <v>8</v>
      </c>
      <c r="B89" s="172"/>
      <c r="C89" s="167">
        <v>4.5</v>
      </c>
      <c r="D89" s="168"/>
      <c r="E89" s="167">
        <v>4.5</v>
      </c>
      <c r="F89" s="168"/>
      <c r="G89" s="167">
        <v>4.5</v>
      </c>
      <c r="H89" s="168"/>
      <c r="I89" s="167">
        <v>4.5</v>
      </c>
      <c r="J89" s="168"/>
      <c r="K89" s="167">
        <v>4.5</v>
      </c>
      <c r="L89" s="168"/>
      <c r="M89" s="169" t="s">
        <v>8</v>
      </c>
      <c r="N89" s="170"/>
      <c r="O89" s="12">
        <f>SUM(A89:N89)</f>
        <v>22.5</v>
      </c>
      <c r="Q89">
        <v>10</v>
      </c>
    </row>
    <row r="90" spans="1:17" x14ac:dyDescent="0.25">
      <c r="A90" s="5">
        <v>42911</v>
      </c>
      <c r="B90" s="6"/>
      <c r="C90" s="7">
        <v>42912</v>
      </c>
      <c r="D90" s="8"/>
      <c r="E90" s="7">
        <v>42913</v>
      </c>
      <c r="F90" s="8"/>
      <c r="G90" s="7">
        <v>42914</v>
      </c>
      <c r="H90" s="8"/>
      <c r="I90" s="7">
        <v>42915</v>
      </c>
      <c r="J90" s="8"/>
      <c r="K90" s="7">
        <v>42916</v>
      </c>
      <c r="L90" s="8"/>
      <c r="M90" s="70" t="s">
        <v>11</v>
      </c>
      <c r="N90" s="71"/>
    </row>
    <row r="91" spans="1:17" x14ac:dyDescent="0.25">
      <c r="A91" s="165" t="s">
        <v>8</v>
      </c>
      <c r="B91" s="166"/>
      <c r="C91" s="167">
        <v>4.5</v>
      </c>
      <c r="D91" s="168"/>
      <c r="E91" s="167">
        <v>4.75</v>
      </c>
      <c r="F91" s="168"/>
      <c r="G91" s="167">
        <v>4.75</v>
      </c>
      <c r="H91" s="168"/>
      <c r="I91" s="167">
        <v>4.5</v>
      </c>
      <c r="J91" s="168"/>
      <c r="K91" s="167">
        <v>4</v>
      </c>
      <c r="L91" s="168"/>
      <c r="M91" s="72">
        <f>SUM(I76:L76,C85:L85,C87:L87,C89:L89,C91:L91)</f>
        <v>103</v>
      </c>
      <c r="N91" s="73"/>
      <c r="O91" s="12">
        <f>SUM(C91:L91)</f>
        <v>22.5</v>
      </c>
      <c r="Q91">
        <v>10</v>
      </c>
    </row>
    <row r="92" spans="1:17" ht="15" customHeight="1" x14ac:dyDescent="0.25">
      <c r="A92" s="165" t="s">
        <v>8</v>
      </c>
      <c r="B92" s="166"/>
      <c r="C92" s="167" t="s">
        <v>8</v>
      </c>
      <c r="D92" s="168"/>
      <c r="E92" s="167" t="s">
        <v>8</v>
      </c>
      <c r="F92" s="168"/>
      <c r="G92" s="167" t="s">
        <v>8</v>
      </c>
      <c r="H92" s="168"/>
      <c r="I92" s="167" t="s">
        <v>8</v>
      </c>
      <c r="J92" s="168"/>
      <c r="K92" s="167" t="s">
        <v>8</v>
      </c>
      <c r="L92" s="168"/>
      <c r="M92" s="70" t="s">
        <v>12</v>
      </c>
      <c r="N92" s="71"/>
    </row>
    <row r="93" spans="1:17" x14ac:dyDescent="0.25">
      <c r="A93" s="165" t="s">
        <v>8</v>
      </c>
      <c r="B93" s="166"/>
      <c r="C93" s="167" t="s">
        <v>8</v>
      </c>
      <c r="D93" s="168"/>
      <c r="E93" s="167" t="s">
        <v>8</v>
      </c>
      <c r="F93" s="168"/>
      <c r="G93" s="167" t="s">
        <v>8</v>
      </c>
      <c r="H93" s="168"/>
      <c r="I93" s="167" t="s">
        <v>8</v>
      </c>
      <c r="J93" s="168"/>
      <c r="K93" s="167" t="s">
        <v>8</v>
      </c>
      <c r="L93" s="168"/>
      <c r="M93" s="83">
        <f>SUM(C85:L85,C87:L87,C89:L89,C91:L91,+I76+K76,+Q85+Q87+Q89+Q91)</f>
        <v>143</v>
      </c>
      <c r="N93" s="84"/>
    </row>
    <row r="94" spans="1:17" x14ac:dyDescent="0.25">
      <c r="A94" s="165" t="s">
        <v>8</v>
      </c>
      <c r="B94" s="166"/>
      <c r="C94" s="167" t="s">
        <v>8</v>
      </c>
      <c r="D94" s="168"/>
      <c r="E94" s="167" t="s">
        <v>8</v>
      </c>
      <c r="F94" s="168"/>
      <c r="G94" s="167" t="s">
        <v>8</v>
      </c>
      <c r="H94" s="168"/>
      <c r="I94" s="167" t="s">
        <v>8</v>
      </c>
      <c r="J94" s="168"/>
      <c r="K94" s="167" t="s">
        <v>8</v>
      </c>
      <c r="L94" s="168"/>
      <c r="M94" s="70" t="s">
        <v>15</v>
      </c>
      <c r="N94" s="71"/>
    </row>
    <row r="95" spans="1:17" ht="15.75" thickBot="1" x14ac:dyDescent="0.3">
      <c r="A95" s="175" t="s">
        <v>8</v>
      </c>
      <c r="B95" s="176"/>
      <c r="C95" s="177" t="s">
        <v>8</v>
      </c>
      <c r="D95" s="178"/>
      <c r="E95" s="177" t="s">
        <v>8</v>
      </c>
      <c r="F95" s="178"/>
      <c r="G95" s="177" t="s">
        <v>8</v>
      </c>
      <c r="H95" s="178"/>
      <c r="I95" s="177" t="s">
        <v>8</v>
      </c>
      <c r="J95" s="178"/>
      <c r="K95" s="177" t="s">
        <v>8</v>
      </c>
      <c r="L95" s="178"/>
      <c r="M95" s="91">
        <v>143</v>
      </c>
      <c r="N95" s="92"/>
    </row>
    <row r="96" spans="1:17" ht="15.75" thickBot="1" x14ac:dyDescent="0.3"/>
    <row r="97" spans="1:17" ht="18" x14ac:dyDescent="0.25">
      <c r="A97" s="18"/>
      <c r="B97" s="19"/>
      <c r="C97" s="19"/>
      <c r="D97" s="3"/>
      <c r="E97" s="13" t="s">
        <v>21</v>
      </c>
      <c r="F97" s="13"/>
      <c r="G97" s="13"/>
      <c r="H97" s="13"/>
      <c r="I97" s="13"/>
      <c r="J97" s="13"/>
      <c r="K97" s="3"/>
      <c r="L97" s="19"/>
      <c r="M97" s="2"/>
      <c r="N97" s="4"/>
    </row>
    <row r="98" spans="1:17" x14ac:dyDescent="0.25">
      <c r="A98" s="179" t="s">
        <v>1</v>
      </c>
      <c r="B98" s="180"/>
      <c r="C98" s="181" t="s">
        <v>2</v>
      </c>
      <c r="D98" s="180"/>
      <c r="E98" s="181" t="s">
        <v>3</v>
      </c>
      <c r="F98" s="180"/>
      <c r="G98" s="181" t="s">
        <v>4</v>
      </c>
      <c r="H98" s="180"/>
      <c r="I98" s="181" t="s">
        <v>5</v>
      </c>
      <c r="J98" s="180"/>
      <c r="K98" s="181" t="s">
        <v>6</v>
      </c>
      <c r="L98" s="180"/>
      <c r="M98" s="51" t="s">
        <v>7</v>
      </c>
      <c r="N98" s="52"/>
    </row>
    <row r="99" spans="1:17" x14ac:dyDescent="0.25">
      <c r="A99" s="5">
        <v>42918</v>
      </c>
      <c r="B99" s="6"/>
      <c r="C99" s="7">
        <v>42919</v>
      </c>
      <c r="D99" s="8"/>
      <c r="E99" s="7">
        <v>42920</v>
      </c>
      <c r="F99" s="8"/>
      <c r="G99" s="7">
        <v>42921</v>
      </c>
      <c r="H99" s="8"/>
      <c r="I99" s="7">
        <v>42922</v>
      </c>
      <c r="J99" s="8"/>
      <c r="K99" s="7">
        <v>42923</v>
      </c>
      <c r="L99" s="8"/>
      <c r="M99" s="9">
        <v>42924</v>
      </c>
      <c r="N99" s="10"/>
    </row>
    <row r="100" spans="1:17" x14ac:dyDescent="0.25">
      <c r="A100" s="28" t="s">
        <v>8</v>
      </c>
      <c r="B100" s="29"/>
      <c r="C100" s="182">
        <v>4.75</v>
      </c>
      <c r="D100" s="183"/>
      <c r="E100" s="182">
        <v>4.75</v>
      </c>
      <c r="F100" s="183"/>
      <c r="G100" s="182">
        <v>4.5</v>
      </c>
      <c r="H100" s="183"/>
      <c r="I100" s="182">
        <v>4.5</v>
      </c>
      <c r="J100" s="183"/>
      <c r="K100" s="182">
        <v>4</v>
      </c>
      <c r="L100" s="183"/>
      <c r="M100" s="173" t="s">
        <v>8</v>
      </c>
      <c r="N100" s="174"/>
      <c r="O100" s="12">
        <f>SUM(A100:N100)</f>
        <v>22.5</v>
      </c>
      <c r="Q100">
        <v>10</v>
      </c>
    </row>
    <row r="101" spans="1:17" x14ac:dyDescent="0.25">
      <c r="A101" s="5">
        <v>42925</v>
      </c>
      <c r="B101" s="6"/>
      <c r="C101" s="7">
        <v>42926</v>
      </c>
      <c r="D101" s="8"/>
      <c r="E101" s="7">
        <v>42927</v>
      </c>
      <c r="F101" s="8"/>
      <c r="G101" s="7">
        <v>42928</v>
      </c>
      <c r="H101" s="8"/>
      <c r="I101" s="7">
        <v>42929</v>
      </c>
      <c r="J101" s="8"/>
      <c r="K101" s="7">
        <v>42930</v>
      </c>
      <c r="L101" s="8"/>
      <c r="M101" s="9">
        <v>42931</v>
      </c>
      <c r="N101" s="10"/>
    </row>
    <row r="102" spans="1:17" x14ac:dyDescent="0.25">
      <c r="A102" s="28" t="s">
        <v>8</v>
      </c>
      <c r="B102" s="29"/>
      <c r="C102" s="182">
        <v>4.75</v>
      </c>
      <c r="D102" s="183"/>
      <c r="E102" s="182">
        <v>4.5</v>
      </c>
      <c r="F102" s="183"/>
      <c r="G102" s="182">
        <v>4.75</v>
      </c>
      <c r="H102" s="183"/>
      <c r="I102" s="182">
        <v>4.5</v>
      </c>
      <c r="J102" s="183"/>
      <c r="K102" s="182">
        <v>4</v>
      </c>
      <c r="L102" s="183"/>
      <c r="M102" s="173" t="s">
        <v>8</v>
      </c>
      <c r="N102" s="174"/>
      <c r="O102" s="12">
        <f>SUM(A102:N102)</f>
        <v>22.5</v>
      </c>
      <c r="Q102">
        <v>10</v>
      </c>
    </row>
    <row r="103" spans="1:17" x14ac:dyDescent="0.25">
      <c r="A103" s="5">
        <v>42932</v>
      </c>
      <c r="B103" s="6"/>
      <c r="C103" s="7">
        <v>42933</v>
      </c>
      <c r="D103" s="8"/>
      <c r="E103" s="7">
        <v>42934</v>
      </c>
      <c r="F103" s="8"/>
      <c r="G103" s="7">
        <v>42935</v>
      </c>
      <c r="H103" s="8"/>
      <c r="I103" s="7">
        <v>42936</v>
      </c>
      <c r="J103" s="8"/>
      <c r="K103" s="7">
        <v>42937</v>
      </c>
      <c r="L103" s="8"/>
      <c r="M103" s="9">
        <v>42938</v>
      </c>
      <c r="N103" s="10"/>
    </row>
    <row r="104" spans="1:17" x14ac:dyDescent="0.25">
      <c r="A104" s="28" t="s">
        <v>8</v>
      </c>
      <c r="B104" s="29"/>
      <c r="C104" s="182">
        <v>4.5</v>
      </c>
      <c r="D104" s="183"/>
      <c r="E104" s="182">
        <v>4.75</v>
      </c>
      <c r="F104" s="183"/>
      <c r="G104" s="182">
        <v>6.5</v>
      </c>
      <c r="H104" s="183"/>
      <c r="I104" s="182">
        <v>6.75</v>
      </c>
      <c r="J104" s="183"/>
      <c r="K104" s="182">
        <v>6</v>
      </c>
      <c r="L104" s="183"/>
      <c r="M104" s="173" t="s">
        <v>8</v>
      </c>
      <c r="N104" s="174"/>
      <c r="O104" s="12">
        <f>SUM(A104:N104)</f>
        <v>28.5</v>
      </c>
      <c r="Q104">
        <v>4</v>
      </c>
    </row>
    <row r="105" spans="1:17" x14ac:dyDescent="0.25">
      <c r="A105" s="5">
        <v>42939</v>
      </c>
      <c r="B105" s="6"/>
      <c r="C105" s="7">
        <v>42940</v>
      </c>
      <c r="D105" s="8"/>
      <c r="E105" s="7">
        <v>42941</v>
      </c>
      <c r="F105" s="8"/>
      <c r="G105" s="7">
        <v>42942</v>
      </c>
      <c r="H105" s="8"/>
      <c r="I105" s="7">
        <v>42943</v>
      </c>
      <c r="J105" s="8"/>
      <c r="K105" s="7">
        <v>42944</v>
      </c>
      <c r="L105" s="8"/>
      <c r="M105" s="9">
        <v>42945</v>
      </c>
      <c r="N105" s="10"/>
    </row>
    <row r="106" spans="1:17" x14ac:dyDescent="0.25">
      <c r="A106" s="28" t="s">
        <v>8</v>
      </c>
      <c r="B106" s="29"/>
      <c r="C106" s="182">
        <v>6.75</v>
      </c>
      <c r="D106" s="183"/>
      <c r="E106" s="184"/>
      <c r="F106" s="185"/>
      <c r="G106" s="182">
        <v>6.25</v>
      </c>
      <c r="H106" s="183"/>
      <c r="I106" s="182">
        <v>6.5</v>
      </c>
      <c r="J106" s="183"/>
      <c r="K106" s="182">
        <v>6.5</v>
      </c>
      <c r="L106" s="183"/>
      <c r="M106" s="173" t="s">
        <v>8</v>
      </c>
      <c r="N106" s="174"/>
      <c r="O106" s="12">
        <f>SUM(A106:N106)</f>
        <v>26</v>
      </c>
    </row>
    <row r="107" spans="1:17" x14ac:dyDescent="0.25">
      <c r="A107" s="5">
        <v>42946</v>
      </c>
      <c r="B107" s="6"/>
      <c r="C107" s="7">
        <v>42947</v>
      </c>
      <c r="D107" s="8"/>
      <c r="E107" s="7">
        <v>42856</v>
      </c>
      <c r="F107" s="21"/>
      <c r="G107" s="20">
        <v>42857</v>
      </c>
      <c r="H107" s="8"/>
      <c r="I107" s="7">
        <v>42919</v>
      </c>
      <c r="J107" s="8"/>
      <c r="K107" s="7">
        <v>42920</v>
      </c>
      <c r="L107" s="8"/>
      <c r="M107" s="70" t="s">
        <v>11</v>
      </c>
      <c r="N107" s="71"/>
    </row>
    <row r="108" spans="1:17" x14ac:dyDescent="0.25">
      <c r="A108" s="22" t="s">
        <v>8</v>
      </c>
      <c r="B108" s="24"/>
      <c r="C108" s="182">
        <v>6.5</v>
      </c>
      <c r="D108" s="183"/>
      <c r="E108" s="182">
        <v>6.5</v>
      </c>
      <c r="F108" s="183"/>
      <c r="G108" s="182">
        <v>4.5</v>
      </c>
      <c r="H108" s="183"/>
      <c r="I108" s="182">
        <v>4.5</v>
      </c>
      <c r="J108" s="183"/>
      <c r="K108" s="182">
        <v>4.5</v>
      </c>
      <c r="L108" s="183"/>
      <c r="M108" s="72">
        <f>SUM(C100:L100,C102:L102,C104:L104,C106:L106,C108,)</f>
        <v>106</v>
      </c>
      <c r="N108" s="73"/>
      <c r="O108" s="12">
        <f>SUM(C108:L108)</f>
        <v>26.5</v>
      </c>
      <c r="Q108">
        <v>6</v>
      </c>
    </row>
    <row r="109" spans="1:17" ht="15" customHeight="1" x14ac:dyDescent="0.25">
      <c r="A109" s="22" t="s">
        <v>8</v>
      </c>
      <c r="B109" s="24"/>
      <c r="C109" s="30" t="s">
        <v>8</v>
      </c>
      <c r="D109" s="31"/>
      <c r="E109" s="25" t="s">
        <v>8</v>
      </c>
      <c r="F109" s="26"/>
      <c r="G109" s="26"/>
      <c r="H109" s="26"/>
      <c r="I109" s="26"/>
      <c r="J109" s="26"/>
      <c r="K109" s="26"/>
      <c r="L109" s="26"/>
      <c r="M109" s="70" t="s">
        <v>12</v>
      </c>
      <c r="N109" s="71"/>
    </row>
    <row r="110" spans="1:17" x14ac:dyDescent="0.25">
      <c r="A110" s="22" t="s">
        <v>8</v>
      </c>
      <c r="B110" s="24"/>
      <c r="C110" s="30" t="s">
        <v>8</v>
      </c>
      <c r="D110" s="31"/>
      <c r="E110" s="25" t="s">
        <v>8</v>
      </c>
      <c r="F110" s="26"/>
      <c r="G110" s="26"/>
      <c r="H110" s="26"/>
      <c r="I110" s="26"/>
      <c r="J110" s="26"/>
      <c r="K110" s="26"/>
      <c r="L110" s="26"/>
      <c r="M110" s="83">
        <f>SUM(C100:L100,C102:L102,C104:L104,C106:L106,C108,Q100,Q102,Q104)</f>
        <v>130</v>
      </c>
      <c r="N110" s="84"/>
    </row>
    <row r="111" spans="1:17" x14ac:dyDescent="0.25">
      <c r="A111" s="22" t="s">
        <v>8</v>
      </c>
      <c r="B111" s="24"/>
      <c r="C111" s="30" t="s">
        <v>8</v>
      </c>
      <c r="D111" s="31"/>
      <c r="E111" s="25" t="s">
        <v>8</v>
      </c>
      <c r="F111" s="26"/>
      <c r="G111" s="26"/>
      <c r="H111" s="26"/>
      <c r="I111" s="26"/>
      <c r="J111" s="26"/>
      <c r="K111" s="26"/>
      <c r="L111" s="26"/>
      <c r="M111" s="70" t="s">
        <v>15</v>
      </c>
      <c r="N111" s="71"/>
    </row>
    <row r="112" spans="1:17" ht="15.75" thickBot="1" x14ac:dyDescent="0.3">
      <c r="A112" s="23" t="s">
        <v>8</v>
      </c>
      <c r="B112" s="32"/>
      <c r="C112" s="33" t="s">
        <v>8</v>
      </c>
      <c r="D112" s="34"/>
      <c r="E112" s="35" t="s">
        <v>8</v>
      </c>
      <c r="F112" s="27"/>
      <c r="G112" s="27"/>
      <c r="H112" s="27"/>
      <c r="I112" s="27"/>
      <c r="J112" s="27"/>
      <c r="K112" s="27"/>
      <c r="L112" s="27"/>
      <c r="M112" s="91">
        <v>130</v>
      </c>
      <c r="N112" s="92"/>
    </row>
    <row r="113" spans="1:16" ht="15.75" thickBot="1" x14ac:dyDescent="0.3"/>
    <row r="114" spans="1:16" ht="18" x14ac:dyDescent="0.25">
      <c r="A114" s="1"/>
      <c r="B114" s="2"/>
      <c r="C114" s="2"/>
      <c r="D114" s="3"/>
      <c r="E114" s="48" t="s">
        <v>22</v>
      </c>
      <c r="F114" s="48"/>
      <c r="G114" s="48"/>
      <c r="H114" s="48"/>
      <c r="I114" s="48"/>
      <c r="J114" s="48"/>
      <c r="K114" s="3"/>
      <c r="L114" s="2"/>
      <c r="M114" s="2"/>
      <c r="N114" s="4"/>
    </row>
    <row r="115" spans="1:16" x14ac:dyDescent="0.25">
      <c r="A115" s="49" t="s">
        <v>1</v>
      </c>
      <c r="B115" s="50"/>
      <c r="C115" s="51" t="s">
        <v>2</v>
      </c>
      <c r="D115" s="50"/>
      <c r="E115" s="51" t="s">
        <v>3</v>
      </c>
      <c r="F115" s="50"/>
      <c r="G115" s="51" t="s">
        <v>4</v>
      </c>
      <c r="H115" s="50"/>
      <c r="I115" s="51" t="s">
        <v>5</v>
      </c>
      <c r="J115" s="50"/>
      <c r="K115" s="51" t="s">
        <v>6</v>
      </c>
      <c r="L115" s="50"/>
      <c r="M115" s="51" t="s">
        <v>7</v>
      </c>
      <c r="N115" s="52"/>
    </row>
    <row r="116" spans="1:16" x14ac:dyDescent="0.25">
      <c r="A116" s="5">
        <v>42953</v>
      </c>
      <c r="B116" s="6"/>
      <c r="C116" s="7">
        <v>42954</v>
      </c>
      <c r="D116" s="8"/>
      <c r="E116" s="7">
        <v>42955</v>
      </c>
      <c r="F116" s="8"/>
      <c r="G116" s="7">
        <v>42956</v>
      </c>
      <c r="H116" s="8"/>
      <c r="I116" s="7">
        <v>42957</v>
      </c>
      <c r="J116" s="8"/>
      <c r="K116" s="7">
        <v>42958</v>
      </c>
      <c r="L116" s="8"/>
      <c r="M116" s="9">
        <v>42959</v>
      </c>
      <c r="N116" s="10"/>
    </row>
    <row r="117" spans="1:16" x14ac:dyDescent="0.25">
      <c r="A117" s="186" t="s">
        <v>8</v>
      </c>
      <c r="B117" s="187"/>
      <c r="C117" s="196">
        <v>6.5</v>
      </c>
      <c r="D117" s="197"/>
      <c r="E117" s="196">
        <v>6.5</v>
      </c>
      <c r="F117" s="197"/>
      <c r="G117" s="196">
        <v>6.5</v>
      </c>
      <c r="H117" s="197"/>
      <c r="I117" s="196">
        <v>6.5</v>
      </c>
      <c r="J117" s="197"/>
      <c r="K117" s="196">
        <v>6.5</v>
      </c>
      <c r="L117" s="197"/>
      <c r="M117" s="194" t="s">
        <v>8</v>
      </c>
      <c r="N117" s="195"/>
      <c r="O117" s="12">
        <f>SUM(A117:N117)</f>
        <v>32.5</v>
      </c>
      <c r="P117" s="46">
        <f>SUM(C117:L117)</f>
        <v>32.5</v>
      </c>
    </row>
    <row r="118" spans="1:16" x14ac:dyDescent="0.25">
      <c r="A118" s="5">
        <v>42960</v>
      </c>
      <c r="B118" s="6"/>
      <c r="C118" s="7">
        <v>42961</v>
      </c>
      <c r="D118" s="8"/>
      <c r="E118" s="7">
        <v>42962</v>
      </c>
      <c r="F118" s="8"/>
      <c r="G118" s="7">
        <v>42963</v>
      </c>
      <c r="H118" s="8"/>
      <c r="I118" s="7">
        <v>42964</v>
      </c>
      <c r="J118" s="8"/>
      <c r="K118" s="7">
        <v>42965</v>
      </c>
      <c r="L118" s="8"/>
      <c r="M118" s="9">
        <v>42966</v>
      </c>
      <c r="N118" s="10"/>
    </row>
    <row r="119" spans="1:16" x14ac:dyDescent="0.25">
      <c r="A119" s="186" t="s">
        <v>8</v>
      </c>
      <c r="B119" s="187"/>
      <c r="C119" s="188">
        <v>6.5</v>
      </c>
      <c r="D119" s="189"/>
      <c r="E119" s="190"/>
      <c r="F119" s="191"/>
      <c r="G119" s="192">
        <v>6.5</v>
      </c>
      <c r="H119" s="193"/>
      <c r="I119" s="192">
        <v>7</v>
      </c>
      <c r="J119" s="193"/>
      <c r="K119" s="192">
        <v>6.5</v>
      </c>
      <c r="L119" s="193"/>
      <c r="M119" s="194" t="s">
        <v>8</v>
      </c>
      <c r="N119" s="195"/>
      <c r="O119" s="12">
        <f>SUM(A119:N119)</f>
        <v>26.5</v>
      </c>
      <c r="P119">
        <v>6.5</v>
      </c>
    </row>
    <row r="120" spans="1:16" x14ac:dyDescent="0.25">
      <c r="A120" s="5">
        <v>42967</v>
      </c>
      <c r="B120" s="6"/>
      <c r="C120" s="7">
        <v>42968</v>
      </c>
      <c r="D120" s="8"/>
      <c r="E120" s="7">
        <v>42969</v>
      </c>
      <c r="F120" s="8"/>
      <c r="G120" s="7">
        <v>42970</v>
      </c>
      <c r="H120" s="8"/>
      <c r="I120" s="7">
        <v>42971</v>
      </c>
      <c r="J120" s="8"/>
      <c r="K120" s="7">
        <v>42972</v>
      </c>
      <c r="L120" s="8"/>
      <c r="M120" s="9">
        <v>42973</v>
      </c>
      <c r="N120" s="10"/>
    </row>
    <row r="121" spans="1:16" x14ac:dyDescent="0.25">
      <c r="A121" s="186" t="s">
        <v>8</v>
      </c>
      <c r="B121" s="187"/>
      <c r="C121" s="196">
        <v>6.5</v>
      </c>
      <c r="D121" s="197"/>
      <c r="E121" s="196">
        <v>6.5</v>
      </c>
      <c r="F121" s="197"/>
      <c r="G121" s="196">
        <v>6.5</v>
      </c>
      <c r="H121" s="197"/>
      <c r="I121" s="196">
        <v>6.5</v>
      </c>
      <c r="J121" s="197"/>
      <c r="K121" s="196">
        <v>6.5</v>
      </c>
      <c r="L121" s="197"/>
      <c r="M121" s="194" t="s">
        <v>8</v>
      </c>
      <c r="N121" s="195"/>
      <c r="O121" s="12">
        <f>SUM(A121:N121)</f>
        <v>32.5</v>
      </c>
      <c r="P121" s="12">
        <f>SUM(C121:L121)</f>
        <v>32.5</v>
      </c>
    </row>
    <row r="122" spans="1:16" x14ac:dyDescent="0.25">
      <c r="A122" s="5">
        <v>42974</v>
      </c>
      <c r="B122" s="6"/>
      <c r="C122" s="7">
        <v>42975</v>
      </c>
      <c r="D122" s="8"/>
      <c r="E122" s="7">
        <v>42976</v>
      </c>
      <c r="F122" s="8"/>
      <c r="G122" s="7">
        <v>42977</v>
      </c>
      <c r="H122" s="8"/>
      <c r="I122" s="7">
        <v>42978</v>
      </c>
      <c r="J122" s="8"/>
      <c r="K122" s="7">
        <v>42856</v>
      </c>
      <c r="L122" s="21"/>
      <c r="M122" s="70" t="s">
        <v>11</v>
      </c>
      <c r="N122" s="71"/>
    </row>
    <row r="123" spans="1:16" x14ac:dyDescent="0.25">
      <c r="A123" s="198" t="s">
        <v>8</v>
      </c>
      <c r="B123" s="199"/>
      <c r="C123" s="192">
        <v>6.5</v>
      </c>
      <c r="D123" s="193"/>
      <c r="E123" s="192">
        <v>6.5</v>
      </c>
      <c r="F123" s="193"/>
      <c r="G123" s="192">
        <v>6.5</v>
      </c>
      <c r="H123" s="193"/>
      <c r="I123" s="192">
        <v>6</v>
      </c>
      <c r="J123" s="193"/>
      <c r="K123" s="192">
        <v>6</v>
      </c>
      <c r="L123" s="193"/>
      <c r="M123" s="72">
        <f>SUM(E108:L108,C117:L117,C119:L119,C121:L121,C123:J123,-P117,-P119,-P121)</f>
        <v>65.5</v>
      </c>
      <c r="N123" s="73"/>
      <c r="O123" s="12">
        <f>SUM(C123:L123)</f>
        <v>31.5</v>
      </c>
    </row>
    <row r="124" spans="1:16" ht="15" customHeight="1" x14ac:dyDescent="0.25">
      <c r="A124" s="186" t="s">
        <v>8</v>
      </c>
      <c r="B124" s="187"/>
      <c r="C124" s="200" t="s">
        <v>8</v>
      </c>
      <c r="D124" s="201"/>
      <c r="E124" s="200" t="s">
        <v>8</v>
      </c>
      <c r="F124" s="201"/>
      <c r="G124" s="200" t="s">
        <v>8</v>
      </c>
      <c r="H124" s="201"/>
      <c r="I124" s="200" t="s">
        <v>8</v>
      </c>
      <c r="J124" s="201"/>
      <c r="K124" s="202" t="s">
        <v>8</v>
      </c>
      <c r="L124" s="203"/>
      <c r="M124" s="70" t="s">
        <v>12</v>
      </c>
      <c r="N124" s="71"/>
    </row>
    <row r="125" spans="1:16" x14ac:dyDescent="0.25">
      <c r="A125" s="186" t="s">
        <v>8</v>
      </c>
      <c r="B125" s="187"/>
      <c r="C125" s="200" t="s">
        <v>8</v>
      </c>
      <c r="D125" s="201"/>
      <c r="E125" s="200" t="s">
        <v>8</v>
      </c>
      <c r="F125" s="201"/>
      <c r="G125" s="200" t="s">
        <v>8</v>
      </c>
      <c r="H125" s="201"/>
      <c r="I125" s="200" t="s">
        <v>8</v>
      </c>
      <c r="J125" s="201"/>
      <c r="K125" s="202" t="s">
        <v>8</v>
      </c>
      <c r="L125" s="203"/>
      <c r="M125" s="83">
        <f>SUM(E108:L108,C117:L117,C119:L119,C121:L121,C123:J123,Q117,Q119,Q121,Q123,Q108)</f>
        <v>143</v>
      </c>
      <c r="N125" s="84"/>
    </row>
    <row r="126" spans="1:16" x14ac:dyDescent="0.25">
      <c r="A126" s="186" t="s">
        <v>8</v>
      </c>
      <c r="B126" s="187"/>
      <c r="C126" s="200" t="s">
        <v>8</v>
      </c>
      <c r="D126" s="201"/>
      <c r="E126" s="200" t="s">
        <v>8</v>
      </c>
      <c r="F126" s="201"/>
      <c r="G126" s="200" t="s">
        <v>8</v>
      </c>
      <c r="H126" s="201"/>
      <c r="I126" s="200" t="s">
        <v>8</v>
      </c>
      <c r="J126" s="201"/>
      <c r="K126" s="202" t="s">
        <v>8</v>
      </c>
      <c r="L126" s="203"/>
      <c r="M126" s="70" t="s">
        <v>15</v>
      </c>
      <c r="N126" s="71"/>
    </row>
    <row r="127" spans="1:16" ht="15.75" thickBot="1" x14ac:dyDescent="0.3">
      <c r="A127" s="204" t="s">
        <v>8</v>
      </c>
      <c r="B127" s="205"/>
      <c r="C127" s="206" t="s">
        <v>8</v>
      </c>
      <c r="D127" s="207"/>
      <c r="E127" s="206" t="s">
        <v>8</v>
      </c>
      <c r="F127" s="207"/>
      <c r="G127" s="206" t="s">
        <v>8</v>
      </c>
      <c r="H127" s="207"/>
      <c r="I127" s="206" t="s">
        <v>8</v>
      </c>
      <c r="J127" s="207"/>
      <c r="K127" s="208" t="s">
        <v>8</v>
      </c>
      <c r="L127" s="209"/>
      <c r="M127" s="91">
        <v>143</v>
      </c>
      <c r="N127" s="92"/>
    </row>
    <row r="128" spans="1:16" ht="15.75" thickBot="1" x14ac:dyDescent="0.3"/>
    <row r="129" spans="1:16" ht="18" x14ac:dyDescent="0.25">
      <c r="A129" s="1"/>
      <c r="B129" s="2"/>
      <c r="C129" s="2"/>
      <c r="D129" s="3"/>
      <c r="E129" s="48" t="s">
        <v>23</v>
      </c>
      <c r="F129" s="48"/>
      <c r="G129" s="48"/>
      <c r="H129" s="48"/>
      <c r="I129" s="48"/>
      <c r="J129" s="48"/>
      <c r="K129" s="3"/>
      <c r="L129" s="2"/>
      <c r="M129" s="2"/>
      <c r="N129" s="4"/>
    </row>
    <row r="130" spans="1:16" x14ac:dyDescent="0.25">
      <c r="A130" s="49" t="s">
        <v>1</v>
      </c>
      <c r="B130" s="50"/>
      <c r="C130" s="51" t="s">
        <v>2</v>
      </c>
      <c r="D130" s="50"/>
      <c r="E130" s="51" t="s">
        <v>3</v>
      </c>
      <c r="F130" s="50"/>
      <c r="G130" s="51" t="s">
        <v>4</v>
      </c>
      <c r="H130" s="50"/>
      <c r="I130" s="51" t="s">
        <v>5</v>
      </c>
      <c r="J130" s="50"/>
      <c r="K130" s="51" t="s">
        <v>6</v>
      </c>
      <c r="L130" s="50"/>
      <c r="M130" s="51" t="s">
        <v>7</v>
      </c>
      <c r="N130" s="52"/>
    </row>
    <row r="131" spans="1:16" x14ac:dyDescent="0.25">
      <c r="A131" s="5">
        <v>42981</v>
      </c>
      <c r="B131" s="6"/>
      <c r="C131" s="7">
        <v>42982</v>
      </c>
      <c r="D131" s="8"/>
      <c r="E131" s="7">
        <v>42983</v>
      </c>
      <c r="F131" s="8"/>
      <c r="G131" s="7">
        <v>42984</v>
      </c>
      <c r="H131" s="8"/>
      <c r="I131" s="7">
        <v>42985</v>
      </c>
      <c r="J131" s="8"/>
      <c r="K131" s="7">
        <v>42986</v>
      </c>
      <c r="L131" s="8"/>
      <c r="M131" s="9">
        <v>42987</v>
      </c>
      <c r="N131" s="10"/>
    </row>
    <row r="132" spans="1:16" x14ac:dyDescent="0.25">
      <c r="A132" s="212" t="s">
        <v>8</v>
      </c>
      <c r="B132" s="213"/>
      <c r="C132" s="192">
        <v>7</v>
      </c>
      <c r="D132" s="193"/>
      <c r="E132" s="192">
        <v>6.75</v>
      </c>
      <c r="F132" s="193"/>
      <c r="G132" s="192">
        <v>6.75</v>
      </c>
      <c r="H132" s="193"/>
      <c r="I132" s="192">
        <v>6.5</v>
      </c>
      <c r="J132" s="193"/>
      <c r="K132" s="214">
        <v>6</v>
      </c>
      <c r="L132" s="215"/>
      <c r="M132" s="210" t="s">
        <v>8</v>
      </c>
      <c r="N132" s="211"/>
      <c r="O132" s="12">
        <f>SUM(A132:N132)</f>
        <v>33</v>
      </c>
    </row>
    <row r="133" spans="1:16" x14ac:dyDescent="0.25">
      <c r="A133" s="5">
        <v>42988</v>
      </c>
      <c r="B133" s="6"/>
      <c r="C133" s="7">
        <v>42989</v>
      </c>
      <c r="D133" s="8"/>
      <c r="E133" s="7">
        <v>42990</v>
      </c>
      <c r="F133" s="8"/>
      <c r="G133" s="7">
        <v>42991</v>
      </c>
      <c r="H133" s="8"/>
      <c r="I133" s="7">
        <v>42992</v>
      </c>
      <c r="J133" s="8"/>
      <c r="K133" s="7">
        <v>42993</v>
      </c>
      <c r="L133" s="8"/>
      <c r="M133" s="9">
        <v>42994</v>
      </c>
      <c r="N133" s="10"/>
    </row>
    <row r="134" spans="1:16" x14ac:dyDescent="0.25">
      <c r="A134" s="212" t="s">
        <v>8</v>
      </c>
      <c r="B134" s="213"/>
      <c r="C134" s="192">
        <v>6.5</v>
      </c>
      <c r="D134" s="193"/>
      <c r="E134" s="192">
        <v>6.5</v>
      </c>
      <c r="F134" s="193"/>
      <c r="G134" s="192">
        <v>6.75</v>
      </c>
      <c r="H134" s="193"/>
      <c r="I134" s="192">
        <v>6.75</v>
      </c>
      <c r="J134" s="193"/>
      <c r="K134" s="228">
        <v>6</v>
      </c>
      <c r="L134" s="229"/>
      <c r="M134" s="210" t="s">
        <v>8</v>
      </c>
      <c r="N134" s="211"/>
      <c r="O134" s="12">
        <f>SUM(A134:N134)</f>
        <v>32.5</v>
      </c>
      <c r="P134">
        <v>6</v>
      </c>
    </row>
    <row r="135" spans="1:16" x14ac:dyDescent="0.25">
      <c r="A135" s="5">
        <v>42995</v>
      </c>
      <c r="B135" s="6"/>
      <c r="C135" s="7">
        <v>42996</v>
      </c>
      <c r="D135" s="8"/>
      <c r="E135" s="7">
        <v>42997</v>
      </c>
      <c r="F135" s="8"/>
      <c r="G135" s="7">
        <v>42998</v>
      </c>
      <c r="H135" s="8"/>
      <c r="I135" s="7">
        <v>42999</v>
      </c>
      <c r="J135" s="8"/>
      <c r="K135" s="7">
        <v>43000</v>
      </c>
      <c r="L135" s="8"/>
      <c r="M135" s="9">
        <v>43001</v>
      </c>
      <c r="N135" s="10"/>
    </row>
    <row r="136" spans="1:16" x14ac:dyDescent="0.25">
      <c r="A136" s="212" t="s">
        <v>8</v>
      </c>
      <c r="B136" s="213"/>
      <c r="C136" s="192">
        <v>6.5</v>
      </c>
      <c r="D136" s="193"/>
      <c r="E136" s="192">
        <v>6.75</v>
      </c>
      <c r="F136" s="193"/>
      <c r="G136" s="192">
        <v>6.75</v>
      </c>
      <c r="H136" s="193"/>
      <c r="I136" s="192">
        <v>6.5</v>
      </c>
      <c r="J136" s="193"/>
      <c r="K136" s="214">
        <v>6</v>
      </c>
      <c r="L136" s="215"/>
      <c r="M136" s="210" t="s">
        <v>8</v>
      </c>
      <c r="N136" s="211"/>
      <c r="O136" s="12">
        <f>SUM(A136:N136)</f>
        <v>32.5</v>
      </c>
    </row>
    <row r="137" spans="1:16" x14ac:dyDescent="0.25">
      <c r="A137" s="5">
        <v>43002</v>
      </c>
      <c r="B137" s="6"/>
      <c r="C137" s="7">
        <v>43003</v>
      </c>
      <c r="D137" s="8"/>
      <c r="E137" s="7">
        <v>43004</v>
      </c>
      <c r="F137" s="8"/>
      <c r="G137" s="7">
        <v>43005</v>
      </c>
      <c r="H137" s="8"/>
      <c r="I137" s="7">
        <v>43006</v>
      </c>
      <c r="J137" s="8"/>
      <c r="K137" s="7">
        <v>43007</v>
      </c>
      <c r="L137" s="8"/>
      <c r="M137" s="70" t="s">
        <v>11</v>
      </c>
      <c r="N137" s="71"/>
    </row>
    <row r="138" spans="1:16" ht="15.75" thickBot="1" x14ac:dyDescent="0.3">
      <c r="A138" s="230" t="s">
        <v>8</v>
      </c>
      <c r="B138" s="231"/>
      <c r="C138" s="192">
        <v>6.5</v>
      </c>
      <c r="D138" s="193"/>
      <c r="E138" s="192">
        <v>6.75</v>
      </c>
      <c r="F138" s="193"/>
      <c r="G138" s="192">
        <v>6.75</v>
      </c>
      <c r="H138" s="193"/>
      <c r="I138" s="192">
        <v>6.5</v>
      </c>
      <c r="J138" s="193"/>
      <c r="K138" s="232">
        <v>6</v>
      </c>
      <c r="L138" s="233"/>
      <c r="M138" s="72">
        <f>SUM(K123,C132:L132,C134:L134,C136:L136,C138:L138,-P132,-P134,-P136,-P138)</f>
        <v>130.5</v>
      </c>
      <c r="N138" s="73"/>
      <c r="O138" s="12">
        <f>SUM(C138:L138)</f>
        <v>32.5</v>
      </c>
    </row>
    <row r="139" spans="1:16" ht="15" customHeight="1" x14ac:dyDescent="0.25">
      <c r="M139" s="70" t="s">
        <v>12</v>
      </c>
      <c r="N139" s="71"/>
    </row>
    <row r="140" spans="1:16" x14ac:dyDescent="0.25">
      <c r="M140" s="83">
        <f>SUM(K123,C132:L132,C136:L136,C138:L138,C134:L134,+Q132,+Q134,+Q136,+Q138)</f>
        <v>136.5</v>
      </c>
      <c r="N140" s="84"/>
    </row>
    <row r="141" spans="1:16" x14ac:dyDescent="0.25">
      <c r="M141" s="70" t="s">
        <v>15</v>
      </c>
      <c r="N141" s="71"/>
    </row>
    <row r="142" spans="1:16" ht="15.75" thickBot="1" x14ac:dyDescent="0.3">
      <c r="M142" s="91">
        <v>136.5</v>
      </c>
      <c r="N142" s="92"/>
    </row>
    <row r="143" spans="1:16" ht="15.75" thickBot="1" x14ac:dyDescent="0.3"/>
    <row r="144" spans="1:16" ht="18" x14ac:dyDescent="0.25">
      <c r="A144" s="1"/>
      <c r="B144" s="2"/>
      <c r="C144" s="2"/>
      <c r="D144" s="3"/>
      <c r="E144" s="48" t="s">
        <v>24</v>
      </c>
      <c r="F144" s="48"/>
      <c r="G144" s="48"/>
      <c r="H144" s="48"/>
      <c r="I144" s="48"/>
      <c r="J144" s="48"/>
      <c r="K144" s="3"/>
      <c r="L144" s="2"/>
      <c r="M144" s="2"/>
      <c r="N144" s="4"/>
    </row>
    <row r="145" spans="1:16" x14ac:dyDescent="0.25">
      <c r="A145" s="49" t="s">
        <v>1</v>
      </c>
      <c r="B145" s="50"/>
      <c r="C145" s="51" t="s">
        <v>2</v>
      </c>
      <c r="D145" s="50"/>
      <c r="E145" s="51" t="s">
        <v>3</v>
      </c>
      <c r="F145" s="50"/>
      <c r="G145" s="51" t="s">
        <v>4</v>
      </c>
      <c r="H145" s="50"/>
      <c r="I145" s="51" t="s">
        <v>5</v>
      </c>
      <c r="J145" s="50"/>
      <c r="K145" s="51" t="s">
        <v>6</v>
      </c>
      <c r="L145" s="50"/>
      <c r="M145" s="51" t="s">
        <v>7</v>
      </c>
      <c r="N145" s="52"/>
    </row>
    <row r="146" spans="1:16" x14ac:dyDescent="0.25">
      <c r="A146" s="5">
        <v>43009</v>
      </c>
      <c r="B146" s="6"/>
      <c r="C146" s="7">
        <v>43010</v>
      </c>
      <c r="D146" s="8"/>
      <c r="E146" s="7">
        <v>43011</v>
      </c>
      <c r="F146" s="8"/>
      <c r="G146" s="7">
        <v>43012</v>
      </c>
      <c r="H146" s="8"/>
      <c r="I146" s="7">
        <v>43013</v>
      </c>
      <c r="J146" s="8"/>
      <c r="K146" s="7">
        <v>43014</v>
      </c>
      <c r="L146" s="8"/>
      <c r="M146" s="9">
        <v>43015</v>
      </c>
      <c r="N146" s="10"/>
    </row>
    <row r="147" spans="1:16" x14ac:dyDescent="0.25">
      <c r="A147" s="216" t="s">
        <v>8</v>
      </c>
      <c r="B147" s="217"/>
      <c r="C147" s="218">
        <v>8.5</v>
      </c>
      <c r="D147" s="219"/>
      <c r="E147" s="218">
        <v>8.5</v>
      </c>
      <c r="F147" s="219"/>
      <c r="G147" s="218">
        <v>8.5</v>
      </c>
      <c r="H147" s="219"/>
      <c r="I147" s="218">
        <v>8.5</v>
      </c>
      <c r="J147" s="219"/>
      <c r="K147" s="218">
        <v>6</v>
      </c>
      <c r="L147" s="219"/>
      <c r="M147" s="226" t="s">
        <v>8</v>
      </c>
      <c r="N147" s="227"/>
      <c r="O147" s="12">
        <f>SUM(A147:N147)</f>
        <v>40</v>
      </c>
    </row>
    <row r="148" spans="1:16" x14ac:dyDescent="0.25">
      <c r="A148" s="5">
        <v>43016</v>
      </c>
      <c r="B148" s="6"/>
      <c r="C148" s="7">
        <v>43017</v>
      </c>
      <c r="D148" s="8"/>
      <c r="E148" s="7">
        <v>43018</v>
      </c>
      <c r="F148" s="8"/>
      <c r="G148" s="7">
        <v>43019</v>
      </c>
      <c r="H148" s="8"/>
      <c r="I148" s="7">
        <v>43020</v>
      </c>
      <c r="J148" s="8"/>
      <c r="K148" s="7">
        <v>43021</v>
      </c>
      <c r="L148" s="8"/>
      <c r="M148" s="9">
        <v>43022</v>
      </c>
      <c r="N148" s="10"/>
    </row>
    <row r="149" spans="1:16" x14ac:dyDescent="0.25">
      <c r="A149" s="216" t="s">
        <v>8</v>
      </c>
      <c r="B149" s="217"/>
      <c r="C149" s="218">
        <v>8.5</v>
      </c>
      <c r="D149" s="219"/>
      <c r="E149" s="218">
        <v>8.5</v>
      </c>
      <c r="F149" s="219"/>
      <c r="G149" s="220">
        <v>8.5</v>
      </c>
      <c r="H149" s="221"/>
      <c r="I149" s="222" t="s">
        <v>8</v>
      </c>
      <c r="J149" s="223"/>
      <c r="K149" s="224">
        <v>6.5</v>
      </c>
      <c r="L149" s="225"/>
      <c r="M149" s="226" t="s">
        <v>8</v>
      </c>
      <c r="N149" s="227"/>
      <c r="O149" s="12">
        <f>SUM(A149:N149)</f>
        <v>32</v>
      </c>
    </row>
    <row r="150" spans="1:16" x14ac:dyDescent="0.25">
      <c r="A150" s="5">
        <v>43023</v>
      </c>
      <c r="B150" s="6"/>
      <c r="C150" s="7">
        <v>43024</v>
      </c>
      <c r="D150" s="8"/>
      <c r="E150" s="7">
        <v>43025</v>
      </c>
      <c r="F150" s="8"/>
      <c r="G150" s="7">
        <v>43026</v>
      </c>
      <c r="H150" s="8"/>
      <c r="I150" s="7">
        <v>43027</v>
      </c>
      <c r="J150" s="8"/>
      <c r="K150" s="7">
        <v>43028</v>
      </c>
      <c r="L150" s="8"/>
      <c r="M150" s="9">
        <v>43029</v>
      </c>
      <c r="N150" s="10"/>
    </row>
    <row r="151" spans="1:16" x14ac:dyDescent="0.25">
      <c r="A151" s="216" t="s">
        <v>8</v>
      </c>
      <c r="B151" s="217"/>
      <c r="C151" s="220">
        <v>8.5</v>
      </c>
      <c r="D151" s="221"/>
      <c r="E151" s="220">
        <v>8.5</v>
      </c>
      <c r="F151" s="221"/>
      <c r="G151" s="220">
        <v>8.5</v>
      </c>
      <c r="H151" s="221"/>
      <c r="I151" s="220">
        <v>8.5</v>
      </c>
      <c r="J151" s="221"/>
      <c r="K151" s="220">
        <v>6</v>
      </c>
      <c r="L151" s="221"/>
      <c r="M151" s="226" t="s">
        <v>8</v>
      </c>
      <c r="N151" s="227"/>
      <c r="O151" s="12">
        <f>SUM(A151:N151)</f>
        <v>40</v>
      </c>
    </row>
    <row r="152" spans="1:16" x14ac:dyDescent="0.25">
      <c r="A152" s="5">
        <v>43030</v>
      </c>
      <c r="B152" s="6"/>
      <c r="C152" s="7">
        <v>43031</v>
      </c>
      <c r="D152" s="8"/>
      <c r="E152" s="7">
        <v>43032</v>
      </c>
      <c r="F152" s="8"/>
      <c r="G152" s="7">
        <v>43033</v>
      </c>
      <c r="H152" s="8"/>
      <c r="I152" s="7">
        <v>43034</v>
      </c>
      <c r="J152" s="8"/>
      <c r="K152" s="7">
        <v>43035</v>
      </c>
      <c r="L152" s="8"/>
      <c r="M152" s="9">
        <v>43036</v>
      </c>
      <c r="N152" s="10"/>
    </row>
    <row r="153" spans="1:16" x14ac:dyDescent="0.25">
      <c r="A153" s="216" t="s">
        <v>8</v>
      </c>
      <c r="B153" s="217"/>
      <c r="C153" s="220">
        <v>8.5</v>
      </c>
      <c r="D153" s="221"/>
      <c r="E153" s="220">
        <v>8.5</v>
      </c>
      <c r="F153" s="221"/>
      <c r="G153" s="220">
        <v>8.5</v>
      </c>
      <c r="H153" s="221"/>
      <c r="I153" s="47"/>
      <c r="J153" s="12">
        <v>8</v>
      </c>
      <c r="K153" s="220">
        <v>6.5</v>
      </c>
      <c r="L153" s="221"/>
      <c r="M153" s="226" t="s">
        <v>8</v>
      </c>
      <c r="N153" s="227"/>
      <c r="O153" s="12">
        <f>SUM(A153:N153)</f>
        <v>40</v>
      </c>
      <c r="P153">
        <v>8</v>
      </c>
    </row>
    <row r="154" spans="1:16" x14ac:dyDescent="0.25">
      <c r="A154" s="5">
        <v>43037</v>
      </c>
      <c r="B154" s="6"/>
      <c r="C154" s="7">
        <v>43038</v>
      </c>
      <c r="D154" s="8"/>
      <c r="E154" s="7">
        <v>43039</v>
      </c>
      <c r="F154" s="8"/>
      <c r="G154" s="7">
        <v>42856</v>
      </c>
      <c r="H154" s="21"/>
      <c r="I154" s="7">
        <v>43010</v>
      </c>
      <c r="J154" s="8"/>
      <c r="K154" s="7">
        <v>43011</v>
      </c>
      <c r="L154" s="8"/>
      <c r="M154" s="70" t="s">
        <v>11</v>
      </c>
      <c r="N154" s="71"/>
    </row>
    <row r="155" spans="1:16" x14ac:dyDescent="0.25">
      <c r="A155" s="216" t="s">
        <v>8</v>
      </c>
      <c r="B155" s="234"/>
      <c r="C155" s="220">
        <v>8.25</v>
      </c>
      <c r="D155" s="221"/>
      <c r="E155" s="220">
        <v>8</v>
      </c>
      <c r="F155" s="221"/>
      <c r="G155" s="43" t="s">
        <v>8</v>
      </c>
      <c r="H155" s="44"/>
      <c r="I155" s="220">
        <v>8.25</v>
      </c>
      <c r="J155" s="242"/>
      <c r="K155" s="273">
        <v>6</v>
      </c>
      <c r="L155" s="274"/>
      <c r="M155" s="72">
        <f>SUM(C147:L147,C149:L149,C151:L151,C153:L153,C155:F155,-P147,-P149,-P151,-P153)</f>
        <v>160.25</v>
      </c>
      <c r="N155" s="73"/>
      <c r="O155" s="12">
        <f>SUM(C155:L155)</f>
        <v>30.5</v>
      </c>
      <c r="P155">
        <v>6</v>
      </c>
    </row>
    <row r="156" spans="1:16" ht="15" customHeight="1" x14ac:dyDescent="0.25">
      <c r="A156" s="216" t="s">
        <v>8</v>
      </c>
      <c r="B156" s="234"/>
      <c r="C156" s="218" t="s">
        <v>8</v>
      </c>
      <c r="D156" s="235"/>
      <c r="E156" s="218" t="s">
        <v>8</v>
      </c>
      <c r="F156" s="235"/>
      <c r="G156" s="236" t="s">
        <v>8</v>
      </c>
      <c r="H156" s="237"/>
      <c r="I156" s="237"/>
      <c r="J156" s="237"/>
      <c r="K156" s="237"/>
      <c r="L156" s="237"/>
      <c r="M156" s="70" t="s">
        <v>12</v>
      </c>
      <c r="N156" s="71"/>
    </row>
    <row r="157" spans="1:16" x14ac:dyDescent="0.25">
      <c r="A157" s="216" t="s">
        <v>8</v>
      </c>
      <c r="B157" s="234"/>
      <c r="C157" s="218" t="s">
        <v>8</v>
      </c>
      <c r="D157" s="235"/>
      <c r="E157" s="218" t="s">
        <v>8</v>
      </c>
      <c r="F157" s="235"/>
      <c r="G157" s="236" t="s">
        <v>8</v>
      </c>
      <c r="H157" s="237"/>
      <c r="I157" s="237"/>
      <c r="J157" s="237"/>
      <c r="K157" s="237"/>
      <c r="L157" s="237"/>
      <c r="M157" s="83">
        <f>SUM(C147:L147,C149:L149,C151:L151,C153:L153,C155:F155,+Q147,+Q149,+Q151,+Q153,+Q155)</f>
        <v>168.25</v>
      </c>
      <c r="N157" s="84"/>
    </row>
    <row r="158" spans="1:16" x14ac:dyDescent="0.25">
      <c r="A158" s="216" t="s">
        <v>8</v>
      </c>
      <c r="B158" s="234"/>
      <c r="C158" s="218" t="s">
        <v>8</v>
      </c>
      <c r="D158" s="235"/>
      <c r="E158" s="218" t="s">
        <v>8</v>
      </c>
      <c r="F158" s="235"/>
      <c r="G158" s="236" t="s">
        <v>8</v>
      </c>
      <c r="H158" s="237"/>
      <c r="I158" s="237"/>
      <c r="J158" s="237"/>
      <c r="K158" s="237"/>
      <c r="L158" s="237"/>
      <c r="M158" s="70" t="s">
        <v>15</v>
      </c>
      <c r="N158" s="71"/>
    </row>
    <row r="159" spans="1:16" ht="15.75" thickBot="1" x14ac:dyDescent="0.3">
      <c r="A159" s="238" t="s">
        <v>8</v>
      </c>
      <c r="B159" s="239"/>
      <c r="C159" s="240" t="s">
        <v>8</v>
      </c>
      <c r="D159" s="241"/>
      <c r="E159" s="240" t="s">
        <v>8</v>
      </c>
      <c r="F159" s="241"/>
      <c r="G159" s="243" t="s">
        <v>8</v>
      </c>
      <c r="H159" s="244"/>
      <c r="I159" s="244"/>
      <c r="J159" s="244"/>
      <c r="K159" s="244"/>
      <c r="L159" s="244"/>
      <c r="M159" s="91">
        <v>168.25</v>
      </c>
      <c r="N159" s="92"/>
    </row>
    <row r="160" spans="1:16" ht="15.75" thickBot="1" x14ac:dyDescent="0.3"/>
    <row r="161" spans="1:15" ht="18" x14ac:dyDescent="0.25">
      <c r="A161" s="1"/>
      <c r="B161" s="2"/>
      <c r="C161" s="2"/>
      <c r="D161" s="3"/>
      <c r="E161" s="48" t="s">
        <v>25</v>
      </c>
      <c r="F161" s="48"/>
      <c r="G161" s="48"/>
      <c r="H161" s="48"/>
      <c r="I161" s="48"/>
      <c r="J161" s="48"/>
      <c r="K161" s="3"/>
      <c r="L161" s="2"/>
      <c r="M161" s="2"/>
      <c r="N161" s="4"/>
    </row>
    <row r="162" spans="1:15" x14ac:dyDescent="0.25">
      <c r="A162" s="49" t="s">
        <v>1</v>
      </c>
      <c r="B162" s="50"/>
      <c r="C162" s="51" t="s">
        <v>2</v>
      </c>
      <c r="D162" s="50"/>
      <c r="E162" s="51" t="s">
        <v>3</v>
      </c>
      <c r="F162" s="50"/>
      <c r="G162" s="51" t="s">
        <v>4</v>
      </c>
      <c r="H162" s="50"/>
      <c r="I162" s="51" t="s">
        <v>5</v>
      </c>
      <c r="J162" s="50"/>
      <c r="K162" s="51" t="s">
        <v>6</v>
      </c>
      <c r="L162" s="50"/>
      <c r="M162" s="51" t="s">
        <v>7</v>
      </c>
      <c r="N162" s="52"/>
    </row>
    <row r="163" spans="1:15" x14ac:dyDescent="0.25">
      <c r="A163" s="5">
        <v>43044</v>
      </c>
      <c r="B163" s="6"/>
      <c r="C163" s="7">
        <v>43045</v>
      </c>
      <c r="D163" s="8"/>
      <c r="E163" s="7">
        <v>43046</v>
      </c>
      <c r="F163" s="8"/>
      <c r="G163" s="7">
        <v>43047</v>
      </c>
      <c r="H163" s="8"/>
      <c r="I163" s="7">
        <v>43048</v>
      </c>
      <c r="J163" s="8"/>
      <c r="K163" s="7">
        <v>43049</v>
      </c>
      <c r="L163" s="8"/>
      <c r="M163" s="9">
        <v>43050</v>
      </c>
      <c r="N163" s="10"/>
    </row>
    <row r="164" spans="1:15" x14ac:dyDescent="0.25">
      <c r="A164" s="245" t="s">
        <v>8</v>
      </c>
      <c r="B164" s="246"/>
      <c r="C164" s="218"/>
      <c r="D164" s="219"/>
      <c r="E164" s="218"/>
      <c r="F164" s="219"/>
      <c r="G164" s="218"/>
      <c r="H164" s="219"/>
      <c r="I164" s="218"/>
      <c r="J164" s="219"/>
      <c r="K164" s="218"/>
      <c r="L164" s="219"/>
      <c r="M164" s="247" t="s">
        <v>8</v>
      </c>
      <c r="N164" s="248"/>
      <c r="O164" s="12">
        <f>SUM(A164:N164)</f>
        <v>0</v>
      </c>
    </row>
    <row r="165" spans="1:15" x14ac:dyDescent="0.25">
      <c r="A165" s="5">
        <v>43051</v>
      </c>
      <c r="B165" s="6"/>
      <c r="C165" s="7">
        <v>43052</v>
      </c>
      <c r="D165" s="8"/>
      <c r="E165" s="7">
        <v>43053</v>
      </c>
      <c r="F165" s="8"/>
      <c r="G165" s="7">
        <v>43054</v>
      </c>
      <c r="H165" s="8"/>
      <c r="I165" s="7">
        <v>43055</v>
      </c>
      <c r="J165" s="8"/>
      <c r="K165" s="7">
        <v>43056</v>
      </c>
      <c r="L165" s="8"/>
      <c r="M165" s="9">
        <v>43057</v>
      </c>
      <c r="N165" s="10"/>
    </row>
    <row r="166" spans="1:15" x14ac:dyDescent="0.25">
      <c r="A166" s="245" t="s">
        <v>8</v>
      </c>
      <c r="B166" s="246"/>
      <c r="C166" s="218"/>
      <c r="D166" s="219"/>
      <c r="E166" s="218"/>
      <c r="F166" s="219"/>
      <c r="G166" s="218"/>
      <c r="H166" s="219"/>
      <c r="I166" s="218"/>
      <c r="J166" s="219"/>
      <c r="K166" s="218"/>
      <c r="L166" s="219"/>
      <c r="M166" s="247" t="s">
        <v>8</v>
      </c>
      <c r="N166" s="248"/>
      <c r="O166" s="12">
        <f>SUM(A166:N166)</f>
        <v>0</v>
      </c>
    </row>
    <row r="167" spans="1:15" x14ac:dyDescent="0.25">
      <c r="A167" s="5">
        <v>43058</v>
      </c>
      <c r="B167" s="6"/>
      <c r="C167" s="7">
        <v>43059</v>
      </c>
      <c r="D167" s="8"/>
      <c r="E167" s="7">
        <v>43060</v>
      </c>
      <c r="F167" s="8"/>
      <c r="G167" s="7">
        <v>43061</v>
      </c>
      <c r="H167" s="8"/>
      <c r="I167" s="7">
        <v>43062</v>
      </c>
      <c r="J167" s="8"/>
      <c r="K167" s="7">
        <v>43063</v>
      </c>
      <c r="L167" s="8"/>
      <c r="M167" s="9">
        <v>43064</v>
      </c>
      <c r="N167" s="10"/>
    </row>
    <row r="168" spans="1:15" x14ac:dyDescent="0.25">
      <c r="A168" s="245" t="s">
        <v>8</v>
      </c>
      <c r="B168" s="246"/>
      <c r="C168" s="218"/>
      <c r="D168" s="219"/>
      <c r="E168" s="218"/>
      <c r="F168" s="219"/>
      <c r="G168" s="218"/>
      <c r="H168" s="219"/>
      <c r="I168" s="218"/>
      <c r="J168" s="219"/>
      <c r="K168" s="218"/>
      <c r="L168" s="219"/>
      <c r="M168" s="247" t="s">
        <v>8</v>
      </c>
      <c r="N168" s="248"/>
      <c r="O168" s="12">
        <f>SUM(A168:N168)</f>
        <v>0</v>
      </c>
    </row>
    <row r="169" spans="1:15" x14ac:dyDescent="0.25">
      <c r="A169" s="5">
        <v>43065</v>
      </c>
      <c r="B169" s="6"/>
      <c r="C169" s="7">
        <v>43066</v>
      </c>
      <c r="D169" s="8"/>
      <c r="E169" s="7">
        <v>43067</v>
      </c>
      <c r="F169" s="8"/>
      <c r="G169" s="7">
        <v>43068</v>
      </c>
      <c r="H169" s="8"/>
      <c r="I169" s="7">
        <v>43069</v>
      </c>
      <c r="J169" s="8"/>
      <c r="K169" s="7">
        <v>42856</v>
      </c>
      <c r="L169" s="21"/>
      <c r="M169" s="70" t="s">
        <v>11</v>
      </c>
      <c r="N169" s="71"/>
    </row>
    <row r="170" spans="1:15" x14ac:dyDescent="0.25">
      <c r="A170" s="245" t="s">
        <v>8</v>
      </c>
      <c r="B170" s="246"/>
      <c r="C170" s="218"/>
      <c r="D170" s="219"/>
      <c r="E170" s="218"/>
      <c r="F170" s="219"/>
      <c r="G170" s="218"/>
      <c r="H170" s="219"/>
      <c r="I170" s="218"/>
      <c r="J170" s="219"/>
      <c r="K170" s="218"/>
      <c r="L170" s="219"/>
      <c r="M170" s="72">
        <f>SUM(I155:L155,C164:L164,C166:L166,C168:L168,C170:J170,-P164,-P166,-P168,-P170)</f>
        <v>14.25</v>
      </c>
      <c r="N170" s="73"/>
      <c r="O170" s="12">
        <f>SUM(C170:L170)</f>
        <v>0</v>
      </c>
    </row>
    <row r="171" spans="1:15" ht="15" customHeight="1" x14ac:dyDescent="0.25">
      <c r="A171" s="245" t="s">
        <v>8</v>
      </c>
      <c r="B171" s="246"/>
      <c r="C171" s="249" t="s">
        <v>8</v>
      </c>
      <c r="D171" s="250"/>
      <c r="E171" s="249" t="s">
        <v>8</v>
      </c>
      <c r="F171" s="250"/>
      <c r="G171" s="249" t="s">
        <v>8</v>
      </c>
      <c r="H171" s="250"/>
      <c r="I171" s="249" t="s">
        <v>8</v>
      </c>
      <c r="J171" s="250"/>
      <c r="K171" s="251" t="s">
        <v>8</v>
      </c>
      <c r="L171" s="252"/>
      <c r="M171" s="70" t="s">
        <v>12</v>
      </c>
      <c r="N171" s="71"/>
    </row>
    <row r="172" spans="1:15" x14ac:dyDescent="0.25">
      <c r="A172" s="245" t="s">
        <v>8</v>
      </c>
      <c r="B172" s="246"/>
      <c r="C172" s="249" t="s">
        <v>8</v>
      </c>
      <c r="D172" s="250"/>
      <c r="E172" s="249" t="s">
        <v>8</v>
      </c>
      <c r="F172" s="250"/>
      <c r="G172" s="249" t="s">
        <v>8</v>
      </c>
      <c r="H172" s="250"/>
      <c r="I172" s="249" t="s">
        <v>8</v>
      </c>
      <c r="J172" s="250"/>
      <c r="K172" s="251" t="s">
        <v>8</v>
      </c>
      <c r="L172" s="252"/>
      <c r="M172" s="83">
        <f>SUM(I155:L155,C164:L164,C166:L166,C168:L168,C170:J170,Q164,Q166,Q168,Q170)</f>
        <v>14.25</v>
      </c>
      <c r="N172" s="84"/>
    </row>
    <row r="173" spans="1:15" x14ac:dyDescent="0.25">
      <c r="A173" s="245" t="s">
        <v>8</v>
      </c>
      <c r="B173" s="246"/>
      <c r="C173" s="249" t="s">
        <v>8</v>
      </c>
      <c r="D173" s="250"/>
      <c r="E173" s="249" t="s">
        <v>8</v>
      </c>
      <c r="F173" s="250"/>
      <c r="G173" s="249" t="s">
        <v>8</v>
      </c>
      <c r="H173" s="250"/>
      <c r="I173" s="249" t="s">
        <v>8</v>
      </c>
      <c r="J173" s="250"/>
      <c r="K173" s="251" t="s">
        <v>8</v>
      </c>
      <c r="L173" s="252"/>
      <c r="M173" s="70" t="s">
        <v>15</v>
      </c>
      <c r="N173" s="71"/>
    </row>
    <row r="174" spans="1:15" ht="15.75" thickBot="1" x14ac:dyDescent="0.3">
      <c r="A174" s="253" t="s">
        <v>8</v>
      </c>
      <c r="B174" s="254"/>
      <c r="C174" s="255" t="s">
        <v>8</v>
      </c>
      <c r="D174" s="256"/>
      <c r="E174" s="255" t="s">
        <v>8</v>
      </c>
      <c r="F174" s="256"/>
      <c r="G174" s="255" t="s">
        <v>8</v>
      </c>
      <c r="H174" s="256"/>
      <c r="I174" s="255" t="s">
        <v>8</v>
      </c>
      <c r="J174" s="256"/>
      <c r="K174" s="257" t="s">
        <v>8</v>
      </c>
      <c r="L174" s="258"/>
      <c r="M174" s="91">
        <v>168.25</v>
      </c>
      <c r="N174" s="92"/>
    </row>
    <row r="175" spans="1:15" ht="15.75" thickBot="1" x14ac:dyDescent="0.3"/>
    <row r="176" spans="1:15" ht="18" x14ac:dyDescent="0.25">
      <c r="A176" s="1"/>
      <c r="B176" s="2"/>
      <c r="C176" s="2"/>
      <c r="D176" s="3"/>
      <c r="E176" s="48" t="s">
        <v>26</v>
      </c>
      <c r="F176" s="48"/>
      <c r="G176" s="48"/>
      <c r="H176" s="48"/>
      <c r="I176" s="48"/>
      <c r="J176" s="48"/>
      <c r="K176" s="3"/>
      <c r="L176" s="2"/>
      <c r="M176" s="2"/>
      <c r="N176" s="4"/>
    </row>
    <row r="177" spans="1:15" x14ac:dyDescent="0.25">
      <c r="A177" s="49" t="s">
        <v>1</v>
      </c>
      <c r="B177" s="50"/>
      <c r="C177" s="51" t="s">
        <v>2</v>
      </c>
      <c r="D177" s="50"/>
      <c r="E177" s="51" t="s">
        <v>3</v>
      </c>
      <c r="F177" s="50"/>
      <c r="G177" s="51" t="s">
        <v>4</v>
      </c>
      <c r="H177" s="50"/>
      <c r="I177" s="51" t="s">
        <v>5</v>
      </c>
      <c r="J177" s="50"/>
      <c r="K177" s="51" t="s">
        <v>6</v>
      </c>
      <c r="L177" s="50"/>
      <c r="M177" s="51" t="s">
        <v>7</v>
      </c>
      <c r="N177" s="52"/>
    </row>
    <row r="178" spans="1:15" x14ac:dyDescent="0.25">
      <c r="A178" s="5">
        <v>43072</v>
      </c>
      <c r="B178" s="6"/>
      <c r="C178" s="7">
        <v>43073</v>
      </c>
      <c r="D178" s="8"/>
      <c r="E178" s="7">
        <v>43074</v>
      </c>
      <c r="F178" s="8"/>
      <c r="G178" s="7">
        <v>43075</v>
      </c>
      <c r="H178" s="8"/>
      <c r="I178" s="7">
        <v>43076</v>
      </c>
      <c r="J178" s="8"/>
      <c r="K178" s="7">
        <v>43077</v>
      </c>
      <c r="L178" s="8"/>
      <c r="M178" s="9">
        <v>43078</v>
      </c>
      <c r="N178" s="10"/>
    </row>
    <row r="179" spans="1:15" x14ac:dyDescent="0.25">
      <c r="A179" s="259" t="s">
        <v>8</v>
      </c>
      <c r="B179" s="260"/>
      <c r="C179" s="261" t="s">
        <v>8</v>
      </c>
      <c r="D179" s="262"/>
      <c r="E179" s="261" t="s">
        <v>8</v>
      </c>
      <c r="F179" s="262"/>
      <c r="G179" s="265" t="s">
        <v>8</v>
      </c>
      <c r="H179" s="266"/>
      <c r="I179" s="261" t="s">
        <v>8</v>
      </c>
      <c r="J179" s="262"/>
      <c r="K179" s="265" t="s">
        <v>8</v>
      </c>
      <c r="L179" s="266"/>
      <c r="M179" s="263" t="s">
        <v>8</v>
      </c>
      <c r="N179" s="264"/>
      <c r="O179" s="12">
        <f>SUM(A179:N179)</f>
        <v>0</v>
      </c>
    </row>
    <row r="180" spans="1:15" x14ac:dyDescent="0.25">
      <c r="A180" s="5">
        <v>43079</v>
      </c>
      <c r="B180" s="6"/>
      <c r="C180" s="7">
        <v>43080</v>
      </c>
      <c r="D180" s="8"/>
      <c r="E180" s="7">
        <v>43081</v>
      </c>
      <c r="F180" s="8"/>
      <c r="G180" s="7">
        <v>43082</v>
      </c>
      <c r="H180" s="8"/>
      <c r="I180" s="7">
        <v>43083</v>
      </c>
      <c r="J180" s="8"/>
      <c r="K180" s="7">
        <v>43084</v>
      </c>
      <c r="L180" s="8"/>
      <c r="M180" s="9">
        <v>43085</v>
      </c>
      <c r="N180" s="10"/>
    </row>
    <row r="181" spans="1:15" x14ac:dyDescent="0.25">
      <c r="A181" s="259" t="s">
        <v>8</v>
      </c>
      <c r="B181" s="260"/>
      <c r="C181" s="261" t="s">
        <v>8</v>
      </c>
      <c r="D181" s="262"/>
      <c r="E181" s="261" t="s">
        <v>8</v>
      </c>
      <c r="F181" s="262"/>
      <c r="G181" s="261" t="s">
        <v>8</v>
      </c>
      <c r="H181" s="262"/>
      <c r="I181" s="261" t="s">
        <v>8</v>
      </c>
      <c r="J181" s="262"/>
      <c r="K181" s="261" t="s">
        <v>8</v>
      </c>
      <c r="L181" s="262"/>
      <c r="M181" s="263" t="s">
        <v>8</v>
      </c>
      <c r="N181" s="264"/>
      <c r="O181" s="12">
        <f>SUM(A181:N181)</f>
        <v>0</v>
      </c>
    </row>
    <row r="182" spans="1:15" x14ac:dyDescent="0.25">
      <c r="A182" s="5">
        <v>43086</v>
      </c>
      <c r="B182" s="6"/>
      <c r="C182" s="7">
        <v>43087</v>
      </c>
      <c r="D182" s="8"/>
      <c r="E182" s="7">
        <v>43088</v>
      </c>
      <c r="F182" s="8"/>
      <c r="G182" s="7">
        <v>43089</v>
      </c>
      <c r="H182" s="8"/>
      <c r="I182" s="7">
        <v>43090</v>
      </c>
      <c r="J182" s="8"/>
      <c r="K182" s="7">
        <v>43091</v>
      </c>
      <c r="L182" s="8"/>
      <c r="M182" s="9">
        <v>43092</v>
      </c>
      <c r="N182" s="10"/>
    </row>
    <row r="183" spans="1:15" x14ac:dyDescent="0.25">
      <c r="A183" s="259" t="s">
        <v>8</v>
      </c>
      <c r="B183" s="260"/>
      <c r="C183" s="261" t="s">
        <v>8</v>
      </c>
      <c r="D183" s="262"/>
      <c r="E183" s="261" t="s">
        <v>8</v>
      </c>
      <c r="F183" s="262"/>
      <c r="G183" s="261" t="s">
        <v>8</v>
      </c>
      <c r="H183" s="262"/>
      <c r="I183" s="261" t="s">
        <v>8</v>
      </c>
      <c r="J183" s="262"/>
      <c r="K183" s="261" t="s">
        <v>8</v>
      </c>
      <c r="L183" s="262"/>
      <c r="M183" s="263" t="s">
        <v>8</v>
      </c>
      <c r="N183" s="264"/>
      <c r="O183" s="12">
        <f>SUM(A183:N183)</f>
        <v>0</v>
      </c>
    </row>
    <row r="184" spans="1:15" x14ac:dyDescent="0.25">
      <c r="A184" s="5">
        <v>43093</v>
      </c>
      <c r="B184" s="6"/>
      <c r="C184" s="7">
        <v>43094</v>
      </c>
      <c r="D184" s="8"/>
      <c r="E184" s="7">
        <v>43095</v>
      </c>
      <c r="F184" s="8"/>
      <c r="G184" s="7">
        <v>43096</v>
      </c>
      <c r="H184" s="8"/>
      <c r="I184" s="7">
        <v>43097</v>
      </c>
      <c r="J184" s="8"/>
      <c r="K184" s="7">
        <v>43098</v>
      </c>
      <c r="L184" s="8"/>
      <c r="M184" s="9">
        <v>43099</v>
      </c>
      <c r="N184" s="10"/>
    </row>
    <row r="185" spans="1:15" x14ac:dyDescent="0.25">
      <c r="A185" s="259" t="s">
        <v>8</v>
      </c>
      <c r="B185" s="260"/>
      <c r="C185" s="265" t="s">
        <v>8</v>
      </c>
      <c r="D185" s="266"/>
      <c r="E185" s="261" t="s">
        <v>8</v>
      </c>
      <c r="F185" s="262"/>
      <c r="G185" s="261" t="s">
        <v>8</v>
      </c>
      <c r="H185" s="262"/>
      <c r="I185" s="261" t="s">
        <v>8</v>
      </c>
      <c r="J185" s="262"/>
      <c r="K185" s="261" t="s">
        <v>8</v>
      </c>
      <c r="L185" s="262"/>
      <c r="M185" s="263" t="s">
        <v>8</v>
      </c>
      <c r="N185" s="264"/>
      <c r="O185" s="12">
        <f>SUM(A185:N185)</f>
        <v>0</v>
      </c>
    </row>
    <row r="186" spans="1:15" x14ac:dyDescent="0.25">
      <c r="A186" s="5">
        <v>43100</v>
      </c>
      <c r="B186" s="6"/>
      <c r="C186" s="36"/>
      <c r="D186" s="37"/>
      <c r="E186" s="37"/>
      <c r="F186" s="37"/>
      <c r="G186" s="37"/>
      <c r="H186" s="37"/>
      <c r="I186" s="37"/>
      <c r="J186" s="37"/>
      <c r="K186" s="37"/>
      <c r="L186" s="37"/>
      <c r="M186" s="70" t="s">
        <v>11</v>
      </c>
      <c r="N186" s="71"/>
    </row>
    <row r="187" spans="1:15" x14ac:dyDescent="0.25">
      <c r="A187" s="259" t="s">
        <v>8</v>
      </c>
      <c r="B187" s="260"/>
      <c r="C187" s="267" t="s">
        <v>8</v>
      </c>
      <c r="D187" s="268"/>
      <c r="E187" s="268"/>
      <c r="F187" s="268"/>
      <c r="G187" s="268"/>
      <c r="H187" s="268"/>
      <c r="I187" s="268"/>
      <c r="J187" s="268"/>
      <c r="K187" s="268"/>
      <c r="L187" s="268"/>
      <c r="M187" s="72"/>
      <c r="N187" s="73"/>
      <c r="O187" s="12">
        <f>SUM(C187:L187)</f>
        <v>0</v>
      </c>
    </row>
    <row r="188" spans="1:15" ht="15" customHeight="1" x14ac:dyDescent="0.25">
      <c r="A188" s="259" t="s">
        <v>8</v>
      </c>
      <c r="B188" s="260"/>
      <c r="C188" s="267" t="s">
        <v>8</v>
      </c>
      <c r="D188" s="268"/>
      <c r="E188" s="268"/>
      <c r="F188" s="268"/>
      <c r="G188" s="268"/>
      <c r="H188" s="268"/>
      <c r="I188" s="268"/>
      <c r="J188" s="268"/>
      <c r="K188" s="268"/>
      <c r="L188" s="268"/>
      <c r="M188" s="70" t="s">
        <v>12</v>
      </c>
      <c r="N188" s="71"/>
    </row>
    <row r="189" spans="1:15" x14ac:dyDescent="0.25">
      <c r="A189" s="259" t="s">
        <v>8</v>
      </c>
      <c r="B189" s="260"/>
      <c r="C189" s="267" t="s">
        <v>8</v>
      </c>
      <c r="D189" s="268"/>
      <c r="E189" s="268"/>
      <c r="F189" s="268"/>
      <c r="G189" s="268"/>
      <c r="H189" s="268"/>
      <c r="I189" s="268"/>
      <c r="J189" s="268"/>
      <c r="K189" s="268"/>
      <c r="L189" s="268"/>
      <c r="M189" s="83"/>
      <c r="N189" s="84"/>
    </row>
    <row r="190" spans="1:15" x14ac:dyDescent="0.25">
      <c r="A190" s="259" t="s">
        <v>8</v>
      </c>
      <c r="B190" s="260"/>
      <c r="C190" s="267" t="s">
        <v>8</v>
      </c>
      <c r="D190" s="268"/>
      <c r="E190" s="268"/>
      <c r="F190" s="268"/>
      <c r="G190" s="268"/>
      <c r="H190" s="268"/>
      <c r="I190" s="268"/>
      <c r="J190" s="268"/>
      <c r="K190" s="268"/>
      <c r="L190" s="268"/>
      <c r="M190" s="70" t="s">
        <v>15</v>
      </c>
      <c r="N190" s="71"/>
    </row>
    <row r="191" spans="1:15" ht="15.75" thickBot="1" x14ac:dyDescent="0.3">
      <c r="A191" s="269" t="s">
        <v>8</v>
      </c>
      <c r="B191" s="270"/>
      <c r="C191" s="271" t="s">
        <v>8</v>
      </c>
      <c r="D191" s="272"/>
      <c r="E191" s="272"/>
      <c r="F191" s="272"/>
      <c r="G191" s="272"/>
      <c r="H191" s="272"/>
      <c r="I191" s="272"/>
      <c r="J191" s="272"/>
      <c r="K191" s="272"/>
      <c r="L191" s="272"/>
      <c r="M191" s="91">
        <v>143.5</v>
      </c>
      <c r="N191" s="92"/>
    </row>
  </sheetData>
  <mergeCells count="766">
    <mergeCell ref="E108:F108"/>
    <mergeCell ref="G108:H108"/>
    <mergeCell ref="I108:J108"/>
    <mergeCell ref="K108:L108"/>
    <mergeCell ref="K98:L98"/>
    <mergeCell ref="C100:D100"/>
    <mergeCell ref="E100:F100"/>
    <mergeCell ref="G100:H100"/>
    <mergeCell ref="I100:J100"/>
    <mergeCell ref="K100:L100"/>
    <mergeCell ref="C102:D102"/>
    <mergeCell ref="E102:F102"/>
    <mergeCell ref="G102:H102"/>
    <mergeCell ref="I102:J102"/>
    <mergeCell ref="K102:L102"/>
    <mergeCell ref="A191:B191"/>
    <mergeCell ref="C191:D191"/>
    <mergeCell ref="E191:F191"/>
    <mergeCell ref="G191:H191"/>
    <mergeCell ref="I191:J191"/>
    <mergeCell ref="K191:L191"/>
    <mergeCell ref="M191:N191"/>
    <mergeCell ref="A189:B189"/>
    <mergeCell ref="C189:D189"/>
    <mergeCell ref="E189:F189"/>
    <mergeCell ref="G189:H189"/>
    <mergeCell ref="I189:J189"/>
    <mergeCell ref="K189:L189"/>
    <mergeCell ref="M189:N189"/>
    <mergeCell ref="A190:B190"/>
    <mergeCell ref="C190:D190"/>
    <mergeCell ref="E190:F190"/>
    <mergeCell ref="G190:H190"/>
    <mergeCell ref="I190:J190"/>
    <mergeCell ref="K190:L190"/>
    <mergeCell ref="M190:N190"/>
    <mergeCell ref="A187:B187"/>
    <mergeCell ref="C187:D187"/>
    <mergeCell ref="E187:F187"/>
    <mergeCell ref="G187:H187"/>
    <mergeCell ref="I187:J187"/>
    <mergeCell ref="K187:L187"/>
    <mergeCell ref="M187:N187"/>
    <mergeCell ref="A188:B188"/>
    <mergeCell ref="C188:D188"/>
    <mergeCell ref="E188:F188"/>
    <mergeCell ref="G188:H188"/>
    <mergeCell ref="I188:J188"/>
    <mergeCell ref="K188:L188"/>
    <mergeCell ref="M188:N188"/>
    <mergeCell ref="A185:B185"/>
    <mergeCell ref="C185:D185"/>
    <mergeCell ref="E185:F185"/>
    <mergeCell ref="G185:H185"/>
    <mergeCell ref="I185:J185"/>
    <mergeCell ref="K185:L185"/>
    <mergeCell ref="M185:N185"/>
    <mergeCell ref="A183:B183"/>
    <mergeCell ref="C183:D183"/>
    <mergeCell ref="E183:F183"/>
    <mergeCell ref="G183:H183"/>
    <mergeCell ref="I183:J183"/>
    <mergeCell ref="K183:L183"/>
    <mergeCell ref="M183:N183"/>
    <mergeCell ref="C181:D181"/>
    <mergeCell ref="E181:F181"/>
    <mergeCell ref="G181:H181"/>
    <mergeCell ref="I181:J181"/>
    <mergeCell ref="K181:L181"/>
    <mergeCell ref="M181:N181"/>
    <mergeCell ref="A179:B179"/>
    <mergeCell ref="C179:D179"/>
    <mergeCell ref="E179:F179"/>
    <mergeCell ref="G179:H179"/>
    <mergeCell ref="I179:J179"/>
    <mergeCell ref="K179:L179"/>
    <mergeCell ref="M179:N179"/>
    <mergeCell ref="M186:N186"/>
    <mergeCell ref="A173:B173"/>
    <mergeCell ref="C173:D173"/>
    <mergeCell ref="E173:F173"/>
    <mergeCell ref="G173:H173"/>
    <mergeCell ref="I173:J173"/>
    <mergeCell ref="K173:L173"/>
    <mergeCell ref="M173:N173"/>
    <mergeCell ref="A174:B174"/>
    <mergeCell ref="C174:D174"/>
    <mergeCell ref="E174:F174"/>
    <mergeCell ref="G174:H174"/>
    <mergeCell ref="I174:J174"/>
    <mergeCell ref="K174:L174"/>
    <mergeCell ref="M174:N174"/>
    <mergeCell ref="A177:B177"/>
    <mergeCell ref="C177:D177"/>
    <mergeCell ref="E177:F177"/>
    <mergeCell ref="G177:H177"/>
    <mergeCell ref="I177:J177"/>
    <mergeCell ref="K177:L177"/>
    <mergeCell ref="M177:N177"/>
    <mergeCell ref="E176:J176"/>
    <mergeCell ref="A181:B181"/>
    <mergeCell ref="A171:B171"/>
    <mergeCell ref="C171:D171"/>
    <mergeCell ref="E171:F171"/>
    <mergeCell ref="G171:H171"/>
    <mergeCell ref="I171:J171"/>
    <mergeCell ref="K171:L171"/>
    <mergeCell ref="M171:N171"/>
    <mergeCell ref="A172:B172"/>
    <mergeCell ref="C172:D172"/>
    <mergeCell ref="E172:F172"/>
    <mergeCell ref="G172:H172"/>
    <mergeCell ref="I172:J172"/>
    <mergeCell ref="K172:L172"/>
    <mergeCell ref="M172:N172"/>
    <mergeCell ref="A168:B168"/>
    <mergeCell ref="C168:D168"/>
    <mergeCell ref="E168:F168"/>
    <mergeCell ref="G168:H168"/>
    <mergeCell ref="I168:J168"/>
    <mergeCell ref="K168:L168"/>
    <mergeCell ref="M168:N168"/>
    <mergeCell ref="A170:B170"/>
    <mergeCell ref="C170:D170"/>
    <mergeCell ref="E170:F170"/>
    <mergeCell ref="G170:H170"/>
    <mergeCell ref="I170:J170"/>
    <mergeCell ref="M170:N170"/>
    <mergeCell ref="M169:N169"/>
    <mergeCell ref="K170:L170"/>
    <mergeCell ref="A166:B166"/>
    <mergeCell ref="C166:D166"/>
    <mergeCell ref="E166:F166"/>
    <mergeCell ref="G166:H166"/>
    <mergeCell ref="I166:J166"/>
    <mergeCell ref="K166:L166"/>
    <mergeCell ref="M166:N166"/>
    <mergeCell ref="A164:B164"/>
    <mergeCell ref="C164:D164"/>
    <mergeCell ref="E164:F164"/>
    <mergeCell ref="G164:H164"/>
    <mergeCell ref="I164:J164"/>
    <mergeCell ref="K164:L164"/>
    <mergeCell ref="M164:N164"/>
    <mergeCell ref="G159:H159"/>
    <mergeCell ref="I159:J159"/>
    <mergeCell ref="K159:L159"/>
    <mergeCell ref="M159:N159"/>
    <mergeCell ref="E161:J161"/>
    <mergeCell ref="A158:B158"/>
    <mergeCell ref="C158:D158"/>
    <mergeCell ref="E158:F158"/>
    <mergeCell ref="G158:H158"/>
    <mergeCell ref="I158:J158"/>
    <mergeCell ref="K158:L158"/>
    <mergeCell ref="M158:N158"/>
    <mergeCell ref="E153:F153"/>
    <mergeCell ref="G153:H153"/>
    <mergeCell ref="K153:L153"/>
    <mergeCell ref="M153:N153"/>
    <mergeCell ref="A155:B155"/>
    <mergeCell ref="C155:D155"/>
    <mergeCell ref="E155:F155"/>
    <mergeCell ref="I155:J155"/>
    <mergeCell ref="K155:L155"/>
    <mergeCell ref="M155:N155"/>
    <mergeCell ref="A162:B162"/>
    <mergeCell ref="C162:D162"/>
    <mergeCell ref="E162:F162"/>
    <mergeCell ref="G162:H162"/>
    <mergeCell ref="I162:J162"/>
    <mergeCell ref="K162:L162"/>
    <mergeCell ref="M162:N162"/>
    <mergeCell ref="A156:B156"/>
    <mergeCell ref="C156:D156"/>
    <mergeCell ref="E156:F156"/>
    <mergeCell ref="G156:H156"/>
    <mergeCell ref="I156:J156"/>
    <mergeCell ref="K156:L156"/>
    <mergeCell ref="M156:N156"/>
    <mergeCell ref="A157:B157"/>
    <mergeCell ref="C157:D157"/>
    <mergeCell ref="E157:F157"/>
    <mergeCell ref="G157:H157"/>
    <mergeCell ref="I157:J157"/>
    <mergeCell ref="K157:L157"/>
    <mergeCell ref="M157:N157"/>
    <mergeCell ref="A159:B159"/>
    <mergeCell ref="C159:D159"/>
    <mergeCell ref="E159:F159"/>
    <mergeCell ref="G147:H147"/>
    <mergeCell ref="I147:J147"/>
    <mergeCell ref="K147:L147"/>
    <mergeCell ref="M147:N147"/>
    <mergeCell ref="M141:N141"/>
    <mergeCell ref="M154:N154"/>
    <mergeCell ref="A138:B138"/>
    <mergeCell ref="C138:D138"/>
    <mergeCell ref="E138:F138"/>
    <mergeCell ref="G138:H138"/>
    <mergeCell ref="I138:J138"/>
    <mergeCell ref="K138:L138"/>
    <mergeCell ref="M138:N138"/>
    <mergeCell ref="M142:N142"/>
    <mergeCell ref="E144:J144"/>
    <mergeCell ref="A151:B151"/>
    <mergeCell ref="C151:D151"/>
    <mergeCell ref="E151:F151"/>
    <mergeCell ref="G151:H151"/>
    <mergeCell ref="I151:J151"/>
    <mergeCell ref="K151:L151"/>
    <mergeCell ref="M151:N151"/>
    <mergeCell ref="A153:B153"/>
    <mergeCell ref="C153:D153"/>
    <mergeCell ref="A132:B132"/>
    <mergeCell ref="C132:D132"/>
    <mergeCell ref="E132:F132"/>
    <mergeCell ref="G132:H132"/>
    <mergeCell ref="I132:J132"/>
    <mergeCell ref="K132:L132"/>
    <mergeCell ref="M132:N132"/>
    <mergeCell ref="E129:J129"/>
    <mergeCell ref="A149:B149"/>
    <mergeCell ref="C149:D149"/>
    <mergeCell ref="E149:F149"/>
    <mergeCell ref="G149:H149"/>
    <mergeCell ref="I149:J149"/>
    <mergeCell ref="K149:L149"/>
    <mergeCell ref="M149:N149"/>
    <mergeCell ref="A147:B147"/>
    <mergeCell ref="C147:D147"/>
    <mergeCell ref="E147:F147"/>
    <mergeCell ref="A134:B134"/>
    <mergeCell ref="C134:D134"/>
    <mergeCell ref="E134:F134"/>
    <mergeCell ref="G134:H134"/>
    <mergeCell ref="I134:J134"/>
    <mergeCell ref="K134:L134"/>
    <mergeCell ref="M134:N134"/>
    <mergeCell ref="A145:B145"/>
    <mergeCell ref="C145:D145"/>
    <mergeCell ref="E145:F145"/>
    <mergeCell ref="G145:H145"/>
    <mergeCell ref="I145:J145"/>
    <mergeCell ref="K145:L145"/>
    <mergeCell ref="M145:N145"/>
    <mergeCell ref="M140:N140"/>
    <mergeCell ref="M139:N139"/>
    <mergeCell ref="A136:B136"/>
    <mergeCell ref="C136:D136"/>
    <mergeCell ref="E136:F136"/>
    <mergeCell ref="G136:H136"/>
    <mergeCell ref="I136:J136"/>
    <mergeCell ref="K136:L136"/>
    <mergeCell ref="M136:N136"/>
    <mergeCell ref="M137:N137"/>
    <mergeCell ref="A126:B126"/>
    <mergeCell ref="C126:D126"/>
    <mergeCell ref="E126:F126"/>
    <mergeCell ref="G126:H126"/>
    <mergeCell ref="I126:J126"/>
    <mergeCell ref="K126:L126"/>
    <mergeCell ref="M126:N126"/>
    <mergeCell ref="A127:B127"/>
    <mergeCell ref="C127:D127"/>
    <mergeCell ref="E127:F127"/>
    <mergeCell ref="G127:H127"/>
    <mergeCell ref="I127:J127"/>
    <mergeCell ref="K127:L127"/>
    <mergeCell ref="M127:N127"/>
    <mergeCell ref="A124:B124"/>
    <mergeCell ref="C124:D124"/>
    <mergeCell ref="E124:F124"/>
    <mergeCell ref="G124:H124"/>
    <mergeCell ref="I124:J124"/>
    <mergeCell ref="K124:L124"/>
    <mergeCell ref="M124:N124"/>
    <mergeCell ref="A125:B125"/>
    <mergeCell ref="C125:D125"/>
    <mergeCell ref="E125:F125"/>
    <mergeCell ref="G125:H125"/>
    <mergeCell ref="I125:J125"/>
    <mergeCell ref="K125:L125"/>
    <mergeCell ref="M125:N125"/>
    <mergeCell ref="C121:D121"/>
    <mergeCell ref="E121:F121"/>
    <mergeCell ref="G121:H121"/>
    <mergeCell ref="I121:J121"/>
    <mergeCell ref="K121:L121"/>
    <mergeCell ref="M121:N121"/>
    <mergeCell ref="A123:B123"/>
    <mergeCell ref="C123:D123"/>
    <mergeCell ref="E123:F123"/>
    <mergeCell ref="G123:H123"/>
    <mergeCell ref="I123:J123"/>
    <mergeCell ref="M123:N123"/>
    <mergeCell ref="M122:N122"/>
    <mergeCell ref="K123:L123"/>
    <mergeCell ref="A130:B130"/>
    <mergeCell ref="C130:D130"/>
    <mergeCell ref="E130:F130"/>
    <mergeCell ref="G130:H130"/>
    <mergeCell ref="I130:J130"/>
    <mergeCell ref="K130:L130"/>
    <mergeCell ref="M130:N130"/>
    <mergeCell ref="E114:J114"/>
    <mergeCell ref="A119:B119"/>
    <mergeCell ref="A117:B117"/>
    <mergeCell ref="A115:B115"/>
    <mergeCell ref="C119:D119"/>
    <mergeCell ref="E119:F119"/>
    <mergeCell ref="G119:H119"/>
    <mergeCell ref="I119:J119"/>
    <mergeCell ref="K119:L119"/>
    <mergeCell ref="M119:N119"/>
    <mergeCell ref="C117:D117"/>
    <mergeCell ref="E117:F117"/>
    <mergeCell ref="G117:H117"/>
    <mergeCell ref="I117:J117"/>
    <mergeCell ref="K117:L117"/>
    <mergeCell ref="M117:N117"/>
    <mergeCell ref="A121:B121"/>
    <mergeCell ref="M112:N112"/>
    <mergeCell ref="M110:N110"/>
    <mergeCell ref="M111:N111"/>
    <mergeCell ref="M108:N108"/>
    <mergeCell ref="M109:N109"/>
    <mergeCell ref="M106:N106"/>
    <mergeCell ref="M104:N104"/>
    <mergeCell ref="C115:D115"/>
    <mergeCell ref="E115:F115"/>
    <mergeCell ref="G115:H115"/>
    <mergeCell ref="I115:J115"/>
    <mergeCell ref="K115:L115"/>
    <mergeCell ref="M115:N115"/>
    <mergeCell ref="C104:D104"/>
    <mergeCell ref="E104:F104"/>
    <mergeCell ref="G104:H104"/>
    <mergeCell ref="I104:J104"/>
    <mergeCell ref="K104:L104"/>
    <mergeCell ref="C106:D106"/>
    <mergeCell ref="E106:F106"/>
    <mergeCell ref="G106:H106"/>
    <mergeCell ref="I106:J106"/>
    <mergeCell ref="K106:L106"/>
    <mergeCell ref="C108:D108"/>
    <mergeCell ref="M102:N102"/>
    <mergeCell ref="M107:N107"/>
    <mergeCell ref="M100:N100"/>
    <mergeCell ref="M98:N98"/>
    <mergeCell ref="A94:B94"/>
    <mergeCell ref="C94:D94"/>
    <mergeCell ref="E94:F94"/>
    <mergeCell ref="G94:H94"/>
    <mergeCell ref="I94:J94"/>
    <mergeCell ref="K94:L94"/>
    <mergeCell ref="M94:N94"/>
    <mergeCell ref="A95:B95"/>
    <mergeCell ref="C95:D95"/>
    <mergeCell ref="E95:F95"/>
    <mergeCell ref="G95:H95"/>
    <mergeCell ref="I95:J95"/>
    <mergeCell ref="K95:L95"/>
    <mergeCell ref="M95:N95"/>
    <mergeCell ref="A98:B98"/>
    <mergeCell ref="C98:D98"/>
    <mergeCell ref="E98:F98"/>
    <mergeCell ref="G98:H98"/>
    <mergeCell ref="I98:J98"/>
    <mergeCell ref="A92:B92"/>
    <mergeCell ref="C92:D92"/>
    <mergeCell ref="E92:F92"/>
    <mergeCell ref="G92:H92"/>
    <mergeCell ref="I92:J92"/>
    <mergeCell ref="K92:L92"/>
    <mergeCell ref="M92:N92"/>
    <mergeCell ref="A93:B93"/>
    <mergeCell ref="C93:D93"/>
    <mergeCell ref="E93:F93"/>
    <mergeCell ref="G93:H93"/>
    <mergeCell ref="I93:J93"/>
    <mergeCell ref="K93:L93"/>
    <mergeCell ref="M93:N93"/>
    <mergeCell ref="A89:B89"/>
    <mergeCell ref="C89:D89"/>
    <mergeCell ref="E89:F89"/>
    <mergeCell ref="G89:H89"/>
    <mergeCell ref="I89:J89"/>
    <mergeCell ref="K89:L89"/>
    <mergeCell ref="M89:N89"/>
    <mergeCell ref="A91:B91"/>
    <mergeCell ref="C91:D91"/>
    <mergeCell ref="E91:F91"/>
    <mergeCell ref="G91:H91"/>
    <mergeCell ref="I91:J91"/>
    <mergeCell ref="K91:L91"/>
    <mergeCell ref="M91:N91"/>
    <mergeCell ref="M90:N90"/>
    <mergeCell ref="A87:B87"/>
    <mergeCell ref="C87:D87"/>
    <mergeCell ref="E87:F87"/>
    <mergeCell ref="G87:H87"/>
    <mergeCell ref="I87:J87"/>
    <mergeCell ref="K87:L87"/>
    <mergeCell ref="M87:N87"/>
    <mergeCell ref="A85:B85"/>
    <mergeCell ref="C85:D85"/>
    <mergeCell ref="E85:F85"/>
    <mergeCell ref="G85:H85"/>
    <mergeCell ref="I85:J85"/>
    <mergeCell ref="K85:L85"/>
    <mergeCell ref="M85:N85"/>
    <mergeCell ref="E82:J82"/>
    <mergeCell ref="A83:B83"/>
    <mergeCell ref="C83:D83"/>
    <mergeCell ref="E83:F83"/>
    <mergeCell ref="G83:H83"/>
    <mergeCell ref="I83:J83"/>
    <mergeCell ref="K83:L83"/>
    <mergeCell ref="M83:N83"/>
    <mergeCell ref="A79:B79"/>
    <mergeCell ref="C79:D79"/>
    <mergeCell ref="E79:F79"/>
    <mergeCell ref="G79:H79"/>
    <mergeCell ref="I79:J79"/>
    <mergeCell ref="K79:L79"/>
    <mergeCell ref="M79:N79"/>
    <mergeCell ref="A80:B80"/>
    <mergeCell ref="C80:D80"/>
    <mergeCell ref="E80:F80"/>
    <mergeCell ref="G80:H80"/>
    <mergeCell ref="I80:J80"/>
    <mergeCell ref="K80:L80"/>
    <mergeCell ref="M80:N80"/>
    <mergeCell ref="A77:B77"/>
    <mergeCell ref="C77:D77"/>
    <mergeCell ref="E77:F77"/>
    <mergeCell ref="G77:H77"/>
    <mergeCell ref="I77:J77"/>
    <mergeCell ref="K77:L77"/>
    <mergeCell ref="M77:N77"/>
    <mergeCell ref="A78:B78"/>
    <mergeCell ref="C78:D78"/>
    <mergeCell ref="E78:F78"/>
    <mergeCell ref="G78:H78"/>
    <mergeCell ref="I78:J78"/>
    <mergeCell ref="K78:L78"/>
    <mergeCell ref="M78:N78"/>
    <mergeCell ref="A74:B74"/>
    <mergeCell ref="C74:D74"/>
    <mergeCell ref="E74:F74"/>
    <mergeCell ref="G74:H74"/>
    <mergeCell ref="I74:J74"/>
    <mergeCell ref="K74:L74"/>
    <mergeCell ref="M74:N74"/>
    <mergeCell ref="A76:B76"/>
    <mergeCell ref="C76:D76"/>
    <mergeCell ref="E76:F76"/>
    <mergeCell ref="G76:H76"/>
    <mergeCell ref="I76:J76"/>
    <mergeCell ref="K76:L76"/>
    <mergeCell ref="M76:N76"/>
    <mergeCell ref="M75:N75"/>
    <mergeCell ref="A72:B72"/>
    <mergeCell ref="C72:D72"/>
    <mergeCell ref="E72:F72"/>
    <mergeCell ref="G72:H72"/>
    <mergeCell ref="I72:J72"/>
    <mergeCell ref="K72:L72"/>
    <mergeCell ref="M72:N72"/>
    <mergeCell ref="A70:B70"/>
    <mergeCell ref="C70:D70"/>
    <mergeCell ref="E70:F70"/>
    <mergeCell ref="G70:H70"/>
    <mergeCell ref="I70:J70"/>
    <mergeCell ref="K70:L70"/>
    <mergeCell ref="M70:N70"/>
    <mergeCell ref="A68:B68"/>
    <mergeCell ref="C68:D68"/>
    <mergeCell ref="E68:F68"/>
    <mergeCell ref="G68:H68"/>
    <mergeCell ref="I68:J68"/>
    <mergeCell ref="K68:L68"/>
    <mergeCell ref="M68:N68"/>
    <mergeCell ref="A66:B66"/>
    <mergeCell ref="C66:D66"/>
    <mergeCell ref="E66:F66"/>
    <mergeCell ref="G66:H66"/>
    <mergeCell ref="I66:J66"/>
    <mergeCell ref="K66:L66"/>
    <mergeCell ref="M66:N66"/>
    <mergeCell ref="A63:B63"/>
    <mergeCell ref="C63:D63"/>
    <mergeCell ref="E63:F63"/>
    <mergeCell ref="G63:H63"/>
    <mergeCell ref="I63:J63"/>
    <mergeCell ref="K63:L63"/>
    <mergeCell ref="M63:N63"/>
    <mergeCell ref="M15:N15"/>
    <mergeCell ref="E65:J65"/>
    <mergeCell ref="M26:N26"/>
    <mergeCell ref="A61:B61"/>
    <mergeCell ref="C61:D61"/>
    <mergeCell ref="E61:F61"/>
    <mergeCell ref="G61:H61"/>
    <mergeCell ref="I61:J61"/>
    <mergeCell ref="K61:L61"/>
    <mergeCell ref="M61:N61"/>
    <mergeCell ref="A62:B62"/>
    <mergeCell ref="C62:D62"/>
    <mergeCell ref="E62:F62"/>
    <mergeCell ref="G62:H62"/>
    <mergeCell ref="I62:J62"/>
    <mergeCell ref="K62:L62"/>
    <mergeCell ref="M62:N62"/>
    <mergeCell ref="A59:B59"/>
    <mergeCell ref="C59:D59"/>
    <mergeCell ref="E59:F59"/>
    <mergeCell ref="G59:H59"/>
    <mergeCell ref="I59:J59"/>
    <mergeCell ref="K59:L59"/>
    <mergeCell ref="M59:N59"/>
    <mergeCell ref="A60:B60"/>
    <mergeCell ref="C60:D60"/>
    <mergeCell ref="E60:F60"/>
    <mergeCell ref="G60:H60"/>
    <mergeCell ref="I60:J60"/>
    <mergeCell ref="K60:L60"/>
    <mergeCell ref="M60:N60"/>
    <mergeCell ref="A57:B57"/>
    <mergeCell ref="C57:D57"/>
    <mergeCell ref="E57:F57"/>
    <mergeCell ref="G57:H57"/>
    <mergeCell ref="I57:J57"/>
    <mergeCell ref="K57:L57"/>
    <mergeCell ref="M57:N57"/>
    <mergeCell ref="M58:N58"/>
    <mergeCell ref="A55:B55"/>
    <mergeCell ref="C55:D55"/>
    <mergeCell ref="E55:F55"/>
    <mergeCell ref="G55:H55"/>
    <mergeCell ref="I55:J55"/>
    <mergeCell ref="K55:L55"/>
    <mergeCell ref="M55:N55"/>
    <mergeCell ref="A53:B53"/>
    <mergeCell ref="C53:D53"/>
    <mergeCell ref="E53:F53"/>
    <mergeCell ref="G53:H53"/>
    <mergeCell ref="I53:J53"/>
    <mergeCell ref="K53:L53"/>
    <mergeCell ref="M53:N53"/>
    <mergeCell ref="A51:B51"/>
    <mergeCell ref="C51:D51"/>
    <mergeCell ref="E51:F51"/>
    <mergeCell ref="G51:H51"/>
    <mergeCell ref="I51:J51"/>
    <mergeCell ref="K51:L51"/>
    <mergeCell ref="M51:N51"/>
    <mergeCell ref="E48:J48"/>
    <mergeCell ref="A49:B49"/>
    <mergeCell ref="C49:D49"/>
    <mergeCell ref="E49:F49"/>
    <mergeCell ref="G49:H49"/>
    <mergeCell ref="I49:J49"/>
    <mergeCell ref="K49:L49"/>
    <mergeCell ref="M49:N49"/>
    <mergeCell ref="A45:B45"/>
    <mergeCell ref="C45:D45"/>
    <mergeCell ref="E45:F45"/>
    <mergeCell ref="G45:H45"/>
    <mergeCell ref="I45:J45"/>
    <mergeCell ref="K45:L45"/>
    <mergeCell ref="M45:N45"/>
    <mergeCell ref="A46:B46"/>
    <mergeCell ref="C46:D46"/>
    <mergeCell ref="E46:F46"/>
    <mergeCell ref="G46:H46"/>
    <mergeCell ref="I46:J46"/>
    <mergeCell ref="K46:L46"/>
    <mergeCell ref="M46:N46"/>
    <mergeCell ref="A43:B43"/>
    <mergeCell ref="C43:D43"/>
    <mergeCell ref="E43:F43"/>
    <mergeCell ref="G43:H43"/>
    <mergeCell ref="I43:J43"/>
    <mergeCell ref="K43:L43"/>
    <mergeCell ref="M43:N43"/>
    <mergeCell ref="A44:B44"/>
    <mergeCell ref="C44:D44"/>
    <mergeCell ref="E44:F44"/>
    <mergeCell ref="G44:H44"/>
    <mergeCell ref="I44:J44"/>
    <mergeCell ref="K44:L44"/>
    <mergeCell ref="M44:N44"/>
    <mergeCell ref="M42:N42"/>
    <mergeCell ref="A42:B42"/>
    <mergeCell ref="C42:D42"/>
    <mergeCell ref="E42:F42"/>
    <mergeCell ref="G42:H42"/>
    <mergeCell ref="I42:J42"/>
    <mergeCell ref="K42:L42"/>
    <mergeCell ref="A40:B40"/>
    <mergeCell ref="C40:D40"/>
    <mergeCell ref="E40:F40"/>
    <mergeCell ref="G40:H40"/>
    <mergeCell ref="I40:J40"/>
    <mergeCell ref="K40:L40"/>
    <mergeCell ref="M40:N40"/>
    <mergeCell ref="M41:N41"/>
    <mergeCell ref="A38:B38"/>
    <mergeCell ref="C38:D38"/>
    <mergeCell ref="E38:F38"/>
    <mergeCell ref="G38:H38"/>
    <mergeCell ref="I38:J38"/>
    <mergeCell ref="K38:L38"/>
    <mergeCell ref="M38:N38"/>
    <mergeCell ref="A36:B36"/>
    <mergeCell ref="C36:D36"/>
    <mergeCell ref="E36:F36"/>
    <mergeCell ref="G36:H36"/>
    <mergeCell ref="I36:J36"/>
    <mergeCell ref="K36:L36"/>
    <mergeCell ref="M36:N36"/>
    <mergeCell ref="E33:J33"/>
    <mergeCell ref="A34:B34"/>
    <mergeCell ref="C34:D34"/>
    <mergeCell ref="E34:F34"/>
    <mergeCell ref="G34:H34"/>
    <mergeCell ref="I34:J34"/>
    <mergeCell ref="K34:L34"/>
    <mergeCell ref="M34:N34"/>
    <mergeCell ref="A30:B30"/>
    <mergeCell ref="C30:D30"/>
    <mergeCell ref="E30:F30"/>
    <mergeCell ref="G30:H30"/>
    <mergeCell ref="I30:J30"/>
    <mergeCell ref="K30:L30"/>
    <mergeCell ref="M30:N30"/>
    <mergeCell ref="A31:B31"/>
    <mergeCell ref="C31:D31"/>
    <mergeCell ref="E31:F31"/>
    <mergeCell ref="G31:H31"/>
    <mergeCell ref="I31:J31"/>
    <mergeCell ref="K31:L31"/>
    <mergeCell ref="M31:N31"/>
    <mergeCell ref="A28:B28"/>
    <mergeCell ref="C28:D28"/>
    <mergeCell ref="E28:F28"/>
    <mergeCell ref="G28:H28"/>
    <mergeCell ref="I28:J28"/>
    <mergeCell ref="K28:L28"/>
    <mergeCell ref="M28:N28"/>
    <mergeCell ref="A29:B29"/>
    <mergeCell ref="C29:D29"/>
    <mergeCell ref="E29:F29"/>
    <mergeCell ref="G29:H29"/>
    <mergeCell ref="I29:J29"/>
    <mergeCell ref="K29:L29"/>
    <mergeCell ref="M29:N29"/>
    <mergeCell ref="A27:B27"/>
    <mergeCell ref="C27:D27"/>
    <mergeCell ref="E27:F27"/>
    <mergeCell ref="G27:H27"/>
    <mergeCell ref="I27:J27"/>
    <mergeCell ref="K27:L27"/>
    <mergeCell ref="M27:N27"/>
    <mergeCell ref="A25:B25"/>
    <mergeCell ref="C25:D25"/>
    <mergeCell ref="E25:F25"/>
    <mergeCell ref="G25:H25"/>
    <mergeCell ref="I25:J25"/>
    <mergeCell ref="K25:L25"/>
    <mergeCell ref="M25:N25"/>
    <mergeCell ref="A23:B23"/>
    <mergeCell ref="C23:D23"/>
    <mergeCell ref="E23:F23"/>
    <mergeCell ref="G23:H23"/>
    <mergeCell ref="I23:J23"/>
    <mergeCell ref="K23:L23"/>
    <mergeCell ref="M23:N23"/>
    <mergeCell ref="A21:B21"/>
    <mergeCell ref="C21:D21"/>
    <mergeCell ref="E21:F21"/>
    <mergeCell ref="G21:H21"/>
    <mergeCell ref="I21:J21"/>
    <mergeCell ref="K21:L21"/>
    <mergeCell ref="M21:N21"/>
    <mergeCell ref="E18:J18"/>
    <mergeCell ref="A19:B19"/>
    <mergeCell ref="C19:D19"/>
    <mergeCell ref="E19:F19"/>
    <mergeCell ref="G19:H19"/>
    <mergeCell ref="I19:J19"/>
    <mergeCell ref="K19:L19"/>
    <mergeCell ref="M19:N19"/>
    <mergeCell ref="M14:N14"/>
    <mergeCell ref="A16:B16"/>
    <mergeCell ref="C16:D16"/>
    <mergeCell ref="E16:F16"/>
    <mergeCell ref="G16:H16"/>
    <mergeCell ref="I16:J16"/>
    <mergeCell ref="K16:L16"/>
    <mergeCell ref="M16:N16"/>
    <mergeCell ref="A15:B15"/>
    <mergeCell ref="C15:D15"/>
    <mergeCell ref="E15:F15"/>
    <mergeCell ref="G15:H15"/>
    <mergeCell ref="I15:J15"/>
    <mergeCell ref="K15:L15"/>
    <mergeCell ref="M12:N12"/>
    <mergeCell ref="A14:B14"/>
    <mergeCell ref="C14:D14"/>
    <mergeCell ref="E14:F14"/>
    <mergeCell ref="G14:H14"/>
    <mergeCell ref="I14:J14"/>
    <mergeCell ref="K14:L14"/>
    <mergeCell ref="M13:N13"/>
    <mergeCell ref="A13:B13"/>
    <mergeCell ref="C13:D13"/>
    <mergeCell ref="E13:F13"/>
    <mergeCell ref="G13:H13"/>
    <mergeCell ref="I13:J13"/>
    <mergeCell ref="K13:L13"/>
    <mergeCell ref="A12:B12"/>
    <mergeCell ref="C12:D12"/>
    <mergeCell ref="E12:F12"/>
    <mergeCell ref="G12:H12"/>
    <mergeCell ref="I12:J12"/>
    <mergeCell ref="K12:L12"/>
    <mergeCell ref="M11:N11"/>
    <mergeCell ref="A10:B10"/>
    <mergeCell ref="C10:D10"/>
    <mergeCell ref="E10:F10"/>
    <mergeCell ref="G10:H10"/>
    <mergeCell ref="I10:J10"/>
    <mergeCell ref="K10:L10"/>
    <mergeCell ref="M10:N10"/>
    <mergeCell ref="A8:B8"/>
    <mergeCell ref="C8:D8"/>
    <mergeCell ref="E8:F8"/>
    <mergeCell ref="G8:H8"/>
    <mergeCell ref="I8:J8"/>
    <mergeCell ref="K8:L8"/>
    <mergeCell ref="M8:N8"/>
    <mergeCell ref="E1:J1"/>
    <mergeCell ref="A2:B2"/>
    <mergeCell ref="C2:D2"/>
    <mergeCell ref="E2:F2"/>
    <mergeCell ref="G2:H2"/>
    <mergeCell ref="I2:J2"/>
    <mergeCell ref="K2:L2"/>
    <mergeCell ref="M2:N2"/>
    <mergeCell ref="M6:N6"/>
    <mergeCell ref="A6:B6"/>
    <mergeCell ref="C6:D6"/>
    <mergeCell ref="E6:F6"/>
    <mergeCell ref="G6:H6"/>
    <mergeCell ref="I6:J6"/>
    <mergeCell ref="K6:L6"/>
    <mergeCell ref="A4:B4"/>
    <mergeCell ref="C4:D4"/>
    <mergeCell ref="E4:F4"/>
    <mergeCell ref="G4:H4"/>
    <mergeCell ref="I4:J4"/>
    <mergeCell ref="K4:L4"/>
    <mergeCell ref="M4:N4"/>
  </mergeCells>
  <conditionalFormatting sqref="P1:P1048576">
    <cfRule type="cellIs" dxfId="6" priority="7" operator="greaterThan">
      <formula>0</formula>
    </cfRule>
    <cfRule type="cellIs" dxfId="5" priority="6" operator="greaterThan">
      <formula>0</formula>
    </cfRule>
    <cfRule type="cellIs" dxfId="4" priority="5" operator="greaterThan">
      <formula>0</formula>
    </cfRule>
  </conditionalFormatting>
  <conditionalFormatting sqref="Q1:Q1048576">
    <cfRule type="cellIs" dxfId="3" priority="4" operator="greaterThan">
      <formula>0</formula>
    </cfRule>
  </conditionalFormatting>
  <conditionalFormatting sqref="I153:J153">
    <cfRule type="cellIs" dxfId="2" priority="1" operator="greaterThan">
      <formula>0</formula>
    </cfRule>
    <cfRule type="cellIs" dxfId="1" priority="2" operator="greaterThan">
      <formula>0</formula>
    </cfRule>
    <cfRule type="cellIs" dxfId="0" priority="3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EJIE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BCASTROF</dc:creator>
  <cp:lastModifiedBy>BCASTROF</cp:lastModifiedBy>
  <dcterms:created xsi:type="dcterms:W3CDTF">2017-01-12T09:46:35Z</dcterms:created>
  <dcterms:modified xsi:type="dcterms:W3CDTF">2017-10-31T15:26:19Z</dcterms:modified>
</cp:coreProperties>
</file>