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35" activeTab="1"/>
  </bookViews>
  <sheets>
    <sheet name="Data" sheetId="1" r:id="rId1"/>
    <sheet name="Charts" sheetId="2" r:id="rId2"/>
    <sheet name="Sheet3" sheetId="3" r:id="rId3"/>
  </sheets>
  <externalReferences>
    <externalReference r:id="rId4"/>
  </externalReferences>
  <calcPr calcId="144525"/>
</workbook>
</file>

<file path=xl/sharedStrings.xml><?xml version="1.0" encoding="utf-8"?>
<sst xmlns="http://schemas.openxmlformats.org/spreadsheetml/2006/main" count="16">
  <si>
    <t>Date</t>
  </si>
  <si>
    <t>Hour</t>
  </si>
  <si>
    <t>Min</t>
  </si>
  <si>
    <t>Chart no.</t>
  </si>
  <si>
    <t>Mean</t>
  </si>
  <si>
    <t>SD</t>
  </si>
  <si>
    <t>Time</t>
  </si>
  <si>
    <t>Pill</t>
  </si>
  <si>
    <t>Adj pill</t>
  </si>
  <si>
    <t>Composite</t>
  </si>
  <si>
    <t>Chart1</t>
  </si>
  <si>
    <t>Chart2</t>
  </si>
  <si>
    <t>Chart3</t>
  </si>
  <si>
    <t>Chart4</t>
  </si>
  <si>
    <t>Chart5</t>
  </si>
  <si>
    <t>y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</si>
</sst>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/>
    <xf numFmtId="58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513835083362"/>
          <c:y val="0.0175220988716091"/>
          <c:w val="0.832134516581037"/>
          <c:h val="0.847634535777646"/>
        </c:manualLayout>
      </c:layout>
      <c:scatterChart>
        <c:scatterStyle val="line"/>
        <c:varyColors val="0"/>
        <c:ser>
          <c:idx val="2"/>
          <c:order val="0"/>
          <c:spPr>
            <a:ln w="19050" cap="rnd" cmpd="sng" algn="ctr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Data!$K$3:$K$101</c:f>
              <c:numCache>
                <c:formatCode>General</c:formatCode>
                <c:ptCount val="99"/>
                <c:pt idx="0">
                  <c:v>8.55</c:v>
                </c:pt>
                <c:pt idx="1">
                  <c:v>8.96666666666667</c:v>
                </c:pt>
                <c:pt idx="2">
                  <c:v>9.26666666666667</c:v>
                </c:pt>
                <c:pt idx="3">
                  <c:v>10.1833333333333</c:v>
                </c:pt>
                <c:pt idx="4">
                  <c:v>11.1833333333333</c:v>
                </c:pt>
                <c:pt idx="5">
                  <c:v>12.1</c:v>
                </c:pt>
                <c:pt idx="6">
                  <c:v>13.1333333333333</c:v>
                </c:pt>
                <c:pt idx="7">
                  <c:v>13.4833333333333</c:v>
                </c:pt>
                <c:pt idx="8">
                  <c:v>13.7166666666667</c:v>
                </c:pt>
                <c:pt idx="9">
                  <c:v>14.1833333333333</c:v>
                </c:pt>
                <c:pt idx="10">
                  <c:v>14.65</c:v>
                </c:pt>
                <c:pt idx="11">
                  <c:v>15.3</c:v>
                </c:pt>
                <c:pt idx="12">
                  <c:v>16.05</c:v>
                </c:pt>
                <c:pt idx="13">
                  <c:v>17.05</c:v>
                </c:pt>
                <c:pt idx="14">
                  <c:v>18.0666666666667</c:v>
                </c:pt>
                <c:pt idx="15">
                  <c:v>18.8</c:v>
                </c:pt>
                <c:pt idx="16">
                  <c:v>19.05</c:v>
                </c:pt>
                <c:pt idx="17">
                  <c:v>19.5333333333333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xVal>
          <c:yVal>
            <c:numRef>
              <c:f>Data!$L$3:$L$101</c:f>
              <c:numCache>
                <c:formatCode>General</c:formatCode>
                <c:ptCount val="99"/>
                <c:pt idx="0">
                  <c:v>0.454515103287169</c:v>
                </c:pt>
                <c:pt idx="1">
                  <c:v>0.357928985530161</c:v>
                </c:pt>
                <c:pt idx="2">
                  <c:v>0.373585848804148</c:v>
                </c:pt>
                <c:pt idx="3">
                  <c:v>0.298742578945414</c:v>
                </c:pt>
                <c:pt idx="4">
                  <c:v>0.397187665949539</c:v>
                </c:pt>
                <c:pt idx="5">
                  <c:v>0.408209822055079</c:v>
                </c:pt>
                <c:pt idx="6">
                  <c:v>0.414252265748312</c:v>
                </c:pt>
                <c:pt idx="7">
                  <c:v>0.393694581253179</c:v>
                </c:pt>
                <c:pt idx="8">
                  <c:v>0.300093257197293</c:v>
                </c:pt>
                <c:pt idx="9">
                  <c:v>0.279861089658541</c:v>
                </c:pt>
                <c:pt idx="10">
                  <c:v>0.290681615256489</c:v>
                </c:pt>
                <c:pt idx="11">
                  <c:v>0.340193300216111</c:v>
                </c:pt>
                <c:pt idx="12">
                  <c:v>0.307467279542367</c:v>
                </c:pt>
                <c:pt idx="13">
                  <c:v>0.437168656148396</c:v>
                </c:pt>
                <c:pt idx="14">
                  <c:v>0.341248723423744</c:v>
                </c:pt>
                <c:pt idx="15">
                  <c:v>0.429794302566835</c:v>
                </c:pt>
                <c:pt idx="16">
                  <c:v>0.404920161674595</c:v>
                </c:pt>
                <c:pt idx="17">
                  <c:v>0.287073093331873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yVal>
          <c:smooth val="0"/>
        </c:ser>
        <c:ser>
          <c:idx val="0"/>
          <c:order val="1"/>
          <c:spPr>
            <a:ln w="28575" cap="rnd" cmpd="sng" algn="ctr">
              <a:noFill/>
              <a:prstDash val="solid"/>
              <a:round/>
            </a:ln>
          </c:spPr>
          <c:marker>
            <c:symbol val="triangle"/>
            <c:size val="10"/>
            <c:spPr>
              <a:solidFill>
                <a:srgbClr val="FFC000"/>
              </a:solidFill>
            </c:spPr>
          </c:marker>
          <c:dLbls>
            <c:delete val="1"/>
          </c:dLbls>
          <c:xVal>
            <c:numRef>
              <c:f>Data!$M$3:$M$101</c:f>
              <c:numCache>
                <c:formatCode>General</c:formatCode>
                <c:ptCount val="99"/>
                <c:pt idx="0">
                  <c:v>#N/A</c:v>
                </c:pt>
                <c:pt idx="1">
                  <c:v>8.63333333333333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13.2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18.8666666666667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xVal>
          <c:yVal>
            <c:numRef>
              <c:f>Data!$N$3:$N$101</c:f>
              <c:numCache>
                <c:formatCode>General</c:formatCode>
                <c:ptCount val="99"/>
                <c:pt idx="0">
                  <c:v>#N/A</c:v>
                </c:pt>
                <c:pt idx="1">
                  <c:v>0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0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0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10720"/>
        <c:axId val="36113024"/>
      </c:scatterChart>
      <c:valAx>
        <c:axId val="36110720"/>
        <c:scaling>
          <c:orientation val="minMax"/>
          <c:max val="23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Time of day</a:t>
                </a:r>
                <a:endParaRPr lang="en-GB" sz="1400"/>
              </a:p>
            </c:rich>
          </c:tx>
          <c:layout>
            <c:manualLayout>
              <c:xMode val="edge"/>
              <c:yMode val="edge"/>
              <c:x val="0.353280140528873"/>
              <c:y val="0.92754693606735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113024"/>
        <c:crosses val="autoZero"/>
        <c:crossBetween val="midCat"/>
      </c:valAx>
      <c:valAx>
        <c:axId val="36113024"/>
        <c:scaling>
          <c:orientation val="minMax"/>
          <c:max val="0.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GB"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Tap time</a:t>
                </a:r>
                <a:endParaRPr lang="en-GB" sz="1400"/>
              </a:p>
            </c:rich>
          </c:tx>
          <c:layout>
            <c:manualLayout>
              <c:xMode val="edge"/>
              <c:yMode val="edge"/>
              <c:x val="0.0032157787544217"/>
              <c:y val="0.37520059088891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11072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prstDash val="solid"/>
      <a:round/>
    </a:ln>
    <a:effectLst/>
  </c:spPr>
  <c:txPr>
    <a:bodyPr anchor="ctr" anchorCtr="0"/>
    <a:lstStyle/>
    <a:p>
      <a:pPr>
        <a:defRPr lang="en-GB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513835083362"/>
          <c:y val="0.0175220988716091"/>
          <c:w val="0.832134516581037"/>
          <c:h val="0.847634535777646"/>
        </c:manualLayout>
      </c:layout>
      <c:scatterChart>
        <c:scatterStyle val="line"/>
        <c:varyColors val="0"/>
        <c:ser>
          <c:idx val="2"/>
          <c:order val="0"/>
          <c:spPr>
            <a:ln w="19050" cap="rnd" cmpd="sng" algn="ctr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Data!$O$3:$O$101</c:f>
              <c:numCache>
                <c:formatCode>General</c:formatCode>
                <c:ptCount val="9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9.81666666666667</c:v>
                </c:pt>
                <c:pt idx="19">
                  <c:v>10.0666666666667</c:v>
                </c:pt>
                <c:pt idx="20">
                  <c:v>10.4666666666667</c:v>
                </c:pt>
                <c:pt idx="21">
                  <c:v>11</c:v>
                </c:pt>
                <c:pt idx="22">
                  <c:v>12.1166666666667</c:v>
                </c:pt>
                <c:pt idx="23">
                  <c:v>13.3</c:v>
                </c:pt>
                <c:pt idx="24">
                  <c:v>13.5333333333333</c:v>
                </c:pt>
                <c:pt idx="25">
                  <c:v>13.9333333333333</c:v>
                </c:pt>
                <c:pt idx="26">
                  <c:v>14.35</c:v>
                </c:pt>
                <c:pt idx="27">
                  <c:v>15.0666666666667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xVal>
          <c:yVal>
            <c:numRef>
              <c:f>Data!$P$3:$P$101</c:f>
              <c:numCache>
                <c:formatCode>General</c:formatCode>
                <c:ptCount val="9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0.366401635048645</c:v>
                </c:pt>
                <c:pt idx="19">
                  <c:v>0.387178112843625</c:v>
                </c:pt>
                <c:pt idx="20">
                  <c:v>0.309878230674314</c:v>
                </c:pt>
                <c:pt idx="21">
                  <c:v>0.292249678268122</c:v>
                </c:pt>
                <c:pt idx="22">
                  <c:v>0.317284344104016</c:v>
                </c:pt>
                <c:pt idx="23">
                  <c:v>0.382699011412748</c:v>
                </c:pt>
                <c:pt idx="24">
                  <c:v>0.509765271043433</c:v>
                </c:pt>
                <c:pt idx="25">
                  <c:v>0.338437639812857</c:v>
                </c:pt>
                <c:pt idx="26">
                  <c:v>0.271061441654306</c:v>
                </c:pt>
                <c:pt idx="27">
                  <c:v>0.363169372849194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yVal>
          <c:smooth val="0"/>
        </c:ser>
        <c:ser>
          <c:idx val="0"/>
          <c:order val="1"/>
          <c:spPr>
            <a:ln w="28575" cap="rnd" cmpd="sng" algn="ctr">
              <a:noFill/>
              <a:prstDash val="solid"/>
              <a:round/>
            </a:ln>
          </c:spPr>
          <c:marker>
            <c:symbol val="triangle"/>
            <c:size val="10"/>
            <c:spPr>
              <a:solidFill>
                <a:srgbClr val="FFC000"/>
              </a:solidFill>
            </c:spPr>
          </c:marker>
          <c:dLbls>
            <c:delete val="1"/>
          </c:dLbls>
          <c:xVal>
            <c:numRef>
              <c:f>Data!$Q$3:$Q$101</c:f>
              <c:numCache>
                <c:formatCode>General</c:formatCode>
                <c:ptCount val="9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9.86666666666667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13.35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xVal>
          <c:yVal>
            <c:numRef>
              <c:f>Data!$R$3:$R$101</c:f>
              <c:numCache>
                <c:formatCode>General</c:formatCode>
                <c:ptCount val="9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33504"/>
        <c:axId val="36160640"/>
      </c:scatterChart>
      <c:valAx>
        <c:axId val="36133504"/>
        <c:scaling>
          <c:orientation val="minMax"/>
          <c:max val="23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Time of day</a:t>
                </a:r>
                <a:endParaRPr lang="en-GB" sz="1400"/>
              </a:p>
            </c:rich>
          </c:tx>
          <c:layout>
            <c:manualLayout>
              <c:xMode val="edge"/>
              <c:yMode val="edge"/>
              <c:x val="0.353280140528873"/>
              <c:y val="0.92754693606735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160640"/>
        <c:crosses val="autoZero"/>
        <c:crossBetween val="midCat"/>
      </c:valAx>
      <c:valAx>
        <c:axId val="36160640"/>
        <c:scaling>
          <c:orientation val="minMax"/>
          <c:max val="0.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GB"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Tap time</a:t>
                </a:r>
                <a:endParaRPr lang="en-GB" sz="1400"/>
              </a:p>
            </c:rich>
          </c:tx>
          <c:layout>
            <c:manualLayout>
              <c:xMode val="edge"/>
              <c:yMode val="edge"/>
              <c:x val="0.0032157787544217"/>
              <c:y val="0.37520059088891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133504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prstDash val="solid"/>
      <a:round/>
    </a:ln>
    <a:effectLst/>
  </c:spPr>
  <c:txPr>
    <a:bodyPr anchor="ctr" anchorCtr="0"/>
    <a:lstStyle/>
    <a:p>
      <a:pPr>
        <a:defRPr lang="en-GB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513835083362"/>
          <c:y val="0.0175220988716091"/>
          <c:w val="0.832134516581037"/>
          <c:h val="0.847634535777646"/>
        </c:manualLayout>
      </c:layout>
      <c:scatterChart>
        <c:scatterStyle val="line"/>
        <c:varyColors val="0"/>
        <c:ser>
          <c:idx val="2"/>
          <c:order val="0"/>
          <c:spPr>
            <a:ln w="19050" cap="rnd" cmpd="sng" algn="ctr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Data!$S$3:$S$101</c:f>
              <c:numCache>
                <c:formatCode>General</c:formatCode>
                <c:ptCount val="9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xVal>
          <c:yVal>
            <c:numRef>
              <c:f>Data!$T$3:$T$101</c:f>
              <c:numCache>
                <c:formatCode>General</c:formatCode>
                <c:ptCount val="9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yVal>
          <c:smooth val="0"/>
        </c:ser>
        <c:ser>
          <c:idx val="0"/>
          <c:order val="1"/>
          <c:spPr>
            <a:ln w="28575" cap="rnd" cmpd="sng" algn="ctr">
              <a:noFill/>
              <a:prstDash val="solid"/>
              <a:round/>
            </a:ln>
          </c:spPr>
          <c:marker>
            <c:symbol val="triangle"/>
            <c:size val="10"/>
            <c:spPr>
              <a:solidFill>
                <a:srgbClr val="FFC000"/>
              </a:solidFill>
            </c:spPr>
          </c:marker>
          <c:dLbls>
            <c:delete val="1"/>
          </c:dLbls>
          <c:xVal>
            <c:numRef>
              <c:f>Data!$U$3:$U$101</c:f>
              <c:numCache>
                <c:formatCode>General</c:formatCode>
                <c:ptCount val="9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xVal>
          <c:yVal>
            <c:numRef>
              <c:f>Data!$V$3:$V$101</c:f>
              <c:numCache>
                <c:formatCode>General</c:formatCode>
                <c:ptCount val="9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451456"/>
        <c:axId val="36453760"/>
      </c:scatterChart>
      <c:valAx>
        <c:axId val="36451456"/>
        <c:scaling>
          <c:orientation val="minMax"/>
          <c:max val="23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Time of day</a:t>
                </a:r>
                <a:endParaRPr lang="en-GB" sz="1400"/>
              </a:p>
            </c:rich>
          </c:tx>
          <c:layout>
            <c:manualLayout>
              <c:xMode val="edge"/>
              <c:yMode val="edge"/>
              <c:x val="0.354493929167811"/>
              <c:y val="0.92754693606735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453760"/>
        <c:crosses val="autoZero"/>
        <c:crossBetween val="midCat"/>
      </c:valAx>
      <c:valAx>
        <c:axId val="36453760"/>
        <c:scaling>
          <c:orientation val="minMax"/>
          <c:max val="0.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GB"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Tap time</a:t>
                </a:r>
                <a:endParaRPr lang="en-GB" sz="1400"/>
              </a:p>
            </c:rich>
          </c:tx>
          <c:layout>
            <c:manualLayout>
              <c:xMode val="edge"/>
              <c:yMode val="edge"/>
              <c:x val="0.0032157787544217"/>
              <c:y val="0.37520059088891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451456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prstDash val="solid"/>
      <a:round/>
    </a:ln>
    <a:effectLst/>
  </c:spPr>
  <c:txPr>
    <a:bodyPr anchor="ctr" anchorCtr="0"/>
    <a:lstStyle/>
    <a:p>
      <a:pPr>
        <a:defRPr lang="en-GB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513835083362"/>
          <c:y val="0.0175220988716091"/>
          <c:w val="0.832134516581037"/>
          <c:h val="0.847634535777646"/>
        </c:manualLayout>
      </c:layout>
      <c:scatterChart>
        <c:scatterStyle val="line"/>
        <c:varyColors val="0"/>
        <c:ser>
          <c:idx val="2"/>
          <c:order val="0"/>
          <c:spPr>
            <a:ln w="19050" cap="rnd" cmpd="sng" algn="ctr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Data!$W$3:$W$101</c:f>
              <c:numCache>
                <c:formatCode>General</c:formatCode>
                <c:ptCount val="9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xVal>
          <c:yVal>
            <c:numRef>
              <c:f>Data!$X$3:$X$101</c:f>
              <c:numCache>
                <c:formatCode>General</c:formatCode>
                <c:ptCount val="9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yVal>
          <c:smooth val="0"/>
        </c:ser>
        <c:ser>
          <c:idx val="0"/>
          <c:order val="1"/>
          <c:spPr>
            <a:ln w="28575" cap="rnd" cmpd="sng" algn="ctr">
              <a:noFill/>
              <a:prstDash val="solid"/>
              <a:round/>
            </a:ln>
          </c:spPr>
          <c:marker>
            <c:symbol val="triangle"/>
            <c:size val="10"/>
            <c:spPr>
              <a:solidFill>
                <a:srgbClr val="FFC000"/>
              </a:solidFill>
            </c:spPr>
          </c:marker>
          <c:dLbls>
            <c:delete val="1"/>
          </c:dLbls>
          <c:xVal>
            <c:numRef>
              <c:f>Data!$Y$3:$Y$101</c:f>
              <c:numCache>
                <c:formatCode>General</c:formatCode>
                <c:ptCount val="9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xVal>
          <c:yVal>
            <c:numRef>
              <c:f>Data!$Z$3:$Z$101</c:f>
              <c:numCache>
                <c:formatCode>General</c:formatCode>
                <c:ptCount val="9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373632"/>
        <c:axId val="36375936"/>
      </c:scatterChart>
      <c:valAx>
        <c:axId val="36373632"/>
        <c:scaling>
          <c:orientation val="minMax"/>
          <c:max val="23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Time of day</a:t>
                </a:r>
                <a:endParaRPr lang="en-GB" sz="1400"/>
              </a:p>
            </c:rich>
          </c:tx>
          <c:layout>
            <c:manualLayout>
              <c:xMode val="edge"/>
              <c:yMode val="edge"/>
              <c:x val="0.353280140528873"/>
              <c:y val="0.92754693606735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375936"/>
        <c:crosses val="autoZero"/>
        <c:crossBetween val="midCat"/>
      </c:valAx>
      <c:valAx>
        <c:axId val="36375936"/>
        <c:scaling>
          <c:orientation val="minMax"/>
          <c:max val="0.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GB"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Tap time</a:t>
                </a:r>
                <a:endParaRPr lang="en-GB" sz="1400"/>
              </a:p>
            </c:rich>
          </c:tx>
          <c:layout>
            <c:manualLayout>
              <c:xMode val="edge"/>
              <c:yMode val="edge"/>
              <c:x val="0.0032157787544217"/>
              <c:y val="0.37520059088891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373632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prstDash val="solid"/>
      <a:round/>
    </a:ln>
    <a:effectLst/>
  </c:spPr>
  <c:txPr>
    <a:bodyPr anchor="ctr" anchorCtr="0"/>
    <a:lstStyle/>
    <a:p>
      <a:pPr>
        <a:defRPr lang="en-GB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513835083362"/>
          <c:y val="0.0175220988716091"/>
          <c:w val="0.832134516581037"/>
          <c:h val="0.847634535777646"/>
        </c:manualLayout>
      </c:layout>
      <c:scatterChart>
        <c:scatterStyle val="line"/>
        <c:varyColors val="0"/>
        <c:ser>
          <c:idx val="2"/>
          <c:order val="0"/>
          <c:spPr>
            <a:ln w="19050" cap="rnd" cmpd="sng" algn="ctr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Data!$AA$3:$AA$101</c:f>
              <c:numCache>
                <c:formatCode>General</c:formatCode>
                <c:ptCount val="9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xVal>
          <c:yVal>
            <c:numRef>
              <c:f>Data!$AB$3:$AB$101</c:f>
              <c:numCache>
                <c:formatCode>General</c:formatCode>
                <c:ptCount val="9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yVal>
          <c:smooth val="0"/>
        </c:ser>
        <c:ser>
          <c:idx val="0"/>
          <c:order val="1"/>
          <c:spPr>
            <a:ln w="28575" cap="rnd" cmpd="sng" algn="ctr">
              <a:noFill/>
              <a:prstDash val="solid"/>
              <a:round/>
            </a:ln>
          </c:spPr>
          <c:marker>
            <c:symbol val="triangle"/>
            <c:size val="10"/>
            <c:spPr>
              <a:solidFill>
                <a:srgbClr val="FFC000"/>
              </a:solidFill>
            </c:spPr>
          </c:marker>
          <c:dLbls>
            <c:delete val="1"/>
          </c:dLbls>
          <c:xVal>
            <c:numRef>
              <c:f>Data!$AC$3:$AC$101</c:f>
              <c:numCache>
                <c:formatCode>General</c:formatCode>
                <c:ptCount val="9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xVal>
          <c:yVal>
            <c:numRef>
              <c:f>Data!$AD$3:$AD$101</c:f>
              <c:numCache>
                <c:formatCode>General</c:formatCode>
                <c:ptCount val="9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413440"/>
        <c:axId val="36415744"/>
      </c:scatterChart>
      <c:valAx>
        <c:axId val="36413440"/>
        <c:scaling>
          <c:orientation val="minMax"/>
          <c:max val="23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Time of day</a:t>
                </a:r>
                <a:endParaRPr lang="en-GB" sz="1400"/>
              </a:p>
            </c:rich>
          </c:tx>
          <c:layout>
            <c:manualLayout>
              <c:xMode val="edge"/>
              <c:yMode val="edge"/>
              <c:x val="0.353280140528873"/>
              <c:y val="0.92754693606735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415744"/>
        <c:crosses val="autoZero"/>
        <c:crossBetween val="midCat"/>
      </c:valAx>
      <c:valAx>
        <c:axId val="36415744"/>
        <c:scaling>
          <c:orientation val="minMax"/>
          <c:max val="0.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GB"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Tap time</a:t>
                </a:r>
                <a:endParaRPr lang="en-GB" sz="1400"/>
              </a:p>
            </c:rich>
          </c:tx>
          <c:layout>
            <c:manualLayout>
              <c:xMode val="edge"/>
              <c:yMode val="edge"/>
              <c:x val="0.0032157787544217"/>
              <c:y val="0.37520059088891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41344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prstDash val="solid"/>
      <a:round/>
    </a:ln>
    <a:effectLst/>
  </c:spPr>
  <c:txPr>
    <a:bodyPr anchor="ctr" anchorCtr="0"/>
    <a:lstStyle/>
    <a:p>
      <a:pPr>
        <a:defRPr lang="en-GB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0</xdr:colOff>
      <xdr:row>3</xdr:row>
      <xdr:rowOff>0</xdr:rowOff>
    </xdr:from>
    <xdr:to>
      <xdr:col>15</xdr:col>
      <xdr:colOff>46355</xdr:colOff>
      <xdr:row>25</xdr:row>
      <xdr:rowOff>160020</xdr:rowOff>
    </xdr:to>
    <xdr:graphicFrame>
      <xdr:nvGraphicFramePr>
        <xdr:cNvPr id="3" name="Chart 2"/>
        <xdr:cNvGraphicFramePr/>
      </xdr:nvGraphicFramePr>
      <xdr:xfrm>
        <a:off x="1314450" y="571500"/>
        <a:ext cx="7847330" cy="43510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28</xdr:row>
      <xdr:rowOff>0</xdr:rowOff>
    </xdr:from>
    <xdr:to>
      <xdr:col>15</xdr:col>
      <xdr:colOff>46355</xdr:colOff>
      <xdr:row>50</xdr:row>
      <xdr:rowOff>160020</xdr:rowOff>
    </xdr:to>
    <xdr:graphicFrame>
      <xdr:nvGraphicFramePr>
        <xdr:cNvPr id="5" name="Chart 4"/>
        <xdr:cNvGraphicFramePr/>
      </xdr:nvGraphicFramePr>
      <xdr:xfrm>
        <a:off x="1314450" y="5334000"/>
        <a:ext cx="7847330" cy="43510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53</xdr:row>
      <xdr:rowOff>0</xdr:rowOff>
    </xdr:from>
    <xdr:to>
      <xdr:col>15</xdr:col>
      <xdr:colOff>46355</xdr:colOff>
      <xdr:row>75</xdr:row>
      <xdr:rowOff>160020</xdr:rowOff>
    </xdr:to>
    <xdr:graphicFrame>
      <xdr:nvGraphicFramePr>
        <xdr:cNvPr id="7" name="Chart 6"/>
        <xdr:cNvGraphicFramePr/>
      </xdr:nvGraphicFramePr>
      <xdr:xfrm>
        <a:off x="1314450" y="10096500"/>
        <a:ext cx="7847330" cy="43510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77</xdr:row>
      <xdr:rowOff>0</xdr:rowOff>
    </xdr:from>
    <xdr:to>
      <xdr:col>15</xdr:col>
      <xdr:colOff>46355</xdr:colOff>
      <xdr:row>99</xdr:row>
      <xdr:rowOff>160020</xdr:rowOff>
    </xdr:to>
    <xdr:graphicFrame>
      <xdr:nvGraphicFramePr>
        <xdr:cNvPr id="9" name="Chart 8"/>
        <xdr:cNvGraphicFramePr/>
      </xdr:nvGraphicFramePr>
      <xdr:xfrm>
        <a:off x="1314450" y="14668500"/>
        <a:ext cx="7847330" cy="43510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101</xdr:row>
      <xdr:rowOff>0</xdr:rowOff>
    </xdr:from>
    <xdr:to>
      <xdr:col>15</xdr:col>
      <xdr:colOff>46355</xdr:colOff>
      <xdr:row>123</xdr:row>
      <xdr:rowOff>160020</xdr:rowOff>
    </xdr:to>
    <xdr:graphicFrame>
      <xdr:nvGraphicFramePr>
        <xdr:cNvPr id="11" name="Chart 10"/>
        <xdr:cNvGraphicFramePr/>
      </xdr:nvGraphicFramePr>
      <xdr:xfrm>
        <a:off x="1314450" y="19240500"/>
        <a:ext cx="7847330" cy="43510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temp\Analysis.csv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nalysis"/>
    </sheetNames>
    <sheetDataSet>
      <sheetData sheetId="0">
        <row r="3">
          <cell r="A3">
            <v>43391</v>
          </cell>
          <cell r="B3">
            <v>8</v>
          </cell>
          <cell r="C3">
            <v>33</v>
          </cell>
        </row>
        <row r="3">
          <cell r="E3">
            <v>0.432448142857143</v>
          </cell>
          <cell r="F3">
            <v>0.0476582063717195</v>
          </cell>
        </row>
        <row r="3">
          <cell r="H3">
            <v>0</v>
          </cell>
        </row>
        <row r="4">
          <cell r="A4">
            <v>43391</v>
          </cell>
          <cell r="B4">
            <v>8</v>
          </cell>
          <cell r="C4">
            <v>58</v>
          </cell>
        </row>
        <row r="4">
          <cell r="E4">
            <v>0.381760971428571</v>
          </cell>
          <cell r="F4">
            <v>0.0334096999631751</v>
          </cell>
        </row>
        <row r="4">
          <cell r="H4">
            <v>8.38</v>
          </cell>
        </row>
        <row r="5">
          <cell r="A5">
            <v>43391</v>
          </cell>
          <cell r="B5">
            <v>9</v>
          </cell>
          <cell r="C5">
            <v>16</v>
          </cell>
        </row>
        <row r="5">
          <cell r="E5">
            <v>0.36035006122449</v>
          </cell>
          <cell r="F5">
            <v>0.0386821636383807</v>
          </cell>
        </row>
        <row r="5">
          <cell r="H5">
            <v>0</v>
          </cell>
        </row>
        <row r="6">
          <cell r="A6">
            <v>43391</v>
          </cell>
          <cell r="B6">
            <v>10</v>
          </cell>
          <cell r="C6">
            <v>11</v>
          </cell>
        </row>
        <row r="6">
          <cell r="E6">
            <v>0.357685710204082</v>
          </cell>
          <cell r="F6">
            <v>0.0239799447686745</v>
          </cell>
        </row>
        <row r="6">
          <cell r="H6">
            <v>0</v>
          </cell>
        </row>
        <row r="7">
          <cell r="A7">
            <v>43391</v>
          </cell>
          <cell r="B7">
            <v>11</v>
          </cell>
          <cell r="C7">
            <v>11</v>
          </cell>
        </row>
        <row r="7">
          <cell r="E7">
            <v>0.409872457142857</v>
          </cell>
          <cell r="F7">
            <v>0.0384502874756221</v>
          </cell>
        </row>
        <row r="7">
          <cell r="H7">
            <v>0</v>
          </cell>
        </row>
        <row r="8">
          <cell r="A8">
            <v>43391</v>
          </cell>
          <cell r="B8">
            <v>12</v>
          </cell>
          <cell r="C8">
            <v>6</v>
          </cell>
        </row>
        <row r="8">
          <cell r="E8">
            <v>0.397495346938776</v>
          </cell>
          <cell r="F8">
            <v>0.0418924297171382</v>
          </cell>
        </row>
        <row r="8">
          <cell r="H8">
            <v>0</v>
          </cell>
        </row>
        <row r="9">
          <cell r="A9">
            <v>43391</v>
          </cell>
          <cell r="B9">
            <v>13</v>
          </cell>
          <cell r="C9">
            <v>8</v>
          </cell>
        </row>
        <row r="9">
          <cell r="E9">
            <v>0.433172285714286</v>
          </cell>
          <cell r="F9">
            <v>0.0395332245782337</v>
          </cell>
        </row>
        <row r="9">
          <cell r="H9">
            <v>0</v>
          </cell>
        </row>
        <row r="10">
          <cell r="A10">
            <v>43391</v>
          </cell>
          <cell r="B10">
            <v>13</v>
          </cell>
          <cell r="C10">
            <v>29</v>
          </cell>
        </row>
        <row r="10">
          <cell r="E10">
            <v>0.430733955102041</v>
          </cell>
          <cell r="F10">
            <v>0.0356655207404318</v>
          </cell>
        </row>
        <row r="10">
          <cell r="H10">
            <v>13.12</v>
          </cell>
        </row>
        <row r="11">
          <cell r="A11">
            <v>43391</v>
          </cell>
          <cell r="B11">
            <v>13</v>
          </cell>
          <cell r="C11">
            <v>43</v>
          </cell>
        </row>
        <row r="11">
          <cell r="E11">
            <v>0.365382357142857</v>
          </cell>
          <cell r="F11">
            <v>0.0234804157251728</v>
          </cell>
        </row>
        <row r="11">
          <cell r="H11">
            <v>0</v>
          </cell>
        </row>
        <row r="12">
          <cell r="A12">
            <v>43391</v>
          </cell>
          <cell r="B12">
            <v>14</v>
          </cell>
          <cell r="C12">
            <v>11</v>
          </cell>
        </row>
        <row r="12">
          <cell r="E12">
            <v>0.340798726530612</v>
          </cell>
          <cell r="F12">
            <v>0.021892345278647</v>
          </cell>
        </row>
        <row r="12">
          <cell r="H12">
            <v>0</v>
          </cell>
        </row>
        <row r="13">
          <cell r="A13">
            <v>43391</v>
          </cell>
          <cell r="B13">
            <v>14</v>
          </cell>
          <cell r="C13">
            <v>39</v>
          </cell>
        </row>
        <row r="13">
          <cell r="E13">
            <v>0.333930716326531</v>
          </cell>
          <cell r="F13">
            <v>0.0247432514186447</v>
          </cell>
        </row>
        <row r="13">
          <cell r="H13">
            <v>0</v>
          </cell>
        </row>
        <row r="14">
          <cell r="A14">
            <v>43391</v>
          </cell>
          <cell r="B14">
            <v>15</v>
          </cell>
          <cell r="C14">
            <v>18</v>
          </cell>
        </row>
        <row r="14">
          <cell r="E14">
            <v>0.402286671428571</v>
          </cell>
          <cell r="F14">
            <v>0.0278099929003651</v>
          </cell>
        </row>
        <row r="14">
          <cell r="H14">
            <v>0</v>
          </cell>
        </row>
        <row r="15">
          <cell r="A15">
            <v>43391</v>
          </cell>
          <cell r="B15">
            <v>16</v>
          </cell>
          <cell r="C15">
            <v>3</v>
          </cell>
        </row>
        <row r="15">
          <cell r="E15">
            <v>0.349470404081633</v>
          </cell>
          <cell r="F15">
            <v>0.02654641550031</v>
          </cell>
        </row>
        <row r="15">
          <cell r="H15">
            <v>0</v>
          </cell>
        </row>
        <row r="16">
          <cell r="A16">
            <v>43391</v>
          </cell>
          <cell r="B16">
            <v>17</v>
          </cell>
          <cell r="C16">
            <v>3</v>
          </cell>
        </row>
        <row r="16">
          <cell r="E16">
            <v>0.424964816326531</v>
          </cell>
          <cell r="F16">
            <v>0.0449372495970261</v>
          </cell>
        </row>
        <row r="16">
          <cell r="H16">
            <v>0</v>
          </cell>
        </row>
        <row r="17">
          <cell r="A17">
            <v>43391</v>
          </cell>
          <cell r="B17">
            <v>18</v>
          </cell>
          <cell r="C17">
            <v>4</v>
          </cell>
        </row>
        <row r="17">
          <cell r="E17">
            <v>0.397881395918367</v>
          </cell>
          <cell r="F17">
            <v>0.0284616050929121</v>
          </cell>
        </row>
        <row r="17">
          <cell r="H17">
            <v>0</v>
          </cell>
        </row>
        <row r="18">
          <cell r="A18">
            <v>43391</v>
          </cell>
          <cell r="B18">
            <v>18</v>
          </cell>
          <cell r="C18">
            <v>48</v>
          </cell>
        </row>
        <row r="18">
          <cell r="E18">
            <v>0.392208965306122</v>
          </cell>
          <cell r="F18">
            <v>0.0467379639827549</v>
          </cell>
        </row>
        <row r="18">
          <cell r="H18">
            <v>0</v>
          </cell>
        </row>
        <row r="19">
          <cell r="A19">
            <v>43391</v>
          </cell>
          <cell r="B19">
            <v>19</v>
          </cell>
          <cell r="C19">
            <v>3</v>
          </cell>
        </row>
        <row r="19">
          <cell r="E19">
            <v>0.418034463265306</v>
          </cell>
          <cell r="F19">
            <v>0.0391805860083883</v>
          </cell>
        </row>
        <row r="19">
          <cell r="H19">
            <v>18.52</v>
          </cell>
        </row>
        <row r="20">
          <cell r="A20">
            <v>43391</v>
          </cell>
          <cell r="B20">
            <v>19</v>
          </cell>
          <cell r="C20">
            <v>32</v>
          </cell>
        </row>
        <row r="20">
          <cell r="E20">
            <v>0.345707732653061</v>
          </cell>
          <cell r="F20">
            <v>0.0228438454010685</v>
          </cell>
        </row>
        <row r="20">
          <cell r="H20">
            <v>0</v>
          </cell>
        </row>
        <row r="21">
          <cell r="A21">
            <v>43395</v>
          </cell>
          <cell r="B21">
            <v>9</v>
          </cell>
          <cell r="C21">
            <v>49</v>
          </cell>
        </row>
        <row r="21">
          <cell r="E21">
            <v>0.372101075510204</v>
          </cell>
          <cell r="F21">
            <v>0.0360702194587085</v>
          </cell>
        </row>
        <row r="21">
          <cell r="H21">
            <v>0</v>
          </cell>
        </row>
        <row r="22">
          <cell r="A22">
            <v>43395</v>
          </cell>
          <cell r="B22">
            <v>10</v>
          </cell>
          <cell r="C22">
            <v>4</v>
          </cell>
        </row>
        <row r="22">
          <cell r="E22">
            <v>0.374562742857143</v>
          </cell>
          <cell r="F22">
            <v>0.0399793482830107</v>
          </cell>
        </row>
        <row r="22">
          <cell r="H22">
            <v>9.52</v>
          </cell>
        </row>
        <row r="23">
          <cell r="A23">
            <v>43395</v>
          </cell>
          <cell r="B23">
            <v>10</v>
          </cell>
          <cell r="C23">
            <v>28</v>
          </cell>
        </row>
        <row r="23">
          <cell r="E23">
            <v>0.364460287755102</v>
          </cell>
          <cell r="F23">
            <v>0.0255296173593526</v>
          </cell>
        </row>
        <row r="23">
          <cell r="H23">
            <v>0</v>
          </cell>
        </row>
        <row r="24">
          <cell r="A24">
            <v>43395</v>
          </cell>
          <cell r="B24">
            <v>11</v>
          </cell>
          <cell r="C24">
            <v>0</v>
          </cell>
        </row>
        <row r="24">
          <cell r="E24">
            <v>0.348245387755102</v>
          </cell>
          <cell r="F24">
            <v>0.0236253968781143</v>
          </cell>
        </row>
        <row r="24">
          <cell r="H24">
            <v>0</v>
          </cell>
        </row>
        <row r="25">
          <cell r="A25">
            <v>43395</v>
          </cell>
          <cell r="B25">
            <v>12</v>
          </cell>
          <cell r="C25">
            <v>7</v>
          </cell>
        </row>
        <row r="25">
          <cell r="E25">
            <v>0.327114757142857</v>
          </cell>
          <cell r="F25">
            <v>0.0307453931065175</v>
          </cell>
        </row>
        <row r="25">
          <cell r="H25">
            <v>0</v>
          </cell>
        </row>
        <row r="26">
          <cell r="A26">
            <v>43395</v>
          </cell>
          <cell r="B26">
            <v>13</v>
          </cell>
          <cell r="C26">
            <v>18</v>
          </cell>
        </row>
        <row r="26">
          <cell r="E26">
            <v>0.400300228571429</v>
          </cell>
          <cell r="F26">
            <v>0.0365097794254067</v>
          </cell>
        </row>
        <row r="26">
          <cell r="H26">
            <v>0</v>
          </cell>
        </row>
        <row r="27">
          <cell r="A27">
            <v>43395</v>
          </cell>
          <cell r="B27">
            <v>13</v>
          </cell>
          <cell r="C27">
            <v>32</v>
          </cell>
        </row>
        <row r="27">
          <cell r="E27">
            <v>0.450727028571429</v>
          </cell>
          <cell r="F27">
            <v>0.0568803513515438</v>
          </cell>
        </row>
        <row r="27">
          <cell r="H27">
            <v>13.21</v>
          </cell>
        </row>
        <row r="28">
          <cell r="A28">
            <v>43395</v>
          </cell>
          <cell r="B28">
            <v>13</v>
          </cell>
          <cell r="C28">
            <v>56</v>
          </cell>
        </row>
        <row r="28">
          <cell r="E28">
            <v>0.338187444897959</v>
          </cell>
          <cell r="F28">
            <v>0.0338687834727755</v>
          </cell>
        </row>
        <row r="28">
          <cell r="H28">
            <v>0</v>
          </cell>
        </row>
        <row r="29">
          <cell r="A29">
            <v>43395</v>
          </cell>
          <cell r="B29">
            <v>14</v>
          </cell>
          <cell r="C29">
            <v>21</v>
          </cell>
        </row>
        <row r="29">
          <cell r="E29">
            <v>0.328700106122449</v>
          </cell>
          <cell r="F29">
            <v>0.0213422777186162</v>
          </cell>
        </row>
        <row r="29">
          <cell r="H29">
            <v>0</v>
          </cell>
        </row>
        <row r="30">
          <cell r="A30">
            <v>43395</v>
          </cell>
          <cell r="B30">
            <v>15</v>
          </cell>
          <cell r="C30">
            <v>4</v>
          </cell>
        </row>
        <row r="30">
          <cell r="E30">
            <v>0.367956579591837</v>
          </cell>
          <cell r="F30">
            <v>0.0358382166106551</v>
          </cell>
        </row>
        <row r="30">
          <cell r="H30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W101"/>
  <sheetViews>
    <sheetView workbookViewId="0">
      <selection activeCell="O32" sqref="O32"/>
    </sheetView>
  </sheetViews>
  <sheetFormatPr defaultColWidth="9" defaultRowHeight="15"/>
  <cols>
    <col min="1" max="1" width="10.7142857142857" style="1" customWidth="1"/>
    <col min="9" max="9" width="12.8571428571429"/>
    <col min="10" max="10" width="12" customWidth="1"/>
    <col min="13" max="13" width="12.8571428571429"/>
    <col min="17" max="17" width="12.8571428571429"/>
    <col min="24" max="26" width="9.42857142857143" customWidth="1"/>
    <col min="32" max="32" width="10.7142857142857" style="1" customWidth="1"/>
  </cols>
  <sheetData>
    <row r="2" spans="1:30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s="2" t="s">
        <v>10</v>
      </c>
      <c r="L2" s="2"/>
      <c r="M2" s="2"/>
      <c r="N2" s="2"/>
      <c r="O2" s="2" t="s">
        <v>11</v>
      </c>
      <c r="P2" s="2"/>
      <c r="Q2" s="2"/>
      <c r="R2" s="2"/>
      <c r="S2" s="2" t="s">
        <v>12</v>
      </c>
      <c r="T2" s="2"/>
      <c r="U2" s="2"/>
      <c r="V2" s="2"/>
      <c r="W2" s="2" t="s">
        <v>13</v>
      </c>
      <c r="X2" s="2"/>
      <c r="Y2" s="2"/>
      <c r="Z2" s="2"/>
      <c r="AA2" s="2" t="s">
        <v>14</v>
      </c>
      <c r="AB2" s="2"/>
      <c r="AC2" s="2"/>
      <c r="AD2" s="2"/>
    </row>
    <row r="3" spans="1:32">
      <c r="A3" s="1">
        <f>[1]Analysis!A3</f>
        <v>43391</v>
      </c>
      <c r="B3">
        <f>[1]Analysis!B3</f>
        <v>8</v>
      </c>
      <c r="C3">
        <f>[1]Analysis!C3</f>
        <v>33</v>
      </c>
      <c r="D3">
        <v>1</v>
      </c>
      <c r="E3">
        <f>[1]Analysis!E3</f>
        <v>0.432448142857143</v>
      </c>
      <c r="F3">
        <f>[1]Analysis!F3</f>
        <v>0.0476582063717195</v>
      </c>
      <c r="G3">
        <f>B3+C3/60</f>
        <v>8.55</v>
      </c>
      <c r="H3">
        <f>[1]Analysis!H3</f>
        <v>0</v>
      </c>
      <c r="I3">
        <f>INT(H3)+(H3-INT(H3))/0.6</f>
        <v>0</v>
      </c>
      <c r="J3">
        <f>(E3+10*F3)/2</f>
        <v>0.454515103287169</v>
      </c>
      <c r="K3">
        <f t="shared" ref="K3:K41" si="0">IF($D3=1,G3,NA())</f>
        <v>8.55</v>
      </c>
      <c r="L3">
        <f>IF($D3=1,J3,NA())</f>
        <v>0.454515103287169</v>
      </c>
      <c r="M3" t="e">
        <f>IF(D3=1,IF(H3=0,NA(),I3),NA())</f>
        <v>#N/A</v>
      </c>
      <c r="N3" t="e">
        <f>IF(D3=1,IF(H3=0,NA(),0),NA())</f>
        <v>#N/A</v>
      </c>
      <c r="O3" t="e">
        <f t="shared" ref="O3:O41" si="1">IF($D3=2,G3,NA())</f>
        <v>#N/A</v>
      </c>
      <c r="P3" t="e">
        <f>IF($D3=2,J3,NA())</f>
        <v>#N/A</v>
      </c>
      <c r="Q3" t="e">
        <f>IF(D3=2,IF(H3=0,NA(),I3),NA())</f>
        <v>#N/A</v>
      </c>
      <c r="R3" t="e">
        <f>IF(D3=2,IF(H3=0,NA(),0),NA())</f>
        <v>#N/A</v>
      </c>
      <c r="S3" t="e">
        <f t="shared" ref="S3:S41" si="2">IF($D3=3,G3,NA())</f>
        <v>#N/A</v>
      </c>
      <c r="T3" t="e">
        <f>IF($D3=3,J3,NA())</f>
        <v>#N/A</v>
      </c>
      <c r="U3" t="e">
        <f>IF(D3=3,IF(H3=0,NA(),I3),NA())</f>
        <v>#N/A</v>
      </c>
      <c r="V3" t="e">
        <f>IF(D3=3,IF(H3=0,NA(),0),NA())</f>
        <v>#N/A</v>
      </c>
      <c r="W3" t="e">
        <f t="shared" ref="W3:W41" si="3">IF($D3=4,G3,NA())</f>
        <v>#N/A</v>
      </c>
      <c r="X3" t="e">
        <f>IF($D3=4,J3,NA())</f>
        <v>#N/A</v>
      </c>
      <c r="Y3" t="e">
        <f>IF(D3=4,IF(H3=0,NA(),I3),NA())</f>
        <v>#N/A</v>
      </c>
      <c r="Z3" t="e">
        <f>IF(D3=4,IF(H3=0,NA(),0),NA())</f>
        <v>#N/A</v>
      </c>
      <c r="AA3" t="e">
        <f t="shared" ref="AA3:AA41" si="4">IF($D3=5,G3,NA())</f>
        <v>#N/A</v>
      </c>
      <c r="AB3" t="e">
        <f>IF($D3=5,J3,NA())</f>
        <v>#N/A</v>
      </c>
      <c r="AC3" t="e">
        <f>IF(D3=5,IF(H3=0,NA(),I3),NA())</f>
        <v>#N/A</v>
      </c>
      <c r="AD3" t="e">
        <f>IF(D3=5,IF(H3=0,NA(),0),NA())</f>
        <v>#N/A</v>
      </c>
      <c r="AE3">
        <f>IF(D3&gt;0,D3,NA())</f>
        <v>1</v>
      </c>
      <c r="AF3" s="1">
        <f>IF(A3&gt;=$A$3,A3,NA())</f>
        <v>43391</v>
      </c>
    </row>
    <row r="4" spans="1:32">
      <c r="A4" s="1">
        <f>[1]Analysis!A4</f>
        <v>43391</v>
      </c>
      <c r="B4">
        <f>[1]Analysis!B4</f>
        <v>8</v>
      </c>
      <c r="C4">
        <f>[1]Analysis!C4</f>
        <v>58</v>
      </c>
      <c r="D4">
        <f>IF(A4&gt;A3,D3+1,IF(A4&lt;A3,0,D3))</f>
        <v>1</v>
      </c>
      <c r="E4">
        <f>[1]Analysis!E4</f>
        <v>0.381760971428571</v>
      </c>
      <c r="F4">
        <f>[1]Analysis!F4</f>
        <v>0.0334096999631751</v>
      </c>
      <c r="G4">
        <f>B4+C4/60</f>
        <v>8.96666666666667</v>
      </c>
      <c r="H4">
        <f>[1]Analysis!H4</f>
        <v>8.38</v>
      </c>
      <c r="I4">
        <f t="shared" ref="I4:I11" si="5">INT(H4)+(H4-INT(H4))/0.6</f>
        <v>8.63333333333333</v>
      </c>
      <c r="J4">
        <f t="shared" ref="J4:J41" si="6">(E4+10*F4)/2</f>
        <v>0.357928985530161</v>
      </c>
      <c r="K4">
        <f t="shared" si="0"/>
        <v>8.96666666666667</v>
      </c>
      <c r="L4">
        <f t="shared" ref="L4:L41" si="7">IF($D4=1,J4,NA())</f>
        <v>0.357928985530161</v>
      </c>
      <c r="M4">
        <f t="shared" ref="M4:M35" si="8">IF(D4=1,IF(H4=0,NA(),I4),NA())</f>
        <v>8.63333333333333</v>
      </c>
      <c r="N4">
        <f t="shared" ref="N4:N41" si="9">IF(D4=1,IF(H4=0,NA(),0),NA())</f>
        <v>0</v>
      </c>
      <c r="O4" t="e">
        <f t="shared" si="1"/>
        <v>#N/A</v>
      </c>
      <c r="P4" t="e">
        <f t="shared" ref="P4:P41" si="10">IF($D4=2,J4,NA())</f>
        <v>#N/A</v>
      </c>
      <c r="Q4" t="e">
        <f t="shared" ref="Q4:Q35" si="11">IF(D4=2,IF(H4=0,NA(),I4),NA())</f>
        <v>#N/A</v>
      </c>
      <c r="R4" t="e">
        <f t="shared" ref="R4:R41" si="12">IF(D4=2,IF(H4=0,NA(),0),NA())</f>
        <v>#N/A</v>
      </c>
      <c r="S4" t="e">
        <f t="shared" si="2"/>
        <v>#N/A</v>
      </c>
      <c r="T4" t="e">
        <f t="shared" ref="T4:T41" si="13">IF($D4=3,J4,NA())</f>
        <v>#N/A</v>
      </c>
      <c r="U4" t="e">
        <f t="shared" ref="U4:U35" si="14">IF(D4=3,IF(H4=0,NA(),I4),NA())</f>
        <v>#N/A</v>
      </c>
      <c r="V4" t="e">
        <f t="shared" ref="V4:V41" si="15">IF(D4=3,IF(H4=0,NA(),0),NA())</f>
        <v>#N/A</v>
      </c>
      <c r="W4" t="e">
        <f t="shared" si="3"/>
        <v>#N/A</v>
      </c>
      <c r="X4" t="e">
        <f t="shared" ref="X4:X41" si="16">IF($D4=4,J4,NA())</f>
        <v>#N/A</v>
      </c>
      <c r="Y4" t="e">
        <f t="shared" ref="Y4:Y35" si="17">IF(D4=4,IF(H4=0,NA(),I4),NA())</f>
        <v>#N/A</v>
      </c>
      <c r="Z4" t="e">
        <f t="shared" ref="Z4:Z21" si="18">IF(D4=4,IF(H4=0,NA(),0),NA())</f>
        <v>#N/A</v>
      </c>
      <c r="AA4" t="e">
        <f t="shared" si="4"/>
        <v>#N/A</v>
      </c>
      <c r="AB4" t="e">
        <f t="shared" ref="AB4:AB41" si="19">IF($D4=5,J4,NA())</f>
        <v>#N/A</v>
      </c>
      <c r="AC4" t="e">
        <f t="shared" ref="AC4:AC35" si="20">IF(D4=5,IF(H4=0,NA(),I4),NA())</f>
        <v>#N/A</v>
      </c>
      <c r="AD4" t="e">
        <f t="shared" ref="AD4:AD41" si="21">IF(D4=5,IF(H4=0,NA(),0),NA())</f>
        <v>#N/A</v>
      </c>
      <c r="AE4">
        <f t="shared" ref="AE4:AE67" si="22">IF(D4&gt;0,D4,NA())</f>
        <v>1</v>
      </c>
      <c r="AF4" s="1">
        <f t="shared" ref="AF4:AF67" si="23">IF(A4&gt;=$A$3,A4,NA())</f>
        <v>43391</v>
      </c>
    </row>
    <row r="5" spans="1:49">
      <c r="A5" s="1">
        <f>[1]Analysis!A5</f>
        <v>43391</v>
      </c>
      <c r="B5">
        <f>[1]Analysis!B5</f>
        <v>9</v>
      </c>
      <c r="C5">
        <f>[1]Analysis!C5</f>
        <v>16</v>
      </c>
      <c r="D5">
        <f t="shared" ref="D5:D10" si="24">IF(A5&gt;A4,D4+1,IF(A5&lt;A4,0,D4))</f>
        <v>1</v>
      </c>
      <c r="E5">
        <f>[1]Analysis!E5</f>
        <v>0.36035006122449</v>
      </c>
      <c r="F5">
        <f>[1]Analysis!F5</f>
        <v>0.0386821636383807</v>
      </c>
      <c r="G5">
        <f t="shared" ref="G5:G10" si="25">B5+C5/60</f>
        <v>9.26666666666667</v>
      </c>
      <c r="H5">
        <f>[1]Analysis!H5</f>
        <v>0</v>
      </c>
      <c r="I5">
        <f t="shared" si="5"/>
        <v>0</v>
      </c>
      <c r="J5">
        <f t="shared" si="6"/>
        <v>0.373585848804148</v>
      </c>
      <c r="K5">
        <f t="shared" si="0"/>
        <v>9.26666666666667</v>
      </c>
      <c r="L5">
        <f t="shared" si="7"/>
        <v>0.373585848804148</v>
      </c>
      <c r="M5" t="e">
        <f t="shared" si="8"/>
        <v>#N/A</v>
      </c>
      <c r="N5" t="e">
        <f t="shared" si="9"/>
        <v>#N/A</v>
      </c>
      <c r="O5" t="e">
        <f t="shared" si="1"/>
        <v>#N/A</v>
      </c>
      <c r="P5" t="e">
        <f t="shared" si="10"/>
        <v>#N/A</v>
      </c>
      <c r="Q5" t="e">
        <f t="shared" si="11"/>
        <v>#N/A</v>
      </c>
      <c r="R5" t="e">
        <f t="shared" si="12"/>
        <v>#N/A</v>
      </c>
      <c r="S5" t="e">
        <f t="shared" si="2"/>
        <v>#N/A</v>
      </c>
      <c r="T5" t="e">
        <f t="shared" si="13"/>
        <v>#N/A</v>
      </c>
      <c r="U5" t="e">
        <f t="shared" si="14"/>
        <v>#N/A</v>
      </c>
      <c r="V5" t="e">
        <f t="shared" si="15"/>
        <v>#N/A</v>
      </c>
      <c r="W5" t="e">
        <f t="shared" si="3"/>
        <v>#N/A</v>
      </c>
      <c r="X5" t="e">
        <f t="shared" si="16"/>
        <v>#N/A</v>
      </c>
      <c r="Y5" t="e">
        <f t="shared" si="17"/>
        <v>#N/A</v>
      </c>
      <c r="Z5" t="e">
        <f t="shared" si="18"/>
        <v>#N/A</v>
      </c>
      <c r="AA5" t="e">
        <f t="shared" si="4"/>
        <v>#N/A</v>
      </c>
      <c r="AB5" t="e">
        <f t="shared" si="19"/>
        <v>#N/A</v>
      </c>
      <c r="AC5" t="e">
        <f t="shared" si="20"/>
        <v>#N/A</v>
      </c>
      <c r="AD5" t="e">
        <f t="shared" si="21"/>
        <v>#N/A</v>
      </c>
      <c r="AE5">
        <f t="shared" si="22"/>
        <v>1</v>
      </c>
      <c r="AF5" s="1">
        <f t="shared" si="23"/>
        <v>43391</v>
      </c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</row>
    <row r="6" spans="1:49">
      <c r="A6" s="1">
        <f>[1]Analysis!A6</f>
        <v>43391</v>
      </c>
      <c r="B6">
        <f>[1]Analysis!B6</f>
        <v>10</v>
      </c>
      <c r="C6">
        <f>[1]Analysis!C6</f>
        <v>11</v>
      </c>
      <c r="D6">
        <f t="shared" si="24"/>
        <v>1</v>
      </c>
      <c r="E6">
        <f>[1]Analysis!E6</f>
        <v>0.357685710204082</v>
      </c>
      <c r="F6">
        <f>[1]Analysis!F6</f>
        <v>0.0239799447686745</v>
      </c>
      <c r="G6">
        <f t="shared" si="25"/>
        <v>10.1833333333333</v>
      </c>
      <c r="H6">
        <f>[1]Analysis!H6</f>
        <v>0</v>
      </c>
      <c r="I6">
        <f t="shared" si="5"/>
        <v>0</v>
      </c>
      <c r="J6">
        <f t="shared" si="6"/>
        <v>0.298742578945414</v>
      </c>
      <c r="K6">
        <f t="shared" si="0"/>
        <v>10.1833333333333</v>
      </c>
      <c r="L6">
        <f t="shared" si="7"/>
        <v>0.298742578945414</v>
      </c>
      <c r="M6" t="e">
        <f t="shared" si="8"/>
        <v>#N/A</v>
      </c>
      <c r="N6" t="e">
        <f t="shared" si="9"/>
        <v>#N/A</v>
      </c>
      <c r="O6" t="e">
        <f t="shared" si="1"/>
        <v>#N/A</v>
      </c>
      <c r="P6" t="e">
        <f t="shared" si="10"/>
        <v>#N/A</v>
      </c>
      <c r="Q6" t="e">
        <f t="shared" si="11"/>
        <v>#N/A</v>
      </c>
      <c r="R6" t="e">
        <f t="shared" si="12"/>
        <v>#N/A</v>
      </c>
      <c r="S6" t="e">
        <f t="shared" si="2"/>
        <v>#N/A</v>
      </c>
      <c r="T6" t="e">
        <f t="shared" si="13"/>
        <v>#N/A</v>
      </c>
      <c r="U6" t="e">
        <f t="shared" si="14"/>
        <v>#N/A</v>
      </c>
      <c r="V6" t="e">
        <f t="shared" si="15"/>
        <v>#N/A</v>
      </c>
      <c r="W6" t="e">
        <f t="shared" si="3"/>
        <v>#N/A</v>
      </c>
      <c r="X6" t="e">
        <f t="shared" si="16"/>
        <v>#N/A</v>
      </c>
      <c r="Y6" t="e">
        <f t="shared" si="17"/>
        <v>#N/A</v>
      </c>
      <c r="Z6" t="e">
        <f t="shared" si="18"/>
        <v>#N/A</v>
      </c>
      <c r="AA6" t="e">
        <f t="shared" si="4"/>
        <v>#N/A</v>
      </c>
      <c r="AB6" t="e">
        <f t="shared" si="19"/>
        <v>#N/A</v>
      </c>
      <c r="AC6" t="e">
        <f t="shared" si="20"/>
        <v>#N/A</v>
      </c>
      <c r="AD6" t="e">
        <f t="shared" si="21"/>
        <v>#N/A</v>
      </c>
      <c r="AE6">
        <f t="shared" si="22"/>
        <v>1</v>
      </c>
      <c r="AF6" s="1">
        <f t="shared" si="23"/>
        <v>43391</v>
      </c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32">
      <c r="A7" s="1">
        <f>[1]Analysis!A7</f>
        <v>43391</v>
      </c>
      <c r="B7">
        <f>[1]Analysis!B7</f>
        <v>11</v>
      </c>
      <c r="C7">
        <f>[1]Analysis!C7</f>
        <v>11</v>
      </c>
      <c r="D7">
        <f t="shared" si="24"/>
        <v>1</v>
      </c>
      <c r="E7">
        <f>[1]Analysis!E7</f>
        <v>0.409872457142857</v>
      </c>
      <c r="F7">
        <f>[1]Analysis!F7</f>
        <v>0.0384502874756221</v>
      </c>
      <c r="G7">
        <f t="shared" si="25"/>
        <v>11.1833333333333</v>
      </c>
      <c r="H7">
        <f>[1]Analysis!H7</f>
        <v>0</v>
      </c>
      <c r="I7">
        <f t="shared" si="5"/>
        <v>0</v>
      </c>
      <c r="J7">
        <f t="shared" si="6"/>
        <v>0.397187665949539</v>
      </c>
      <c r="K7">
        <f t="shared" si="0"/>
        <v>11.1833333333333</v>
      </c>
      <c r="L7">
        <f t="shared" si="7"/>
        <v>0.397187665949539</v>
      </c>
      <c r="M7" t="e">
        <f t="shared" si="8"/>
        <v>#N/A</v>
      </c>
      <c r="N7" t="e">
        <f t="shared" si="9"/>
        <v>#N/A</v>
      </c>
      <c r="O7" t="e">
        <f t="shared" si="1"/>
        <v>#N/A</v>
      </c>
      <c r="P7" t="e">
        <f t="shared" si="10"/>
        <v>#N/A</v>
      </c>
      <c r="Q7" t="e">
        <f t="shared" si="11"/>
        <v>#N/A</v>
      </c>
      <c r="R7" t="e">
        <f t="shared" si="12"/>
        <v>#N/A</v>
      </c>
      <c r="S7" t="e">
        <f t="shared" si="2"/>
        <v>#N/A</v>
      </c>
      <c r="T7" t="e">
        <f t="shared" si="13"/>
        <v>#N/A</v>
      </c>
      <c r="U7" t="e">
        <f t="shared" si="14"/>
        <v>#N/A</v>
      </c>
      <c r="V7" t="e">
        <f t="shared" si="15"/>
        <v>#N/A</v>
      </c>
      <c r="W7" t="e">
        <f t="shared" si="3"/>
        <v>#N/A</v>
      </c>
      <c r="X7" t="e">
        <f t="shared" si="16"/>
        <v>#N/A</v>
      </c>
      <c r="Y7" t="e">
        <f t="shared" si="17"/>
        <v>#N/A</v>
      </c>
      <c r="Z7" t="e">
        <f t="shared" si="18"/>
        <v>#N/A</v>
      </c>
      <c r="AA7" t="e">
        <f t="shared" si="4"/>
        <v>#N/A</v>
      </c>
      <c r="AB7" t="e">
        <f t="shared" si="19"/>
        <v>#N/A</v>
      </c>
      <c r="AC7" t="e">
        <f t="shared" si="20"/>
        <v>#N/A</v>
      </c>
      <c r="AD7" t="e">
        <f t="shared" si="21"/>
        <v>#N/A</v>
      </c>
      <c r="AE7">
        <f t="shared" si="22"/>
        <v>1</v>
      </c>
      <c r="AF7" s="1">
        <f t="shared" si="23"/>
        <v>43391</v>
      </c>
    </row>
    <row r="8" spans="1:32">
      <c r="A8" s="1">
        <f>[1]Analysis!A8</f>
        <v>43391</v>
      </c>
      <c r="B8">
        <f>[1]Analysis!B8</f>
        <v>12</v>
      </c>
      <c r="C8">
        <f>[1]Analysis!C8</f>
        <v>6</v>
      </c>
      <c r="D8">
        <f t="shared" si="24"/>
        <v>1</v>
      </c>
      <c r="E8">
        <f>[1]Analysis!E8</f>
        <v>0.397495346938776</v>
      </c>
      <c r="F8">
        <f>[1]Analysis!F8</f>
        <v>0.0418924297171382</v>
      </c>
      <c r="G8">
        <f t="shared" si="25"/>
        <v>12.1</v>
      </c>
      <c r="H8">
        <f>[1]Analysis!H8</f>
        <v>0</v>
      </c>
      <c r="I8">
        <f t="shared" si="5"/>
        <v>0</v>
      </c>
      <c r="J8">
        <f t="shared" si="6"/>
        <v>0.408209822055079</v>
      </c>
      <c r="K8">
        <f t="shared" si="0"/>
        <v>12.1</v>
      </c>
      <c r="L8">
        <f t="shared" si="7"/>
        <v>0.408209822055079</v>
      </c>
      <c r="M8" t="e">
        <f t="shared" si="8"/>
        <v>#N/A</v>
      </c>
      <c r="N8" t="e">
        <f t="shared" si="9"/>
        <v>#N/A</v>
      </c>
      <c r="O8" t="e">
        <f t="shared" si="1"/>
        <v>#N/A</v>
      </c>
      <c r="P8" t="e">
        <f t="shared" si="10"/>
        <v>#N/A</v>
      </c>
      <c r="Q8" t="e">
        <f t="shared" si="11"/>
        <v>#N/A</v>
      </c>
      <c r="R8" t="e">
        <f t="shared" si="12"/>
        <v>#N/A</v>
      </c>
      <c r="S8" t="e">
        <f t="shared" si="2"/>
        <v>#N/A</v>
      </c>
      <c r="T8" t="e">
        <f t="shared" si="13"/>
        <v>#N/A</v>
      </c>
      <c r="U8" t="e">
        <f t="shared" si="14"/>
        <v>#N/A</v>
      </c>
      <c r="V8" t="e">
        <f t="shared" si="15"/>
        <v>#N/A</v>
      </c>
      <c r="W8" t="e">
        <f t="shared" si="3"/>
        <v>#N/A</v>
      </c>
      <c r="X8" t="e">
        <f t="shared" si="16"/>
        <v>#N/A</v>
      </c>
      <c r="Y8" t="e">
        <f t="shared" si="17"/>
        <v>#N/A</v>
      </c>
      <c r="Z8" t="e">
        <f t="shared" si="18"/>
        <v>#N/A</v>
      </c>
      <c r="AA8" t="e">
        <f t="shared" si="4"/>
        <v>#N/A</v>
      </c>
      <c r="AB8" t="e">
        <f t="shared" si="19"/>
        <v>#N/A</v>
      </c>
      <c r="AC8" t="e">
        <f t="shared" si="20"/>
        <v>#N/A</v>
      </c>
      <c r="AD8" t="e">
        <f t="shared" si="21"/>
        <v>#N/A</v>
      </c>
      <c r="AE8">
        <f t="shared" si="22"/>
        <v>1</v>
      </c>
      <c r="AF8" s="1">
        <f t="shared" si="23"/>
        <v>43391</v>
      </c>
    </row>
    <row r="9" spans="1:32">
      <c r="A9" s="1">
        <f>[1]Analysis!A9</f>
        <v>43391</v>
      </c>
      <c r="B9">
        <f>[1]Analysis!B9</f>
        <v>13</v>
      </c>
      <c r="C9">
        <f>[1]Analysis!C9</f>
        <v>8</v>
      </c>
      <c r="D9">
        <f t="shared" si="24"/>
        <v>1</v>
      </c>
      <c r="E9">
        <f>[1]Analysis!E9</f>
        <v>0.433172285714286</v>
      </c>
      <c r="F9">
        <f>[1]Analysis!F9</f>
        <v>0.0395332245782337</v>
      </c>
      <c r="G9">
        <f t="shared" si="25"/>
        <v>13.1333333333333</v>
      </c>
      <c r="H9">
        <f>[1]Analysis!H9</f>
        <v>0</v>
      </c>
      <c r="I9">
        <f t="shared" si="5"/>
        <v>0</v>
      </c>
      <c r="J9">
        <f t="shared" si="6"/>
        <v>0.414252265748312</v>
      </c>
      <c r="K9">
        <f t="shared" si="0"/>
        <v>13.1333333333333</v>
      </c>
      <c r="L9">
        <f t="shared" si="7"/>
        <v>0.414252265748312</v>
      </c>
      <c r="M9" t="e">
        <f t="shared" si="8"/>
        <v>#N/A</v>
      </c>
      <c r="N9" t="e">
        <f t="shared" si="9"/>
        <v>#N/A</v>
      </c>
      <c r="O9" t="e">
        <f t="shared" si="1"/>
        <v>#N/A</v>
      </c>
      <c r="P9" t="e">
        <f t="shared" si="10"/>
        <v>#N/A</v>
      </c>
      <c r="Q9" t="e">
        <f t="shared" si="11"/>
        <v>#N/A</v>
      </c>
      <c r="R9" t="e">
        <f t="shared" si="12"/>
        <v>#N/A</v>
      </c>
      <c r="S9" t="e">
        <f t="shared" si="2"/>
        <v>#N/A</v>
      </c>
      <c r="T9" t="e">
        <f t="shared" si="13"/>
        <v>#N/A</v>
      </c>
      <c r="U9" t="e">
        <f t="shared" si="14"/>
        <v>#N/A</v>
      </c>
      <c r="V9" t="e">
        <f t="shared" si="15"/>
        <v>#N/A</v>
      </c>
      <c r="W9" t="e">
        <f t="shared" si="3"/>
        <v>#N/A</v>
      </c>
      <c r="X9" t="e">
        <f t="shared" si="16"/>
        <v>#N/A</v>
      </c>
      <c r="Y9" t="e">
        <f t="shared" si="17"/>
        <v>#N/A</v>
      </c>
      <c r="Z9" t="e">
        <f t="shared" si="18"/>
        <v>#N/A</v>
      </c>
      <c r="AA9" t="e">
        <f t="shared" si="4"/>
        <v>#N/A</v>
      </c>
      <c r="AB9" t="e">
        <f t="shared" si="19"/>
        <v>#N/A</v>
      </c>
      <c r="AC9" t="e">
        <f t="shared" si="20"/>
        <v>#N/A</v>
      </c>
      <c r="AD9" t="e">
        <f t="shared" si="21"/>
        <v>#N/A</v>
      </c>
      <c r="AE9">
        <f t="shared" si="22"/>
        <v>1</v>
      </c>
      <c r="AF9" s="1">
        <f t="shared" si="23"/>
        <v>43391</v>
      </c>
    </row>
    <row r="10" spans="1:32">
      <c r="A10" s="1">
        <f>[1]Analysis!A10</f>
        <v>43391</v>
      </c>
      <c r="B10">
        <f>[1]Analysis!B10</f>
        <v>13</v>
      </c>
      <c r="C10">
        <f>[1]Analysis!C10</f>
        <v>29</v>
      </c>
      <c r="D10">
        <f t="shared" si="24"/>
        <v>1</v>
      </c>
      <c r="E10">
        <f>[1]Analysis!E10</f>
        <v>0.430733955102041</v>
      </c>
      <c r="F10">
        <f>[1]Analysis!F10</f>
        <v>0.0356655207404318</v>
      </c>
      <c r="G10">
        <f t="shared" si="25"/>
        <v>13.4833333333333</v>
      </c>
      <c r="H10">
        <f>[1]Analysis!H10</f>
        <v>13.12</v>
      </c>
      <c r="I10">
        <f t="shared" si="5"/>
        <v>13.2</v>
      </c>
      <c r="J10">
        <f t="shared" si="6"/>
        <v>0.393694581253179</v>
      </c>
      <c r="K10">
        <f t="shared" si="0"/>
        <v>13.4833333333333</v>
      </c>
      <c r="L10">
        <f t="shared" si="7"/>
        <v>0.393694581253179</v>
      </c>
      <c r="M10">
        <f t="shared" si="8"/>
        <v>13.2</v>
      </c>
      <c r="N10">
        <f t="shared" si="9"/>
        <v>0</v>
      </c>
      <c r="O10" t="e">
        <f t="shared" si="1"/>
        <v>#N/A</v>
      </c>
      <c r="P10" t="e">
        <f t="shared" si="10"/>
        <v>#N/A</v>
      </c>
      <c r="Q10" t="e">
        <f t="shared" si="11"/>
        <v>#N/A</v>
      </c>
      <c r="R10" t="e">
        <f t="shared" si="12"/>
        <v>#N/A</v>
      </c>
      <c r="S10" t="e">
        <f t="shared" si="2"/>
        <v>#N/A</v>
      </c>
      <c r="T10" t="e">
        <f t="shared" si="13"/>
        <v>#N/A</v>
      </c>
      <c r="U10" t="e">
        <f t="shared" si="14"/>
        <v>#N/A</v>
      </c>
      <c r="V10" t="e">
        <f t="shared" si="15"/>
        <v>#N/A</v>
      </c>
      <c r="W10" t="e">
        <f t="shared" si="3"/>
        <v>#N/A</v>
      </c>
      <c r="X10" t="e">
        <f t="shared" si="16"/>
        <v>#N/A</v>
      </c>
      <c r="Y10" t="e">
        <f t="shared" si="17"/>
        <v>#N/A</v>
      </c>
      <c r="Z10" t="e">
        <f t="shared" si="18"/>
        <v>#N/A</v>
      </c>
      <c r="AA10" t="e">
        <f t="shared" si="4"/>
        <v>#N/A</v>
      </c>
      <c r="AB10" t="e">
        <f t="shared" si="19"/>
        <v>#N/A</v>
      </c>
      <c r="AC10" t="e">
        <f t="shared" si="20"/>
        <v>#N/A</v>
      </c>
      <c r="AD10" t="e">
        <f t="shared" si="21"/>
        <v>#N/A</v>
      </c>
      <c r="AE10">
        <f t="shared" si="22"/>
        <v>1</v>
      </c>
      <c r="AF10" s="1">
        <f t="shared" si="23"/>
        <v>43391</v>
      </c>
    </row>
    <row r="11" spans="1:32">
      <c r="A11" s="1">
        <f>[1]Analysis!A11</f>
        <v>43391</v>
      </c>
      <c r="B11">
        <f>[1]Analysis!B11</f>
        <v>13</v>
      </c>
      <c r="C11">
        <f>[1]Analysis!C11</f>
        <v>43</v>
      </c>
      <c r="D11">
        <f t="shared" ref="D11:D14" si="26">IF(A11&gt;A10,D10+1,IF(A11&lt;A10,0,D10))</f>
        <v>1</v>
      </c>
      <c r="E11">
        <f>[1]Analysis!E11</f>
        <v>0.365382357142857</v>
      </c>
      <c r="F11">
        <f>[1]Analysis!F11</f>
        <v>0.0234804157251728</v>
      </c>
      <c r="G11">
        <f t="shared" ref="G11:G14" si="27">B11+C11/60</f>
        <v>13.7166666666667</v>
      </c>
      <c r="H11">
        <f>[1]Analysis!H11</f>
        <v>0</v>
      </c>
      <c r="I11">
        <f t="shared" si="5"/>
        <v>0</v>
      </c>
      <c r="J11">
        <f t="shared" si="6"/>
        <v>0.300093257197293</v>
      </c>
      <c r="K11">
        <f t="shared" si="0"/>
        <v>13.7166666666667</v>
      </c>
      <c r="L11">
        <f t="shared" si="7"/>
        <v>0.300093257197293</v>
      </c>
      <c r="M11" t="e">
        <f t="shared" si="8"/>
        <v>#N/A</v>
      </c>
      <c r="N11" t="e">
        <f t="shared" si="9"/>
        <v>#N/A</v>
      </c>
      <c r="O11" t="e">
        <f t="shared" si="1"/>
        <v>#N/A</v>
      </c>
      <c r="P11" t="e">
        <f t="shared" si="10"/>
        <v>#N/A</v>
      </c>
      <c r="Q11" t="e">
        <f t="shared" si="11"/>
        <v>#N/A</v>
      </c>
      <c r="R11" t="e">
        <f t="shared" si="12"/>
        <v>#N/A</v>
      </c>
      <c r="S11" t="e">
        <f t="shared" si="2"/>
        <v>#N/A</v>
      </c>
      <c r="T11" t="e">
        <f t="shared" si="13"/>
        <v>#N/A</v>
      </c>
      <c r="U11" t="e">
        <f t="shared" si="14"/>
        <v>#N/A</v>
      </c>
      <c r="V11" t="e">
        <f t="shared" si="15"/>
        <v>#N/A</v>
      </c>
      <c r="W11" t="e">
        <f t="shared" si="3"/>
        <v>#N/A</v>
      </c>
      <c r="X11" t="e">
        <f t="shared" si="16"/>
        <v>#N/A</v>
      </c>
      <c r="Y11" t="e">
        <f t="shared" si="17"/>
        <v>#N/A</v>
      </c>
      <c r="Z11" t="e">
        <f t="shared" si="18"/>
        <v>#N/A</v>
      </c>
      <c r="AA11" t="e">
        <f t="shared" si="4"/>
        <v>#N/A</v>
      </c>
      <c r="AB11" t="e">
        <f t="shared" si="19"/>
        <v>#N/A</v>
      </c>
      <c r="AC11" t="e">
        <f t="shared" si="20"/>
        <v>#N/A</v>
      </c>
      <c r="AD11" t="e">
        <f t="shared" si="21"/>
        <v>#N/A</v>
      </c>
      <c r="AE11">
        <f t="shared" si="22"/>
        <v>1</v>
      </c>
      <c r="AF11" s="1">
        <f t="shared" si="23"/>
        <v>43391</v>
      </c>
    </row>
    <row r="12" spans="1:32">
      <c r="A12" s="1">
        <f>[1]Analysis!A12</f>
        <v>43391</v>
      </c>
      <c r="B12">
        <f>[1]Analysis!B12</f>
        <v>14</v>
      </c>
      <c r="C12">
        <f>[1]Analysis!C12</f>
        <v>11</v>
      </c>
      <c r="D12">
        <f t="shared" si="26"/>
        <v>1</v>
      </c>
      <c r="E12">
        <f>[1]Analysis!E12</f>
        <v>0.340798726530612</v>
      </c>
      <c r="F12">
        <f>[1]Analysis!F12</f>
        <v>0.021892345278647</v>
      </c>
      <c r="G12">
        <f t="shared" si="27"/>
        <v>14.1833333333333</v>
      </c>
      <c r="H12">
        <f>[1]Analysis!H12</f>
        <v>0</v>
      </c>
      <c r="I12">
        <f t="shared" ref="I12:I43" si="28">INT(H12)+(H12-INT(H12))/0.6</f>
        <v>0</v>
      </c>
      <c r="J12">
        <f t="shared" si="6"/>
        <v>0.279861089658541</v>
      </c>
      <c r="K12">
        <f t="shared" si="0"/>
        <v>14.1833333333333</v>
      </c>
      <c r="L12">
        <f t="shared" si="7"/>
        <v>0.279861089658541</v>
      </c>
      <c r="M12" t="e">
        <f t="shared" si="8"/>
        <v>#N/A</v>
      </c>
      <c r="N12" t="e">
        <f t="shared" si="9"/>
        <v>#N/A</v>
      </c>
      <c r="O12" t="e">
        <f t="shared" si="1"/>
        <v>#N/A</v>
      </c>
      <c r="P12" t="e">
        <f t="shared" si="10"/>
        <v>#N/A</v>
      </c>
      <c r="Q12" t="e">
        <f t="shared" si="11"/>
        <v>#N/A</v>
      </c>
      <c r="R12" t="e">
        <f t="shared" si="12"/>
        <v>#N/A</v>
      </c>
      <c r="S12" t="e">
        <f t="shared" si="2"/>
        <v>#N/A</v>
      </c>
      <c r="T12" t="e">
        <f t="shared" si="13"/>
        <v>#N/A</v>
      </c>
      <c r="U12" t="e">
        <f t="shared" si="14"/>
        <v>#N/A</v>
      </c>
      <c r="V12" t="e">
        <f t="shared" si="15"/>
        <v>#N/A</v>
      </c>
      <c r="W12" t="e">
        <f t="shared" si="3"/>
        <v>#N/A</v>
      </c>
      <c r="X12" t="e">
        <f t="shared" si="16"/>
        <v>#N/A</v>
      </c>
      <c r="Y12" t="e">
        <f t="shared" si="17"/>
        <v>#N/A</v>
      </c>
      <c r="Z12" t="e">
        <f t="shared" si="18"/>
        <v>#N/A</v>
      </c>
      <c r="AA12" t="e">
        <f t="shared" si="4"/>
        <v>#N/A</v>
      </c>
      <c r="AB12" t="e">
        <f t="shared" si="19"/>
        <v>#N/A</v>
      </c>
      <c r="AC12" t="e">
        <f t="shared" si="20"/>
        <v>#N/A</v>
      </c>
      <c r="AD12" t="e">
        <f t="shared" si="21"/>
        <v>#N/A</v>
      </c>
      <c r="AE12">
        <f t="shared" si="22"/>
        <v>1</v>
      </c>
      <c r="AF12" s="1">
        <f t="shared" si="23"/>
        <v>43391</v>
      </c>
    </row>
    <row r="13" spans="1:32">
      <c r="A13" s="1">
        <f>[1]Analysis!A13</f>
        <v>43391</v>
      </c>
      <c r="B13">
        <f>[1]Analysis!B13</f>
        <v>14</v>
      </c>
      <c r="C13">
        <f>[1]Analysis!C13</f>
        <v>39</v>
      </c>
      <c r="D13">
        <f t="shared" si="26"/>
        <v>1</v>
      </c>
      <c r="E13">
        <f>[1]Analysis!E13</f>
        <v>0.333930716326531</v>
      </c>
      <c r="F13">
        <f>[1]Analysis!F13</f>
        <v>0.0247432514186447</v>
      </c>
      <c r="G13">
        <f t="shared" si="27"/>
        <v>14.65</v>
      </c>
      <c r="H13">
        <f>[1]Analysis!H13</f>
        <v>0</v>
      </c>
      <c r="I13">
        <f t="shared" si="28"/>
        <v>0</v>
      </c>
      <c r="J13">
        <f t="shared" si="6"/>
        <v>0.290681615256489</v>
      </c>
      <c r="K13">
        <f t="shared" si="0"/>
        <v>14.65</v>
      </c>
      <c r="L13">
        <f t="shared" si="7"/>
        <v>0.290681615256489</v>
      </c>
      <c r="M13" t="e">
        <f t="shared" si="8"/>
        <v>#N/A</v>
      </c>
      <c r="N13" t="e">
        <f t="shared" si="9"/>
        <v>#N/A</v>
      </c>
      <c r="O13" t="e">
        <f t="shared" si="1"/>
        <v>#N/A</v>
      </c>
      <c r="P13" t="e">
        <f t="shared" si="10"/>
        <v>#N/A</v>
      </c>
      <c r="Q13" t="e">
        <f t="shared" si="11"/>
        <v>#N/A</v>
      </c>
      <c r="R13" t="e">
        <f t="shared" si="12"/>
        <v>#N/A</v>
      </c>
      <c r="S13" t="e">
        <f t="shared" si="2"/>
        <v>#N/A</v>
      </c>
      <c r="T13" t="e">
        <f t="shared" si="13"/>
        <v>#N/A</v>
      </c>
      <c r="U13" t="e">
        <f t="shared" si="14"/>
        <v>#N/A</v>
      </c>
      <c r="V13" t="e">
        <f t="shared" si="15"/>
        <v>#N/A</v>
      </c>
      <c r="W13" t="e">
        <f t="shared" si="3"/>
        <v>#N/A</v>
      </c>
      <c r="X13" t="e">
        <f t="shared" si="16"/>
        <v>#N/A</v>
      </c>
      <c r="Y13" t="e">
        <f t="shared" si="17"/>
        <v>#N/A</v>
      </c>
      <c r="Z13" t="e">
        <f t="shared" si="18"/>
        <v>#N/A</v>
      </c>
      <c r="AA13" t="e">
        <f t="shared" si="4"/>
        <v>#N/A</v>
      </c>
      <c r="AB13" t="e">
        <f t="shared" si="19"/>
        <v>#N/A</v>
      </c>
      <c r="AC13" t="e">
        <f t="shared" si="20"/>
        <v>#N/A</v>
      </c>
      <c r="AD13" t="e">
        <f t="shared" si="21"/>
        <v>#N/A</v>
      </c>
      <c r="AE13">
        <f t="shared" si="22"/>
        <v>1</v>
      </c>
      <c r="AF13" s="1">
        <f t="shared" si="23"/>
        <v>43391</v>
      </c>
    </row>
    <row r="14" spans="1:32">
      <c r="A14" s="1">
        <f>[1]Analysis!A14</f>
        <v>43391</v>
      </c>
      <c r="B14">
        <f>[1]Analysis!B14</f>
        <v>15</v>
      </c>
      <c r="C14">
        <f>[1]Analysis!C14</f>
        <v>18</v>
      </c>
      <c r="D14">
        <f t="shared" si="26"/>
        <v>1</v>
      </c>
      <c r="E14">
        <f>[1]Analysis!E14</f>
        <v>0.402286671428571</v>
      </c>
      <c r="F14">
        <f>[1]Analysis!F14</f>
        <v>0.0278099929003651</v>
      </c>
      <c r="G14">
        <f t="shared" si="27"/>
        <v>15.3</v>
      </c>
      <c r="H14">
        <f>[1]Analysis!H14</f>
        <v>0</v>
      </c>
      <c r="I14">
        <f t="shared" si="28"/>
        <v>0</v>
      </c>
      <c r="J14">
        <f t="shared" si="6"/>
        <v>0.340193300216111</v>
      </c>
      <c r="K14">
        <f t="shared" si="0"/>
        <v>15.3</v>
      </c>
      <c r="L14">
        <f t="shared" si="7"/>
        <v>0.340193300216111</v>
      </c>
      <c r="M14" t="e">
        <f t="shared" si="8"/>
        <v>#N/A</v>
      </c>
      <c r="N14" t="e">
        <f t="shared" si="9"/>
        <v>#N/A</v>
      </c>
      <c r="O14" t="e">
        <f t="shared" si="1"/>
        <v>#N/A</v>
      </c>
      <c r="P14" t="e">
        <f t="shared" si="10"/>
        <v>#N/A</v>
      </c>
      <c r="Q14" t="e">
        <f t="shared" si="11"/>
        <v>#N/A</v>
      </c>
      <c r="R14" t="e">
        <f t="shared" si="12"/>
        <v>#N/A</v>
      </c>
      <c r="S14" t="e">
        <f t="shared" si="2"/>
        <v>#N/A</v>
      </c>
      <c r="T14" t="e">
        <f t="shared" si="13"/>
        <v>#N/A</v>
      </c>
      <c r="U14" t="e">
        <f t="shared" si="14"/>
        <v>#N/A</v>
      </c>
      <c r="V14" t="e">
        <f t="shared" si="15"/>
        <v>#N/A</v>
      </c>
      <c r="W14" t="e">
        <f t="shared" si="3"/>
        <v>#N/A</v>
      </c>
      <c r="X14" t="e">
        <f t="shared" si="16"/>
        <v>#N/A</v>
      </c>
      <c r="Y14" t="e">
        <f t="shared" si="17"/>
        <v>#N/A</v>
      </c>
      <c r="Z14" t="e">
        <f t="shared" si="18"/>
        <v>#N/A</v>
      </c>
      <c r="AA14" t="e">
        <f t="shared" si="4"/>
        <v>#N/A</v>
      </c>
      <c r="AB14" t="e">
        <f t="shared" si="19"/>
        <v>#N/A</v>
      </c>
      <c r="AC14" t="e">
        <f t="shared" si="20"/>
        <v>#N/A</v>
      </c>
      <c r="AD14" t="e">
        <f t="shared" si="21"/>
        <v>#N/A</v>
      </c>
      <c r="AE14">
        <f t="shared" si="22"/>
        <v>1</v>
      </c>
      <c r="AF14" s="1">
        <f t="shared" si="23"/>
        <v>43391</v>
      </c>
    </row>
    <row r="15" spans="1:32">
      <c r="A15" s="1">
        <f>[1]Analysis!A15</f>
        <v>43391</v>
      </c>
      <c r="B15">
        <f>[1]Analysis!B15</f>
        <v>16</v>
      </c>
      <c r="C15">
        <f>[1]Analysis!C15</f>
        <v>3</v>
      </c>
      <c r="D15">
        <f t="shared" ref="D15:D41" si="29">IF(A15&gt;A14,D14+1,IF(A15&lt;A14,0,D14))</f>
        <v>1</v>
      </c>
      <c r="E15">
        <f>[1]Analysis!E15</f>
        <v>0.349470404081633</v>
      </c>
      <c r="F15">
        <f>[1]Analysis!F15</f>
        <v>0.02654641550031</v>
      </c>
      <c r="G15">
        <f t="shared" ref="G15:G41" si="30">B15+C15/60</f>
        <v>16.05</v>
      </c>
      <c r="H15">
        <f>[1]Analysis!H15</f>
        <v>0</v>
      </c>
      <c r="I15">
        <f t="shared" si="28"/>
        <v>0</v>
      </c>
      <c r="J15">
        <f t="shared" si="6"/>
        <v>0.307467279542367</v>
      </c>
      <c r="K15">
        <f t="shared" si="0"/>
        <v>16.05</v>
      </c>
      <c r="L15">
        <f t="shared" si="7"/>
        <v>0.307467279542367</v>
      </c>
      <c r="M15" t="e">
        <f t="shared" si="8"/>
        <v>#N/A</v>
      </c>
      <c r="N15" t="e">
        <f t="shared" si="9"/>
        <v>#N/A</v>
      </c>
      <c r="O15" t="e">
        <f t="shared" si="1"/>
        <v>#N/A</v>
      </c>
      <c r="P15" t="e">
        <f t="shared" si="10"/>
        <v>#N/A</v>
      </c>
      <c r="Q15" t="e">
        <f t="shared" si="11"/>
        <v>#N/A</v>
      </c>
      <c r="R15" t="e">
        <f t="shared" si="12"/>
        <v>#N/A</v>
      </c>
      <c r="S15" t="e">
        <f t="shared" si="2"/>
        <v>#N/A</v>
      </c>
      <c r="T15" t="e">
        <f t="shared" si="13"/>
        <v>#N/A</v>
      </c>
      <c r="U15" t="e">
        <f t="shared" si="14"/>
        <v>#N/A</v>
      </c>
      <c r="V15" t="e">
        <f t="shared" si="15"/>
        <v>#N/A</v>
      </c>
      <c r="W15" t="e">
        <f t="shared" si="3"/>
        <v>#N/A</v>
      </c>
      <c r="X15" t="e">
        <f t="shared" si="16"/>
        <v>#N/A</v>
      </c>
      <c r="Y15" t="e">
        <f t="shared" si="17"/>
        <v>#N/A</v>
      </c>
      <c r="Z15" t="e">
        <f t="shared" si="18"/>
        <v>#N/A</v>
      </c>
      <c r="AA15" t="e">
        <f t="shared" si="4"/>
        <v>#N/A</v>
      </c>
      <c r="AB15" t="e">
        <f t="shared" si="19"/>
        <v>#N/A</v>
      </c>
      <c r="AC15" t="e">
        <f t="shared" si="20"/>
        <v>#N/A</v>
      </c>
      <c r="AD15" t="e">
        <f t="shared" si="21"/>
        <v>#N/A</v>
      </c>
      <c r="AE15">
        <f t="shared" si="22"/>
        <v>1</v>
      </c>
      <c r="AF15" s="1">
        <f t="shared" si="23"/>
        <v>43391</v>
      </c>
    </row>
    <row r="16" spans="1:32">
      <c r="A16" s="1">
        <f>[1]Analysis!A16</f>
        <v>43391</v>
      </c>
      <c r="B16">
        <f>[1]Analysis!B16</f>
        <v>17</v>
      </c>
      <c r="C16">
        <f>[1]Analysis!C16</f>
        <v>3</v>
      </c>
      <c r="D16">
        <f t="shared" si="29"/>
        <v>1</v>
      </c>
      <c r="E16">
        <f>[1]Analysis!E16</f>
        <v>0.424964816326531</v>
      </c>
      <c r="F16">
        <f>[1]Analysis!F16</f>
        <v>0.0449372495970261</v>
      </c>
      <c r="G16">
        <f t="shared" si="30"/>
        <v>17.05</v>
      </c>
      <c r="H16">
        <f>[1]Analysis!H16</f>
        <v>0</v>
      </c>
      <c r="I16">
        <f t="shared" si="28"/>
        <v>0</v>
      </c>
      <c r="J16">
        <f t="shared" si="6"/>
        <v>0.437168656148396</v>
      </c>
      <c r="K16">
        <f t="shared" si="0"/>
        <v>17.05</v>
      </c>
      <c r="L16">
        <f t="shared" si="7"/>
        <v>0.437168656148396</v>
      </c>
      <c r="M16" t="e">
        <f t="shared" si="8"/>
        <v>#N/A</v>
      </c>
      <c r="N16" t="e">
        <f t="shared" si="9"/>
        <v>#N/A</v>
      </c>
      <c r="O16" t="e">
        <f t="shared" si="1"/>
        <v>#N/A</v>
      </c>
      <c r="P16" t="e">
        <f t="shared" si="10"/>
        <v>#N/A</v>
      </c>
      <c r="Q16" t="e">
        <f t="shared" si="11"/>
        <v>#N/A</v>
      </c>
      <c r="R16" t="e">
        <f t="shared" si="12"/>
        <v>#N/A</v>
      </c>
      <c r="S16" t="e">
        <f t="shared" si="2"/>
        <v>#N/A</v>
      </c>
      <c r="T16" t="e">
        <f t="shared" si="13"/>
        <v>#N/A</v>
      </c>
      <c r="U16" t="e">
        <f t="shared" si="14"/>
        <v>#N/A</v>
      </c>
      <c r="V16" t="e">
        <f t="shared" si="15"/>
        <v>#N/A</v>
      </c>
      <c r="W16" t="e">
        <f t="shared" si="3"/>
        <v>#N/A</v>
      </c>
      <c r="X16" t="e">
        <f t="shared" si="16"/>
        <v>#N/A</v>
      </c>
      <c r="Y16" t="e">
        <f t="shared" si="17"/>
        <v>#N/A</v>
      </c>
      <c r="Z16" t="e">
        <f t="shared" si="18"/>
        <v>#N/A</v>
      </c>
      <c r="AA16" t="e">
        <f t="shared" si="4"/>
        <v>#N/A</v>
      </c>
      <c r="AB16" t="e">
        <f t="shared" si="19"/>
        <v>#N/A</v>
      </c>
      <c r="AC16" t="e">
        <f t="shared" si="20"/>
        <v>#N/A</v>
      </c>
      <c r="AD16" t="e">
        <f t="shared" si="21"/>
        <v>#N/A</v>
      </c>
      <c r="AE16">
        <f t="shared" si="22"/>
        <v>1</v>
      </c>
      <c r="AF16" s="1">
        <f t="shared" si="23"/>
        <v>43391</v>
      </c>
    </row>
    <row r="17" spans="1:32">
      <c r="A17" s="1">
        <f>[1]Analysis!A17</f>
        <v>43391</v>
      </c>
      <c r="B17">
        <f>[1]Analysis!B17</f>
        <v>18</v>
      </c>
      <c r="C17">
        <f>[1]Analysis!C17</f>
        <v>4</v>
      </c>
      <c r="D17">
        <f t="shared" si="29"/>
        <v>1</v>
      </c>
      <c r="E17">
        <f>[1]Analysis!E17</f>
        <v>0.397881395918367</v>
      </c>
      <c r="F17">
        <f>[1]Analysis!F17</f>
        <v>0.0284616050929121</v>
      </c>
      <c r="G17">
        <f t="shared" si="30"/>
        <v>18.0666666666667</v>
      </c>
      <c r="H17">
        <f>[1]Analysis!H17</f>
        <v>0</v>
      </c>
      <c r="I17">
        <f t="shared" si="28"/>
        <v>0</v>
      </c>
      <c r="J17">
        <f t="shared" si="6"/>
        <v>0.341248723423744</v>
      </c>
      <c r="K17">
        <f t="shared" si="0"/>
        <v>18.0666666666667</v>
      </c>
      <c r="L17">
        <f t="shared" si="7"/>
        <v>0.341248723423744</v>
      </c>
      <c r="M17" t="e">
        <f t="shared" si="8"/>
        <v>#N/A</v>
      </c>
      <c r="N17" t="e">
        <f t="shared" si="9"/>
        <v>#N/A</v>
      </c>
      <c r="O17" t="e">
        <f t="shared" si="1"/>
        <v>#N/A</v>
      </c>
      <c r="P17" t="e">
        <f t="shared" si="10"/>
        <v>#N/A</v>
      </c>
      <c r="Q17" t="e">
        <f t="shared" si="11"/>
        <v>#N/A</v>
      </c>
      <c r="R17" t="e">
        <f t="shared" si="12"/>
        <v>#N/A</v>
      </c>
      <c r="S17" t="e">
        <f t="shared" si="2"/>
        <v>#N/A</v>
      </c>
      <c r="T17" t="e">
        <f t="shared" si="13"/>
        <v>#N/A</v>
      </c>
      <c r="U17" t="e">
        <f t="shared" si="14"/>
        <v>#N/A</v>
      </c>
      <c r="V17" t="e">
        <f t="shared" si="15"/>
        <v>#N/A</v>
      </c>
      <c r="W17" t="e">
        <f t="shared" si="3"/>
        <v>#N/A</v>
      </c>
      <c r="X17" t="e">
        <f t="shared" si="16"/>
        <v>#N/A</v>
      </c>
      <c r="Y17" t="e">
        <f t="shared" si="17"/>
        <v>#N/A</v>
      </c>
      <c r="Z17" t="e">
        <f t="shared" si="18"/>
        <v>#N/A</v>
      </c>
      <c r="AA17" t="e">
        <f t="shared" si="4"/>
        <v>#N/A</v>
      </c>
      <c r="AB17" t="e">
        <f t="shared" si="19"/>
        <v>#N/A</v>
      </c>
      <c r="AC17" t="e">
        <f t="shared" si="20"/>
        <v>#N/A</v>
      </c>
      <c r="AD17" t="e">
        <f t="shared" si="21"/>
        <v>#N/A</v>
      </c>
      <c r="AE17">
        <f t="shared" si="22"/>
        <v>1</v>
      </c>
      <c r="AF17" s="1">
        <f t="shared" si="23"/>
        <v>43391</v>
      </c>
    </row>
    <row r="18" spans="1:32">
      <c r="A18" s="1">
        <f>[1]Analysis!A18</f>
        <v>43391</v>
      </c>
      <c r="B18">
        <f>[1]Analysis!B18</f>
        <v>18</v>
      </c>
      <c r="C18">
        <f>[1]Analysis!C18</f>
        <v>48</v>
      </c>
      <c r="D18">
        <f t="shared" si="29"/>
        <v>1</v>
      </c>
      <c r="E18">
        <f>[1]Analysis!E18</f>
        <v>0.392208965306122</v>
      </c>
      <c r="F18">
        <f>[1]Analysis!F18</f>
        <v>0.0467379639827549</v>
      </c>
      <c r="G18">
        <f t="shared" si="30"/>
        <v>18.8</v>
      </c>
      <c r="H18">
        <f>[1]Analysis!H18</f>
        <v>0</v>
      </c>
      <c r="I18">
        <f t="shared" si="28"/>
        <v>0</v>
      </c>
      <c r="J18">
        <f t="shared" si="6"/>
        <v>0.429794302566835</v>
      </c>
      <c r="K18">
        <f t="shared" si="0"/>
        <v>18.8</v>
      </c>
      <c r="L18">
        <f t="shared" si="7"/>
        <v>0.429794302566835</v>
      </c>
      <c r="M18" t="e">
        <f t="shared" si="8"/>
        <v>#N/A</v>
      </c>
      <c r="N18" t="e">
        <f t="shared" si="9"/>
        <v>#N/A</v>
      </c>
      <c r="O18" t="e">
        <f t="shared" si="1"/>
        <v>#N/A</v>
      </c>
      <c r="P18" t="e">
        <f t="shared" si="10"/>
        <v>#N/A</v>
      </c>
      <c r="Q18" t="e">
        <f t="shared" si="11"/>
        <v>#N/A</v>
      </c>
      <c r="R18" t="e">
        <f t="shared" si="12"/>
        <v>#N/A</v>
      </c>
      <c r="S18" t="e">
        <f t="shared" si="2"/>
        <v>#N/A</v>
      </c>
      <c r="T18" t="e">
        <f t="shared" si="13"/>
        <v>#N/A</v>
      </c>
      <c r="U18" t="e">
        <f t="shared" si="14"/>
        <v>#N/A</v>
      </c>
      <c r="V18" t="e">
        <f t="shared" si="15"/>
        <v>#N/A</v>
      </c>
      <c r="W18" t="e">
        <f t="shared" si="3"/>
        <v>#N/A</v>
      </c>
      <c r="X18" t="e">
        <f t="shared" si="16"/>
        <v>#N/A</v>
      </c>
      <c r="Y18" t="e">
        <f t="shared" si="17"/>
        <v>#N/A</v>
      </c>
      <c r="Z18" t="e">
        <f t="shared" si="18"/>
        <v>#N/A</v>
      </c>
      <c r="AA18" t="e">
        <f t="shared" si="4"/>
        <v>#N/A</v>
      </c>
      <c r="AB18" t="e">
        <f t="shared" si="19"/>
        <v>#N/A</v>
      </c>
      <c r="AC18" t="e">
        <f t="shared" si="20"/>
        <v>#N/A</v>
      </c>
      <c r="AD18" t="e">
        <f t="shared" si="21"/>
        <v>#N/A</v>
      </c>
      <c r="AE18">
        <f t="shared" si="22"/>
        <v>1</v>
      </c>
      <c r="AF18" s="1">
        <f t="shared" si="23"/>
        <v>43391</v>
      </c>
    </row>
    <row r="19" spans="1:32">
      <c r="A19" s="1">
        <f>[1]Analysis!A19</f>
        <v>43391</v>
      </c>
      <c r="B19">
        <f>[1]Analysis!B19</f>
        <v>19</v>
      </c>
      <c r="C19">
        <f>[1]Analysis!C19</f>
        <v>3</v>
      </c>
      <c r="D19">
        <f t="shared" si="29"/>
        <v>1</v>
      </c>
      <c r="E19">
        <f>[1]Analysis!E19</f>
        <v>0.418034463265306</v>
      </c>
      <c r="F19">
        <f>[1]Analysis!F19</f>
        <v>0.0391805860083883</v>
      </c>
      <c r="G19">
        <f t="shared" si="30"/>
        <v>19.05</v>
      </c>
      <c r="H19">
        <f>[1]Analysis!H19</f>
        <v>18.52</v>
      </c>
      <c r="I19">
        <f t="shared" si="28"/>
        <v>18.8666666666667</v>
      </c>
      <c r="J19">
        <f t="shared" si="6"/>
        <v>0.404920161674595</v>
      </c>
      <c r="K19">
        <f t="shared" si="0"/>
        <v>19.05</v>
      </c>
      <c r="L19">
        <f t="shared" si="7"/>
        <v>0.404920161674595</v>
      </c>
      <c r="M19">
        <f t="shared" si="8"/>
        <v>18.8666666666667</v>
      </c>
      <c r="N19">
        <f t="shared" si="9"/>
        <v>0</v>
      </c>
      <c r="O19" t="e">
        <f t="shared" si="1"/>
        <v>#N/A</v>
      </c>
      <c r="P19" t="e">
        <f t="shared" si="10"/>
        <v>#N/A</v>
      </c>
      <c r="Q19" t="e">
        <f t="shared" si="11"/>
        <v>#N/A</v>
      </c>
      <c r="R19" t="e">
        <f t="shared" si="12"/>
        <v>#N/A</v>
      </c>
      <c r="S19" t="e">
        <f t="shared" si="2"/>
        <v>#N/A</v>
      </c>
      <c r="T19" t="e">
        <f t="shared" si="13"/>
        <v>#N/A</v>
      </c>
      <c r="U19" t="e">
        <f t="shared" si="14"/>
        <v>#N/A</v>
      </c>
      <c r="V19" t="e">
        <f t="shared" si="15"/>
        <v>#N/A</v>
      </c>
      <c r="W19" t="e">
        <f t="shared" si="3"/>
        <v>#N/A</v>
      </c>
      <c r="X19" t="e">
        <f t="shared" si="16"/>
        <v>#N/A</v>
      </c>
      <c r="Y19" t="e">
        <f t="shared" si="17"/>
        <v>#N/A</v>
      </c>
      <c r="Z19" t="e">
        <f t="shared" si="18"/>
        <v>#N/A</v>
      </c>
      <c r="AA19" t="e">
        <f t="shared" si="4"/>
        <v>#N/A</v>
      </c>
      <c r="AB19" t="e">
        <f t="shared" si="19"/>
        <v>#N/A</v>
      </c>
      <c r="AC19" t="e">
        <f t="shared" si="20"/>
        <v>#N/A</v>
      </c>
      <c r="AD19" t="e">
        <f t="shared" si="21"/>
        <v>#N/A</v>
      </c>
      <c r="AE19">
        <f t="shared" si="22"/>
        <v>1</v>
      </c>
      <c r="AF19" s="1">
        <f t="shared" si="23"/>
        <v>43391</v>
      </c>
    </row>
    <row r="20" spans="1:32">
      <c r="A20" s="1">
        <f>[1]Analysis!A20</f>
        <v>43391</v>
      </c>
      <c r="B20">
        <f>[1]Analysis!B20</f>
        <v>19</v>
      </c>
      <c r="C20">
        <f>[1]Analysis!C20</f>
        <v>32</v>
      </c>
      <c r="D20">
        <f t="shared" si="29"/>
        <v>1</v>
      </c>
      <c r="E20">
        <f>[1]Analysis!E20</f>
        <v>0.345707732653061</v>
      </c>
      <c r="F20">
        <f>[1]Analysis!F20</f>
        <v>0.0228438454010685</v>
      </c>
      <c r="G20">
        <f t="shared" si="30"/>
        <v>19.5333333333333</v>
      </c>
      <c r="H20">
        <f>[1]Analysis!H20</f>
        <v>0</v>
      </c>
      <c r="I20">
        <f t="shared" si="28"/>
        <v>0</v>
      </c>
      <c r="J20">
        <f t="shared" si="6"/>
        <v>0.287073093331873</v>
      </c>
      <c r="K20">
        <f t="shared" si="0"/>
        <v>19.5333333333333</v>
      </c>
      <c r="L20">
        <f t="shared" si="7"/>
        <v>0.287073093331873</v>
      </c>
      <c r="M20" t="e">
        <f t="shared" si="8"/>
        <v>#N/A</v>
      </c>
      <c r="N20" t="e">
        <f t="shared" si="9"/>
        <v>#N/A</v>
      </c>
      <c r="O20" t="e">
        <f t="shared" si="1"/>
        <v>#N/A</v>
      </c>
      <c r="P20" t="e">
        <f t="shared" si="10"/>
        <v>#N/A</v>
      </c>
      <c r="Q20" t="e">
        <f t="shared" si="11"/>
        <v>#N/A</v>
      </c>
      <c r="R20" t="e">
        <f t="shared" si="12"/>
        <v>#N/A</v>
      </c>
      <c r="S20" t="e">
        <f t="shared" si="2"/>
        <v>#N/A</v>
      </c>
      <c r="T20" t="e">
        <f t="shared" si="13"/>
        <v>#N/A</v>
      </c>
      <c r="U20" t="e">
        <f t="shared" si="14"/>
        <v>#N/A</v>
      </c>
      <c r="V20" t="e">
        <f t="shared" si="15"/>
        <v>#N/A</v>
      </c>
      <c r="W20" t="e">
        <f t="shared" si="3"/>
        <v>#N/A</v>
      </c>
      <c r="X20" t="e">
        <f t="shared" si="16"/>
        <v>#N/A</v>
      </c>
      <c r="Y20" t="e">
        <f t="shared" si="17"/>
        <v>#N/A</v>
      </c>
      <c r="Z20" t="e">
        <f t="shared" si="18"/>
        <v>#N/A</v>
      </c>
      <c r="AA20" t="e">
        <f t="shared" si="4"/>
        <v>#N/A</v>
      </c>
      <c r="AB20" t="e">
        <f t="shared" si="19"/>
        <v>#N/A</v>
      </c>
      <c r="AC20" t="e">
        <f t="shared" si="20"/>
        <v>#N/A</v>
      </c>
      <c r="AD20" t="e">
        <f t="shared" si="21"/>
        <v>#N/A</v>
      </c>
      <c r="AE20">
        <f t="shared" si="22"/>
        <v>1</v>
      </c>
      <c r="AF20" s="1">
        <f t="shared" si="23"/>
        <v>43391</v>
      </c>
    </row>
    <row r="21" spans="1:32">
      <c r="A21" s="1">
        <f>[1]Analysis!A21</f>
        <v>43395</v>
      </c>
      <c r="B21">
        <f>[1]Analysis!B21</f>
        <v>9</v>
      </c>
      <c r="C21">
        <f>[1]Analysis!C21</f>
        <v>49</v>
      </c>
      <c r="D21">
        <f t="shared" si="29"/>
        <v>2</v>
      </c>
      <c r="E21">
        <f>[1]Analysis!E21</f>
        <v>0.372101075510204</v>
      </c>
      <c r="F21">
        <f>[1]Analysis!F21</f>
        <v>0.0360702194587085</v>
      </c>
      <c r="G21">
        <f t="shared" si="30"/>
        <v>9.81666666666667</v>
      </c>
      <c r="H21">
        <f>[1]Analysis!H21</f>
        <v>0</v>
      </c>
      <c r="I21">
        <f t="shared" si="28"/>
        <v>0</v>
      </c>
      <c r="J21">
        <f t="shared" si="6"/>
        <v>0.366401635048645</v>
      </c>
      <c r="K21" t="e">
        <f t="shared" si="0"/>
        <v>#N/A</v>
      </c>
      <c r="L21" t="e">
        <f t="shared" si="7"/>
        <v>#N/A</v>
      </c>
      <c r="M21" t="e">
        <f t="shared" si="8"/>
        <v>#N/A</v>
      </c>
      <c r="N21" t="e">
        <f t="shared" si="9"/>
        <v>#N/A</v>
      </c>
      <c r="O21">
        <f t="shared" si="1"/>
        <v>9.81666666666667</v>
      </c>
      <c r="P21">
        <f t="shared" si="10"/>
        <v>0.366401635048645</v>
      </c>
      <c r="Q21" t="e">
        <f t="shared" si="11"/>
        <v>#N/A</v>
      </c>
      <c r="R21" t="e">
        <f t="shared" si="12"/>
        <v>#N/A</v>
      </c>
      <c r="S21" t="e">
        <f t="shared" si="2"/>
        <v>#N/A</v>
      </c>
      <c r="T21" t="e">
        <f t="shared" si="13"/>
        <v>#N/A</v>
      </c>
      <c r="U21" t="e">
        <f t="shared" si="14"/>
        <v>#N/A</v>
      </c>
      <c r="V21" t="e">
        <f t="shared" si="15"/>
        <v>#N/A</v>
      </c>
      <c r="W21" t="e">
        <f t="shared" si="3"/>
        <v>#N/A</v>
      </c>
      <c r="X21" t="e">
        <f t="shared" si="16"/>
        <v>#N/A</v>
      </c>
      <c r="Y21" t="e">
        <f t="shared" si="17"/>
        <v>#N/A</v>
      </c>
      <c r="Z21" t="e">
        <f t="shared" si="18"/>
        <v>#N/A</v>
      </c>
      <c r="AA21" t="e">
        <f t="shared" si="4"/>
        <v>#N/A</v>
      </c>
      <c r="AB21" t="e">
        <f t="shared" si="19"/>
        <v>#N/A</v>
      </c>
      <c r="AC21" t="e">
        <f t="shared" si="20"/>
        <v>#N/A</v>
      </c>
      <c r="AD21" t="e">
        <f t="shared" si="21"/>
        <v>#N/A</v>
      </c>
      <c r="AE21">
        <f t="shared" si="22"/>
        <v>2</v>
      </c>
      <c r="AF21" s="1">
        <f t="shared" si="23"/>
        <v>43395</v>
      </c>
    </row>
    <row r="22" spans="1:32">
      <c r="A22" s="1">
        <f>[1]Analysis!A22</f>
        <v>43395</v>
      </c>
      <c r="B22">
        <f>[1]Analysis!B22</f>
        <v>10</v>
      </c>
      <c r="C22">
        <f>[1]Analysis!C22</f>
        <v>4</v>
      </c>
      <c r="D22">
        <f t="shared" si="29"/>
        <v>2</v>
      </c>
      <c r="E22">
        <f>[1]Analysis!E22</f>
        <v>0.374562742857143</v>
      </c>
      <c r="F22">
        <f>[1]Analysis!F22</f>
        <v>0.0399793482830107</v>
      </c>
      <c r="G22">
        <f t="shared" si="30"/>
        <v>10.0666666666667</v>
      </c>
      <c r="H22">
        <f>[1]Analysis!H22</f>
        <v>9.52</v>
      </c>
      <c r="I22">
        <f t="shared" si="28"/>
        <v>9.86666666666667</v>
      </c>
      <c r="J22">
        <f t="shared" si="6"/>
        <v>0.387178112843625</v>
      </c>
      <c r="K22" t="e">
        <f t="shared" si="0"/>
        <v>#N/A</v>
      </c>
      <c r="L22" t="e">
        <f t="shared" si="7"/>
        <v>#N/A</v>
      </c>
      <c r="M22" t="e">
        <f t="shared" si="8"/>
        <v>#N/A</v>
      </c>
      <c r="N22" t="e">
        <f t="shared" si="9"/>
        <v>#N/A</v>
      </c>
      <c r="O22">
        <f t="shared" si="1"/>
        <v>10.0666666666667</v>
      </c>
      <c r="P22">
        <f t="shared" si="10"/>
        <v>0.387178112843625</v>
      </c>
      <c r="Q22">
        <f t="shared" si="11"/>
        <v>9.86666666666667</v>
      </c>
      <c r="R22">
        <f t="shared" si="12"/>
        <v>0</v>
      </c>
      <c r="S22" t="e">
        <f t="shared" si="2"/>
        <v>#N/A</v>
      </c>
      <c r="T22" t="e">
        <f t="shared" si="13"/>
        <v>#N/A</v>
      </c>
      <c r="U22" t="e">
        <f t="shared" si="14"/>
        <v>#N/A</v>
      </c>
      <c r="V22" t="e">
        <f t="shared" si="15"/>
        <v>#N/A</v>
      </c>
      <c r="W22" t="e">
        <f t="shared" si="3"/>
        <v>#N/A</v>
      </c>
      <c r="X22" t="e">
        <f t="shared" si="16"/>
        <v>#N/A</v>
      </c>
      <c r="Y22" t="e">
        <f t="shared" si="17"/>
        <v>#N/A</v>
      </c>
      <c r="Z22" t="e">
        <f t="shared" ref="Z22:Z41" si="31">IF(D22=4,IF(H22=0,NA(),0),NA())</f>
        <v>#N/A</v>
      </c>
      <c r="AA22" t="e">
        <f t="shared" si="4"/>
        <v>#N/A</v>
      </c>
      <c r="AB22" t="e">
        <f t="shared" si="19"/>
        <v>#N/A</v>
      </c>
      <c r="AC22" t="e">
        <f t="shared" si="20"/>
        <v>#N/A</v>
      </c>
      <c r="AD22" t="e">
        <f t="shared" si="21"/>
        <v>#N/A</v>
      </c>
      <c r="AE22">
        <f t="shared" si="22"/>
        <v>2</v>
      </c>
      <c r="AF22" s="1">
        <f t="shared" si="23"/>
        <v>43395</v>
      </c>
    </row>
    <row r="23" spans="1:32">
      <c r="A23" s="1">
        <f>[1]Analysis!A23</f>
        <v>43395</v>
      </c>
      <c r="B23">
        <f>[1]Analysis!B23</f>
        <v>10</v>
      </c>
      <c r="C23">
        <f>[1]Analysis!C23</f>
        <v>28</v>
      </c>
      <c r="D23">
        <f t="shared" si="29"/>
        <v>2</v>
      </c>
      <c r="E23">
        <f>[1]Analysis!E23</f>
        <v>0.364460287755102</v>
      </c>
      <c r="F23">
        <f>[1]Analysis!F23</f>
        <v>0.0255296173593526</v>
      </c>
      <c r="G23">
        <f t="shared" si="30"/>
        <v>10.4666666666667</v>
      </c>
      <c r="H23">
        <f>[1]Analysis!H23</f>
        <v>0</v>
      </c>
      <c r="I23">
        <f t="shared" si="28"/>
        <v>0</v>
      </c>
      <c r="J23">
        <f t="shared" si="6"/>
        <v>0.309878230674314</v>
      </c>
      <c r="K23" t="e">
        <f t="shared" si="0"/>
        <v>#N/A</v>
      </c>
      <c r="L23" t="e">
        <f t="shared" si="7"/>
        <v>#N/A</v>
      </c>
      <c r="M23" t="e">
        <f t="shared" si="8"/>
        <v>#N/A</v>
      </c>
      <c r="N23" t="e">
        <f t="shared" si="9"/>
        <v>#N/A</v>
      </c>
      <c r="O23">
        <f t="shared" si="1"/>
        <v>10.4666666666667</v>
      </c>
      <c r="P23">
        <f t="shared" si="10"/>
        <v>0.309878230674314</v>
      </c>
      <c r="Q23" t="e">
        <f t="shared" si="11"/>
        <v>#N/A</v>
      </c>
      <c r="R23" t="e">
        <f t="shared" si="12"/>
        <v>#N/A</v>
      </c>
      <c r="S23" t="e">
        <f t="shared" si="2"/>
        <v>#N/A</v>
      </c>
      <c r="T23" t="e">
        <f t="shared" si="13"/>
        <v>#N/A</v>
      </c>
      <c r="U23" t="e">
        <f t="shared" si="14"/>
        <v>#N/A</v>
      </c>
      <c r="V23" t="e">
        <f t="shared" si="15"/>
        <v>#N/A</v>
      </c>
      <c r="W23" t="e">
        <f t="shared" si="3"/>
        <v>#N/A</v>
      </c>
      <c r="X23" t="e">
        <f t="shared" si="16"/>
        <v>#N/A</v>
      </c>
      <c r="Y23" t="e">
        <f t="shared" si="17"/>
        <v>#N/A</v>
      </c>
      <c r="Z23" t="e">
        <f t="shared" si="31"/>
        <v>#N/A</v>
      </c>
      <c r="AA23" t="e">
        <f t="shared" si="4"/>
        <v>#N/A</v>
      </c>
      <c r="AB23" t="e">
        <f t="shared" si="19"/>
        <v>#N/A</v>
      </c>
      <c r="AC23" t="e">
        <f t="shared" si="20"/>
        <v>#N/A</v>
      </c>
      <c r="AD23" t="e">
        <f t="shared" si="21"/>
        <v>#N/A</v>
      </c>
      <c r="AE23">
        <f t="shared" si="22"/>
        <v>2</v>
      </c>
      <c r="AF23" s="1">
        <f t="shared" si="23"/>
        <v>43395</v>
      </c>
    </row>
    <row r="24" spans="1:32">
      <c r="A24" s="1">
        <f>[1]Analysis!A24</f>
        <v>43395</v>
      </c>
      <c r="B24">
        <f>[1]Analysis!B24</f>
        <v>11</v>
      </c>
      <c r="C24">
        <f>[1]Analysis!C24</f>
        <v>0</v>
      </c>
      <c r="D24">
        <f t="shared" si="29"/>
        <v>2</v>
      </c>
      <c r="E24">
        <f>[1]Analysis!E24</f>
        <v>0.348245387755102</v>
      </c>
      <c r="F24">
        <f>[1]Analysis!F24</f>
        <v>0.0236253968781143</v>
      </c>
      <c r="G24">
        <f t="shared" si="30"/>
        <v>11</v>
      </c>
      <c r="H24">
        <f>[1]Analysis!H24</f>
        <v>0</v>
      </c>
      <c r="I24">
        <f t="shared" si="28"/>
        <v>0</v>
      </c>
      <c r="J24">
        <f t="shared" si="6"/>
        <v>0.292249678268122</v>
      </c>
      <c r="K24" t="e">
        <f t="shared" si="0"/>
        <v>#N/A</v>
      </c>
      <c r="L24" t="e">
        <f t="shared" si="7"/>
        <v>#N/A</v>
      </c>
      <c r="M24" t="e">
        <f t="shared" si="8"/>
        <v>#N/A</v>
      </c>
      <c r="N24" t="e">
        <f t="shared" si="9"/>
        <v>#N/A</v>
      </c>
      <c r="O24">
        <f t="shared" si="1"/>
        <v>11</v>
      </c>
      <c r="P24">
        <f t="shared" si="10"/>
        <v>0.292249678268122</v>
      </c>
      <c r="Q24" t="e">
        <f t="shared" si="11"/>
        <v>#N/A</v>
      </c>
      <c r="R24" t="e">
        <f t="shared" si="12"/>
        <v>#N/A</v>
      </c>
      <c r="S24" t="e">
        <f t="shared" si="2"/>
        <v>#N/A</v>
      </c>
      <c r="T24" t="e">
        <f t="shared" si="13"/>
        <v>#N/A</v>
      </c>
      <c r="U24" t="e">
        <f t="shared" si="14"/>
        <v>#N/A</v>
      </c>
      <c r="V24" t="e">
        <f t="shared" si="15"/>
        <v>#N/A</v>
      </c>
      <c r="W24" t="e">
        <f t="shared" si="3"/>
        <v>#N/A</v>
      </c>
      <c r="X24" t="e">
        <f t="shared" si="16"/>
        <v>#N/A</v>
      </c>
      <c r="Y24" t="e">
        <f t="shared" si="17"/>
        <v>#N/A</v>
      </c>
      <c r="Z24" t="e">
        <f t="shared" si="31"/>
        <v>#N/A</v>
      </c>
      <c r="AA24" t="e">
        <f t="shared" si="4"/>
        <v>#N/A</v>
      </c>
      <c r="AB24" t="e">
        <f t="shared" si="19"/>
        <v>#N/A</v>
      </c>
      <c r="AC24" t="e">
        <f t="shared" si="20"/>
        <v>#N/A</v>
      </c>
      <c r="AD24" t="e">
        <f t="shared" si="21"/>
        <v>#N/A</v>
      </c>
      <c r="AE24">
        <f t="shared" si="22"/>
        <v>2</v>
      </c>
      <c r="AF24" s="1">
        <f t="shared" si="23"/>
        <v>43395</v>
      </c>
    </row>
    <row r="25" spans="1:32">
      <c r="A25" s="1">
        <f>[1]Analysis!A25</f>
        <v>43395</v>
      </c>
      <c r="B25">
        <f>[1]Analysis!B25</f>
        <v>12</v>
      </c>
      <c r="C25">
        <f>[1]Analysis!C25</f>
        <v>7</v>
      </c>
      <c r="D25">
        <f t="shared" si="29"/>
        <v>2</v>
      </c>
      <c r="E25">
        <f>[1]Analysis!E25</f>
        <v>0.327114757142857</v>
      </c>
      <c r="F25">
        <f>[1]Analysis!F25</f>
        <v>0.0307453931065175</v>
      </c>
      <c r="G25">
        <f t="shared" si="30"/>
        <v>12.1166666666667</v>
      </c>
      <c r="H25">
        <f>[1]Analysis!H25</f>
        <v>0</v>
      </c>
      <c r="I25">
        <f t="shared" si="28"/>
        <v>0</v>
      </c>
      <c r="J25">
        <f t="shared" si="6"/>
        <v>0.317284344104016</v>
      </c>
      <c r="K25" t="e">
        <f t="shared" si="0"/>
        <v>#N/A</v>
      </c>
      <c r="L25" t="e">
        <f t="shared" si="7"/>
        <v>#N/A</v>
      </c>
      <c r="M25" t="e">
        <f t="shared" si="8"/>
        <v>#N/A</v>
      </c>
      <c r="N25" t="e">
        <f t="shared" si="9"/>
        <v>#N/A</v>
      </c>
      <c r="O25">
        <f t="shared" si="1"/>
        <v>12.1166666666667</v>
      </c>
      <c r="P25">
        <f t="shared" si="10"/>
        <v>0.317284344104016</v>
      </c>
      <c r="Q25" t="e">
        <f t="shared" si="11"/>
        <v>#N/A</v>
      </c>
      <c r="R25" t="e">
        <f t="shared" si="12"/>
        <v>#N/A</v>
      </c>
      <c r="S25" t="e">
        <f t="shared" si="2"/>
        <v>#N/A</v>
      </c>
      <c r="T25" t="e">
        <f t="shared" si="13"/>
        <v>#N/A</v>
      </c>
      <c r="U25" t="e">
        <f t="shared" si="14"/>
        <v>#N/A</v>
      </c>
      <c r="V25" t="e">
        <f t="shared" si="15"/>
        <v>#N/A</v>
      </c>
      <c r="W25" t="e">
        <f t="shared" si="3"/>
        <v>#N/A</v>
      </c>
      <c r="X25" t="e">
        <f t="shared" si="16"/>
        <v>#N/A</v>
      </c>
      <c r="Y25" t="e">
        <f t="shared" si="17"/>
        <v>#N/A</v>
      </c>
      <c r="Z25" t="e">
        <f t="shared" si="31"/>
        <v>#N/A</v>
      </c>
      <c r="AA25" t="e">
        <f t="shared" si="4"/>
        <v>#N/A</v>
      </c>
      <c r="AB25" t="e">
        <f t="shared" si="19"/>
        <v>#N/A</v>
      </c>
      <c r="AC25" t="e">
        <f t="shared" si="20"/>
        <v>#N/A</v>
      </c>
      <c r="AD25" t="e">
        <f t="shared" si="21"/>
        <v>#N/A</v>
      </c>
      <c r="AE25">
        <f t="shared" si="22"/>
        <v>2</v>
      </c>
      <c r="AF25" s="1">
        <f t="shared" si="23"/>
        <v>43395</v>
      </c>
    </row>
    <row r="26" spans="1:32">
      <c r="A26" s="1">
        <f>[1]Analysis!A26</f>
        <v>43395</v>
      </c>
      <c r="B26">
        <f>[1]Analysis!B26</f>
        <v>13</v>
      </c>
      <c r="C26">
        <f>[1]Analysis!C26</f>
        <v>18</v>
      </c>
      <c r="D26">
        <f t="shared" si="29"/>
        <v>2</v>
      </c>
      <c r="E26">
        <f>[1]Analysis!E26</f>
        <v>0.400300228571429</v>
      </c>
      <c r="F26">
        <f>[1]Analysis!F26</f>
        <v>0.0365097794254067</v>
      </c>
      <c r="G26">
        <f t="shared" si="30"/>
        <v>13.3</v>
      </c>
      <c r="H26">
        <f>[1]Analysis!H26</f>
        <v>0</v>
      </c>
      <c r="I26">
        <f t="shared" si="28"/>
        <v>0</v>
      </c>
      <c r="J26">
        <f t="shared" si="6"/>
        <v>0.382699011412748</v>
      </c>
      <c r="K26" t="e">
        <f t="shared" si="0"/>
        <v>#N/A</v>
      </c>
      <c r="L26" t="e">
        <f t="shared" si="7"/>
        <v>#N/A</v>
      </c>
      <c r="M26" t="e">
        <f t="shared" si="8"/>
        <v>#N/A</v>
      </c>
      <c r="N26" t="e">
        <f t="shared" si="9"/>
        <v>#N/A</v>
      </c>
      <c r="O26">
        <f t="shared" si="1"/>
        <v>13.3</v>
      </c>
      <c r="P26">
        <f t="shared" si="10"/>
        <v>0.382699011412748</v>
      </c>
      <c r="Q26" t="e">
        <f t="shared" si="11"/>
        <v>#N/A</v>
      </c>
      <c r="R26" t="e">
        <f t="shared" si="12"/>
        <v>#N/A</v>
      </c>
      <c r="S26" t="e">
        <f t="shared" si="2"/>
        <v>#N/A</v>
      </c>
      <c r="T26" t="e">
        <f t="shared" si="13"/>
        <v>#N/A</v>
      </c>
      <c r="U26" t="e">
        <f t="shared" si="14"/>
        <v>#N/A</v>
      </c>
      <c r="V26" t="e">
        <f t="shared" si="15"/>
        <v>#N/A</v>
      </c>
      <c r="W26" t="e">
        <f t="shared" si="3"/>
        <v>#N/A</v>
      </c>
      <c r="X26" t="e">
        <f t="shared" si="16"/>
        <v>#N/A</v>
      </c>
      <c r="Y26" t="e">
        <f t="shared" si="17"/>
        <v>#N/A</v>
      </c>
      <c r="Z26" t="e">
        <f t="shared" si="31"/>
        <v>#N/A</v>
      </c>
      <c r="AA26" t="e">
        <f t="shared" si="4"/>
        <v>#N/A</v>
      </c>
      <c r="AB26" t="e">
        <f t="shared" si="19"/>
        <v>#N/A</v>
      </c>
      <c r="AC26" t="e">
        <f t="shared" si="20"/>
        <v>#N/A</v>
      </c>
      <c r="AD26" t="e">
        <f t="shared" si="21"/>
        <v>#N/A</v>
      </c>
      <c r="AE26">
        <f t="shared" si="22"/>
        <v>2</v>
      </c>
      <c r="AF26" s="1">
        <f t="shared" si="23"/>
        <v>43395</v>
      </c>
    </row>
    <row r="27" spans="1:32">
      <c r="A27" s="1">
        <f>[1]Analysis!A27</f>
        <v>43395</v>
      </c>
      <c r="B27">
        <f>[1]Analysis!B27</f>
        <v>13</v>
      </c>
      <c r="C27">
        <f>[1]Analysis!C27</f>
        <v>32</v>
      </c>
      <c r="D27">
        <f t="shared" si="29"/>
        <v>2</v>
      </c>
      <c r="E27">
        <f>[1]Analysis!E27</f>
        <v>0.450727028571429</v>
      </c>
      <c r="F27">
        <f>[1]Analysis!F27</f>
        <v>0.0568803513515438</v>
      </c>
      <c r="G27">
        <f t="shared" si="30"/>
        <v>13.5333333333333</v>
      </c>
      <c r="H27">
        <f>[1]Analysis!H27</f>
        <v>13.21</v>
      </c>
      <c r="I27">
        <f t="shared" si="28"/>
        <v>13.35</v>
      </c>
      <c r="J27">
        <f t="shared" si="6"/>
        <v>0.509765271043433</v>
      </c>
      <c r="K27" t="e">
        <f t="shared" si="0"/>
        <v>#N/A</v>
      </c>
      <c r="L27" t="e">
        <f t="shared" si="7"/>
        <v>#N/A</v>
      </c>
      <c r="M27" t="e">
        <f t="shared" si="8"/>
        <v>#N/A</v>
      </c>
      <c r="N27" t="e">
        <f t="shared" si="9"/>
        <v>#N/A</v>
      </c>
      <c r="O27">
        <f t="shared" si="1"/>
        <v>13.5333333333333</v>
      </c>
      <c r="P27">
        <f t="shared" si="10"/>
        <v>0.509765271043433</v>
      </c>
      <c r="Q27">
        <f t="shared" si="11"/>
        <v>13.35</v>
      </c>
      <c r="R27">
        <f t="shared" si="12"/>
        <v>0</v>
      </c>
      <c r="S27" t="e">
        <f t="shared" si="2"/>
        <v>#N/A</v>
      </c>
      <c r="T27" t="e">
        <f t="shared" si="13"/>
        <v>#N/A</v>
      </c>
      <c r="U27" t="e">
        <f t="shared" si="14"/>
        <v>#N/A</v>
      </c>
      <c r="V27" t="e">
        <f t="shared" si="15"/>
        <v>#N/A</v>
      </c>
      <c r="W27" t="e">
        <f t="shared" si="3"/>
        <v>#N/A</v>
      </c>
      <c r="X27" t="e">
        <f t="shared" si="16"/>
        <v>#N/A</v>
      </c>
      <c r="Y27" t="e">
        <f t="shared" si="17"/>
        <v>#N/A</v>
      </c>
      <c r="Z27" t="e">
        <f t="shared" si="31"/>
        <v>#N/A</v>
      </c>
      <c r="AA27" t="e">
        <f t="shared" si="4"/>
        <v>#N/A</v>
      </c>
      <c r="AB27" t="e">
        <f t="shared" si="19"/>
        <v>#N/A</v>
      </c>
      <c r="AC27" t="e">
        <f t="shared" si="20"/>
        <v>#N/A</v>
      </c>
      <c r="AD27" t="e">
        <f t="shared" si="21"/>
        <v>#N/A</v>
      </c>
      <c r="AE27">
        <f t="shared" si="22"/>
        <v>2</v>
      </c>
      <c r="AF27" s="1">
        <f t="shared" si="23"/>
        <v>43395</v>
      </c>
    </row>
    <row r="28" spans="1:32">
      <c r="A28" s="1">
        <f>[1]Analysis!A28</f>
        <v>43395</v>
      </c>
      <c r="B28">
        <f>[1]Analysis!B28</f>
        <v>13</v>
      </c>
      <c r="C28">
        <f>[1]Analysis!C28</f>
        <v>56</v>
      </c>
      <c r="D28">
        <f t="shared" si="29"/>
        <v>2</v>
      </c>
      <c r="E28">
        <f>[1]Analysis!E28</f>
        <v>0.338187444897959</v>
      </c>
      <c r="F28">
        <f>[1]Analysis!F28</f>
        <v>0.0338687834727755</v>
      </c>
      <c r="G28">
        <f t="shared" si="30"/>
        <v>13.9333333333333</v>
      </c>
      <c r="H28">
        <f>[1]Analysis!H28</f>
        <v>0</v>
      </c>
      <c r="I28">
        <f t="shared" si="28"/>
        <v>0</v>
      </c>
      <c r="J28">
        <f t="shared" si="6"/>
        <v>0.338437639812857</v>
      </c>
      <c r="K28" t="e">
        <f t="shared" si="0"/>
        <v>#N/A</v>
      </c>
      <c r="L28" t="e">
        <f t="shared" si="7"/>
        <v>#N/A</v>
      </c>
      <c r="M28" t="e">
        <f t="shared" si="8"/>
        <v>#N/A</v>
      </c>
      <c r="N28" t="e">
        <f t="shared" si="9"/>
        <v>#N/A</v>
      </c>
      <c r="O28">
        <f t="shared" si="1"/>
        <v>13.9333333333333</v>
      </c>
      <c r="P28">
        <f t="shared" si="10"/>
        <v>0.338437639812857</v>
      </c>
      <c r="Q28" t="e">
        <f t="shared" si="11"/>
        <v>#N/A</v>
      </c>
      <c r="R28" t="e">
        <f t="shared" si="12"/>
        <v>#N/A</v>
      </c>
      <c r="S28" t="e">
        <f t="shared" si="2"/>
        <v>#N/A</v>
      </c>
      <c r="T28" t="e">
        <f t="shared" si="13"/>
        <v>#N/A</v>
      </c>
      <c r="U28" t="e">
        <f t="shared" si="14"/>
        <v>#N/A</v>
      </c>
      <c r="V28" t="e">
        <f t="shared" si="15"/>
        <v>#N/A</v>
      </c>
      <c r="W28" t="e">
        <f t="shared" si="3"/>
        <v>#N/A</v>
      </c>
      <c r="X28" t="e">
        <f t="shared" si="16"/>
        <v>#N/A</v>
      </c>
      <c r="Y28" t="e">
        <f t="shared" si="17"/>
        <v>#N/A</v>
      </c>
      <c r="Z28" t="e">
        <f t="shared" si="31"/>
        <v>#N/A</v>
      </c>
      <c r="AA28" t="e">
        <f t="shared" si="4"/>
        <v>#N/A</v>
      </c>
      <c r="AB28" t="e">
        <f t="shared" si="19"/>
        <v>#N/A</v>
      </c>
      <c r="AC28" t="e">
        <f t="shared" si="20"/>
        <v>#N/A</v>
      </c>
      <c r="AD28" t="e">
        <f t="shared" si="21"/>
        <v>#N/A</v>
      </c>
      <c r="AE28">
        <f t="shared" si="22"/>
        <v>2</v>
      </c>
      <c r="AF28" s="1">
        <f t="shared" si="23"/>
        <v>43395</v>
      </c>
    </row>
    <row r="29" spans="1:32">
      <c r="A29" s="1">
        <f>[1]Analysis!A29</f>
        <v>43395</v>
      </c>
      <c r="B29">
        <f>[1]Analysis!B29</f>
        <v>14</v>
      </c>
      <c r="C29">
        <f>[1]Analysis!C29</f>
        <v>21</v>
      </c>
      <c r="D29">
        <f t="shared" si="29"/>
        <v>2</v>
      </c>
      <c r="E29">
        <f>[1]Analysis!E29</f>
        <v>0.328700106122449</v>
      </c>
      <c r="F29">
        <f>[1]Analysis!F29</f>
        <v>0.0213422777186162</v>
      </c>
      <c r="G29">
        <f t="shared" si="30"/>
        <v>14.35</v>
      </c>
      <c r="H29">
        <f>[1]Analysis!H29</f>
        <v>0</v>
      </c>
      <c r="I29">
        <f t="shared" si="28"/>
        <v>0</v>
      </c>
      <c r="J29">
        <f t="shared" si="6"/>
        <v>0.271061441654306</v>
      </c>
      <c r="K29" t="e">
        <f t="shared" si="0"/>
        <v>#N/A</v>
      </c>
      <c r="L29" t="e">
        <f t="shared" si="7"/>
        <v>#N/A</v>
      </c>
      <c r="M29" t="e">
        <f t="shared" si="8"/>
        <v>#N/A</v>
      </c>
      <c r="N29" t="e">
        <f t="shared" si="9"/>
        <v>#N/A</v>
      </c>
      <c r="O29">
        <f t="shared" si="1"/>
        <v>14.35</v>
      </c>
      <c r="P29">
        <f t="shared" si="10"/>
        <v>0.271061441654306</v>
      </c>
      <c r="Q29" t="e">
        <f t="shared" si="11"/>
        <v>#N/A</v>
      </c>
      <c r="R29" t="e">
        <f t="shared" si="12"/>
        <v>#N/A</v>
      </c>
      <c r="S29" t="e">
        <f t="shared" si="2"/>
        <v>#N/A</v>
      </c>
      <c r="T29" t="e">
        <f t="shared" si="13"/>
        <v>#N/A</v>
      </c>
      <c r="U29" t="e">
        <f t="shared" si="14"/>
        <v>#N/A</v>
      </c>
      <c r="V29" t="e">
        <f t="shared" si="15"/>
        <v>#N/A</v>
      </c>
      <c r="W29" t="e">
        <f t="shared" si="3"/>
        <v>#N/A</v>
      </c>
      <c r="X29" t="e">
        <f t="shared" si="16"/>
        <v>#N/A</v>
      </c>
      <c r="Y29" t="e">
        <f t="shared" si="17"/>
        <v>#N/A</v>
      </c>
      <c r="Z29" t="e">
        <f t="shared" si="31"/>
        <v>#N/A</v>
      </c>
      <c r="AA29" t="e">
        <f t="shared" si="4"/>
        <v>#N/A</v>
      </c>
      <c r="AB29" t="e">
        <f t="shared" si="19"/>
        <v>#N/A</v>
      </c>
      <c r="AC29" t="e">
        <f t="shared" si="20"/>
        <v>#N/A</v>
      </c>
      <c r="AD29" t="e">
        <f t="shared" si="21"/>
        <v>#N/A</v>
      </c>
      <c r="AE29">
        <f t="shared" si="22"/>
        <v>2</v>
      </c>
      <c r="AF29" s="1">
        <f t="shared" si="23"/>
        <v>43395</v>
      </c>
    </row>
    <row r="30" spans="1:32">
      <c r="A30" s="1">
        <f>[1]Analysis!A30</f>
        <v>43395</v>
      </c>
      <c r="B30">
        <f>[1]Analysis!B30</f>
        <v>15</v>
      </c>
      <c r="C30">
        <f>[1]Analysis!C30</f>
        <v>4</v>
      </c>
      <c r="D30">
        <f t="shared" si="29"/>
        <v>2</v>
      </c>
      <c r="E30">
        <f>[1]Analysis!E30</f>
        <v>0.367956579591837</v>
      </c>
      <c r="F30">
        <f>[1]Analysis!F30</f>
        <v>0.0358382166106551</v>
      </c>
      <c r="G30">
        <f t="shared" si="30"/>
        <v>15.0666666666667</v>
      </c>
      <c r="H30">
        <f>[1]Analysis!H30</f>
        <v>0</v>
      </c>
      <c r="I30">
        <f t="shared" si="28"/>
        <v>0</v>
      </c>
      <c r="J30">
        <f t="shared" si="6"/>
        <v>0.363169372849194</v>
      </c>
      <c r="K30" t="e">
        <f t="shared" si="0"/>
        <v>#N/A</v>
      </c>
      <c r="L30" t="e">
        <f t="shared" si="7"/>
        <v>#N/A</v>
      </c>
      <c r="M30" t="e">
        <f t="shared" si="8"/>
        <v>#N/A</v>
      </c>
      <c r="N30" t="e">
        <f t="shared" si="9"/>
        <v>#N/A</v>
      </c>
      <c r="O30">
        <f t="shared" si="1"/>
        <v>15.0666666666667</v>
      </c>
      <c r="P30">
        <f t="shared" si="10"/>
        <v>0.363169372849194</v>
      </c>
      <c r="Q30" t="e">
        <f t="shared" si="11"/>
        <v>#N/A</v>
      </c>
      <c r="R30" t="e">
        <f t="shared" si="12"/>
        <v>#N/A</v>
      </c>
      <c r="S30" t="e">
        <f t="shared" si="2"/>
        <v>#N/A</v>
      </c>
      <c r="T30" t="e">
        <f t="shared" si="13"/>
        <v>#N/A</v>
      </c>
      <c r="U30" t="e">
        <f t="shared" si="14"/>
        <v>#N/A</v>
      </c>
      <c r="V30" t="e">
        <f t="shared" si="15"/>
        <v>#N/A</v>
      </c>
      <c r="W30" t="e">
        <f t="shared" si="3"/>
        <v>#N/A</v>
      </c>
      <c r="X30" t="e">
        <f t="shared" si="16"/>
        <v>#N/A</v>
      </c>
      <c r="Y30" t="e">
        <f t="shared" si="17"/>
        <v>#N/A</v>
      </c>
      <c r="Z30" t="e">
        <f t="shared" si="31"/>
        <v>#N/A</v>
      </c>
      <c r="AA30" t="e">
        <f t="shared" si="4"/>
        <v>#N/A</v>
      </c>
      <c r="AB30" t="e">
        <f t="shared" si="19"/>
        <v>#N/A</v>
      </c>
      <c r="AC30" t="e">
        <f t="shared" si="20"/>
        <v>#N/A</v>
      </c>
      <c r="AD30" t="e">
        <f t="shared" si="21"/>
        <v>#N/A</v>
      </c>
      <c r="AE30">
        <f t="shared" si="22"/>
        <v>2</v>
      </c>
      <c r="AF30" s="1">
        <f t="shared" si="23"/>
        <v>43395</v>
      </c>
    </row>
    <row r="31" spans="1:32">
      <c r="A31" s="1">
        <f>[1]Analysis!A31</f>
        <v>0</v>
      </c>
      <c r="B31">
        <f>[1]Analysis!B31</f>
        <v>0</v>
      </c>
      <c r="C31">
        <f>[1]Analysis!C31</f>
        <v>0</v>
      </c>
      <c r="D31">
        <f t="shared" si="29"/>
        <v>0</v>
      </c>
      <c r="E31">
        <f>[1]Analysis!E31</f>
        <v>0</v>
      </c>
      <c r="F31">
        <f>[1]Analysis!F31</f>
        <v>0</v>
      </c>
      <c r="G31">
        <f t="shared" si="30"/>
        <v>0</v>
      </c>
      <c r="H31">
        <f>[1]Analysis!H31</f>
        <v>0</v>
      </c>
      <c r="I31">
        <f t="shared" si="28"/>
        <v>0</v>
      </c>
      <c r="J31">
        <f t="shared" si="6"/>
        <v>0</v>
      </c>
      <c r="K31" t="e">
        <f t="shared" si="0"/>
        <v>#N/A</v>
      </c>
      <c r="L31" t="e">
        <f t="shared" si="7"/>
        <v>#N/A</v>
      </c>
      <c r="M31" t="e">
        <f t="shared" si="8"/>
        <v>#N/A</v>
      </c>
      <c r="N31" t="e">
        <f t="shared" si="9"/>
        <v>#N/A</v>
      </c>
      <c r="O31" t="e">
        <f t="shared" si="1"/>
        <v>#N/A</v>
      </c>
      <c r="P31" t="e">
        <f t="shared" si="10"/>
        <v>#N/A</v>
      </c>
      <c r="Q31" t="e">
        <f t="shared" si="11"/>
        <v>#N/A</v>
      </c>
      <c r="R31" t="e">
        <f t="shared" si="12"/>
        <v>#N/A</v>
      </c>
      <c r="S31" t="e">
        <f t="shared" si="2"/>
        <v>#N/A</v>
      </c>
      <c r="T31" t="e">
        <f t="shared" si="13"/>
        <v>#N/A</v>
      </c>
      <c r="U31" t="e">
        <f t="shared" si="14"/>
        <v>#N/A</v>
      </c>
      <c r="V31" t="e">
        <f t="shared" si="15"/>
        <v>#N/A</v>
      </c>
      <c r="W31" t="e">
        <f t="shared" si="3"/>
        <v>#N/A</v>
      </c>
      <c r="X31" t="e">
        <f t="shared" si="16"/>
        <v>#N/A</v>
      </c>
      <c r="Y31" t="e">
        <f t="shared" si="17"/>
        <v>#N/A</v>
      </c>
      <c r="Z31" t="e">
        <f t="shared" si="31"/>
        <v>#N/A</v>
      </c>
      <c r="AA31" t="e">
        <f t="shared" si="4"/>
        <v>#N/A</v>
      </c>
      <c r="AB31" t="e">
        <f t="shared" si="19"/>
        <v>#N/A</v>
      </c>
      <c r="AC31" t="e">
        <f t="shared" si="20"/>
        <v>#N/A</v>
      </c>
      <c r="AD31" t="e">
        <f t="shared" si="21"/>
        <v>#N/A</v>
      </c>
      <c r="AE31" t="e">
        <f t="shared" si="22"/>
        <v>#N/A</v>
      </c>
      <c r="AF31" s="1" t="e">
        <f t="shared" si="23"/>
        <v>#N/A</v>
      </c>
    </row>
    <row r="32" spans="1:32">
      <c r="A32" s="1">
        <f>[1]Analysis!A32</f>
        <v>0</v>
      </c>
      <c r="B32">
        <f>[1]Analysis!B32</f>
        <v>0</v>
      </c>
      <c r="C32">
        <f>[1]Analysis!C32</f>
        <v>0</v>
      </c>
      <c r="D32">
        <f t="shared" si="29"/>
        <v>0</v>
      </c>
      <c r="E32">
        <f>[1]Analysis!E32</f>
        <v>0</v>
      </c>
      <c r="F32">
        <f>[1]Analysis!F32</f>
        <v>0</v>
      </c>
      <c r="G32">
        <f t="shared" si="30"/>
        <v>0</v>
      </c>
      <c r="H32">
        <f>[1]Analysis!H32</f>
        <v>0</v>
      </c>
      <c r="I32">
        <f t="shared" si="28"/>
        <v>0</v>
      </c>
      <c r="J32">
        <f t="shared" si="6"/>
        <v>0</v>
      </c>
      <c r="K32" t="e">
        <f t="shared" si="0"/>
        <v>#N/A</v>
      </c>
      <c r="L32" t="e">
        <f t="shared" si="7"/>
        <v>#N/A</v>
      </c>
      <c r="M32" t="e">
        <f t="shared" si="8"/>
        <v>#N/A</v>
      </c>
      <c r="N32" t="e">
        <f t="shared" si="9"/>
        <v>#N/A</v>
      </c>
      <c r="O32" t="e">
        <f t="shared" si="1"/>
        <v>#N/A</v>
      </c>
      <c r="P32" t="e">
        <f t="shared" si="10"/>
        <v>#N/A</v>
      </c>
      <c r="Q32" t="e">
        <f t="shared" si="11"/>
        <v>#N/A</v>
      </c>
      <c r="R32" t="e">
        <f t="shared" si="12"/>
        <v>#N/A</v>
      </c>
      <c r="S32" t="e">
        <f t="shared" si="2"/>
        <v>#N/A</v>
      </c>
      <c r="T32" t="e">
        <f t="shared" si="13"/>
        <v>#N/A</v>
      </c>
      <c r="U32" t="e">
        <f t="shared" si="14"/>
        <v>#N/A</v>
      </c>
      <c r="V32" t="e">
        <f t="shared" si="15"/>
        <v>#N/A</v>
      </c>
      <c r="W32" t="e">
        <f t="shared" si="3"/>
        <v>#N/A</v>
      </c>
      <c r="X32" t="e">
        <f t="shared" si="16"/>
        <v>#N/A</v>
      </c>
      <c r="Y32" t="e">
        <f t="shared" si="17"/>
        <v>#N/A</v>
      </c>
      <c r="Z32" t="e">
        <f t="shared" si="31"/>
        <v>#N/A</v>
      </c>
      <c r="AA32" t="e">
        <f t="shared" si="4"/>
        <v>#N/A</v>
      </c>
      <c r="AB32" t="e">
        <f t="shared" si="19"/>
        <v>#N/A</v>
      </c>
      <c r="AC32" t="e">
        <f t="shared" si="20"/>
        <v>#N/A</v>
      </c>
      <c r="AD32" t="e">
        <f t="shared" si="21"/>
        <v>#N/A</v>
      </c>
      <c r="AE32" t="e">
        <f t="shared" si="22"/>
        <v>#N/A</v>
      </c>
      <c r="AF32" s="1" t="e">
        <f t="shared" si="23"/>
        <v>#N/A</v>
      </c>
    </row>
    <row r="33" spans="1:32">
      <c r="A33" s="1">
        <f>[1]Analysis!A33</f>
        <v>0</v>
      </c>
      <c r="B33">
        <f>[1]Analysis!B33</f>
        <v>0</v>
      </c>
      <c r="C33">
        <f>[1]Analysis!C33</f>
        <v>0</v>
      </c>
      <c r="D33">
        <f t="shared" si="29"/>
        <v>0</v>
      </c>
      <c r="E33">
        <f>[1]Analysis!E33</f>
        <v>0</v>
      </c>
      <c r="F33">
        <f>[1]Analysis!F33</f>
        <v>0</v>
      </c>
      <c r="G33">
        <f t="shared" si="30"/>
        <v>0</v>
      </c>
      <c r="H33">
        <f>[1]Analysis!H33</f>
        <v>0</v>
      </c>
      <c r="I33">
        <f t="shared" si="28"/>
        <v>0</v>
      </c>
      <c r="J33">
        <f t="shared" si="6"/>
        <v>0</v>
      </c>
      <c r="K33" t="e">
        <f t="shared" si="0"/>
        <v>#N/A</v>
      </c>
      <c r="L33" t="e">
        <f t="shared" si="7"/>
        <v>#N/A</v>
      </c>
      <c r="M33" t="e">
        <f t="shared" si="8"/>
        <v>#N/A</v>
      </c>
      <c r="N33" t="e">
        <f t="shared" si="9"/>
        <v>#N/A</v>
      </c>
      <c r="O33" t="e">
        <f t="shared" si="1"/>
        <v>#N/A</v>
      </c>
      <c r="P33" t="e">
        <f t="shared" si="10"/>
        <v>#N/A</v>
      </c>
      <c r="Q33" t="e">
        <f t="shared" si="11"/>
        <v>#N/A</v>
      </c>
      <c r="R33" t="e">
        <f t="shared" si="12"/>
        <v>#N/A</v>
      </c>
      <c r="S33" t="e">
        <f t="shared" si="2"/>
        <v>#N/A</v>
      </c>
      <c r="T33" t="e">
        <f t="shared" si="13"/>
        <v>#N/A</v>
      </c>
      <c r="U33" t="e">
        <f t="shared" si="14"/>
        <v>#N/A</v>
      </c>
      <c r="V33" t="e">
        <f t="shared" si="15"/>
        <v>#N/A</v>
      </c>
      <c r="W33" t="e">
        <f t="shared" si="3"/>
        <v>#N/A</v>
      </c>
      <c r="X33" t="e">
        <f t="shared" si="16"/>
        <v>#N/A</v>
      </c>
      <c r="Y33" t="e">
        <f t="shared" si="17"/>
        <v>#N/A</v>
      </c>
      <c r="Z33" t="e">
        <f t="shared" si="31"/>
        <v>#N/A</v>
      </c>
      <c r="AA33" t="e">
        <f t="shared" si="4"/>
        <v>#N/A</v>
      </c>
      <c r="AB33" t="e">
        <f t="shared" si="19"/>
        <v>#N/A</v>
      </c>
      <c r="AC33" t="e">
        <f t="shared" si="20"/>
        <v>#N/A</v>
      </c>
      <c r="AD33" t="e">
        <f t="shared" si="21"/>
        <v>#N/A</v>
      </c>
      <c r="AE33" t="e">
        <f t="shared" si="22"/>
        <v>#N/A</v>
      </c>
      <c r="AF33" s="1" t="e">
        <f t="shared" si="23"/>
        <v>#N/A</v>
      </c>
    </row>
    <row r="34" spans="1:32">
      <c r="A34" s="1">
        <f>[1]Analysis!A34</f>
        <v>0</v>
      </c>
      <c r="B34">
        <f>[1]Analysis!B34</f>
        <v>0</v>
      </c>
      <c r="C34">
        <f>[1]Analysis!C34</f>
        <v>0</v>
      </c>
      <c r="D34">
        <f t="shared" si="29"/>
        <v>0</v>
      </c>
      <c r="E34">
        <f>[1]Analysis!E34</f>
        <v>0</v>
      </c>
      <c r="F34">
        <f>[1]Analysis!F34</f>
        <v>0</v>
      </c>
      <c r="G34">
        <f t="shared" si="30"/>
        <v>0</v>
      </c>
      <c r="H34">
        <f>[1]Analysis!H34</f>
        <v>0</v>
      </c>
      <c r="I34">
        <f t="shared" si="28"/>
        <v>0</v>
      </c>
      <c r="J34">
        <f t="shared" si="6"/>
        <v>0</v>
      </c>
      <c r="K34" t="e">
        <f t="shared" si="0"/>
        <v>#N/A</v>
      </c>
      <c r="L34" t="e">
        <f t="shared" si="7"/>
        <v>#N/A</v>
      </c>
      <c r="M34" t="e">
        <f t="shared" si="8"/>
        <v>#N/A</v>
      </c>
      <c r="N34" t="e">
        <f t="shared" si="9"/>
        <v>#N/A</v>
      </c>
      <c r="O34" t="e">
        <f t="shared" si="1"/>
        <v>#N/A</v>
      </c>
      <c r="P34" t="e">
        <f t="shared" si="10"/>
        <v>#N/A</v>
      </c>
      <c r="Q34" t="e">
        <f t="shared" si="11"/>
        <v>#N/A</v>
      </c>
      <c r="R34" t="e">
        <f t="shared" si="12"/>
        <v>#N/A</v>
      </c>
      <c r="S34" t="e">
        <f t="shared" si="2"/>
        <v>#N/A</v>
      </c>
      <c r="T34" t="e">
        <f t="shared" si="13"/>
        <v>#N/A</v>
      </c>
      <c r="U34" t="e">
        <f t="shared" si="14"/>
        <v>#N/A</v>
      </c>
      <c r="V34" t="e">
        <f t="shared" si="15"/>
        <v>#N/A</v>
      </c>
      <c r="W34" t="e">
        <f t="shared" si="3"/>
        <v>#N/A</v>
      </c>
      <c r="X34" t="e">
        <f t="shared" si="16"/>
        <v>#N/A</v>
      </c>
      <c r="Y34" t="e">
        <f t="shared" si="17"/>
        <v>#N/A</v>
      </c>
      <c r="Z34" t="e">
        <f t="shared" si="31"/>
        <v>#N/A</v>
      </c>
      <c r="AA34" t="e">
        <f t="shared" si="4"/>
        <v>#N/A</v>
      </c>
      <c r="AB34" t="e">
        <f t="shared" si="19"/>
        <v>#N/A</v>
      </c>
      <c r="AC34" t="e">
        <f t="shared" si="20"/>
        <v>#N/A</v>
      </c>
      <c r="AD34" t="e">
        <f t="shared" si="21"/>
        <v>#N/A</v>
      </c>
      <c r="AE34" t="e">
        <f t="shared" si="22"/>
        <v>#N/A</v>
      </c>
      <c r="AF34" s="1" t="e">
        <f t="shared" si="23"/>
        <v>#N/A</v>
      </c>
    </row>
    <row r="35" spans="1:32">
      <c r="A35" s="1">
        <f>[1]Analysis!A35</f>
        <v>0</v>
      </c>
      <c r="B35">
        <f>[1]Analysis!B35</f>
        <v>0</v>
      </c>
      <c r="C35">
        <f>[1]Analysis!C35</f>
        <v>0</v>
      </c>
      <c r="D35">
        <f t="shared" si="29"/>
        <v>0</v>
      </c>
      <c r="E35">
        <f>[1]Analysis!E35</f>
        <v>0</v>
      </c>
      <c r="F35">
        <f>[1]Analysis!F35</f>
        <v>0</v>
      </c>
      <c r="G35">
        <f t="shared" si="30"/>
        <v>0</v>
      </c>
      <c r="H35">
        <f>[1]Analysis!H35</f>
        <v>0</v>
      </c>
      <c r="I35">
        <f t="shared" si="28"/>
        <v>0</v>
      </c>
      <c r="J35">
        <f t="shared" si="6"/>
        <v>0</v>
      </c>
      <c r="K35" t="e">
        <f t="shared" si="0"/>
        <v>#N/A</v>
      </c>
      <c r="L35" t="e">
        <f t="shared" si="7"/>
        <v>#N/A</v>
      </c>
      <c r="M35" t="e">
        <f t="shared" si="8"/>
        <v>#N/A</v>
      </c>
      <c r="N35" t="e">
        <f t="shared" si="9"/>
        <v>#N/A</v>
      </c>
      <c r="O35" t="e">
        <f t="shared" si="1"/>
        <v>#N/A</v>
      </c>
      <c r="P35" t="e">
        <f t="shared" si="10"/>
        <v>#N/A</v>
      </c>
      <c r="Q35" t="e">
        <f t="shared" si="11"/>
        <v>#N/A</v>
      </c>
      <c r="R35" t="e">
        <f t="shared" si="12"/>
        <v>#N/A</v>
      </c>
      <c r="S35" t="e">
        <f t="shared" si="2"/>
        <v>#N/A</v>
      </c>
      <c r="T35" t="e">
        <f t="shared" si="13"/>
        <v>#N/A</v>
      </c>
      <c r="U35" t="e">
        <f t="shared" si="14"/>
        <v>#N/A</v>
      </c>
      <c r="V35" t="e">
        <f t="shared" si="15"/>
        <v>#N/A</v>
      </c>
      <c r="W35" t="e">
        <f t="shared" si="3"/>
        <v>#N/A</v>
      </c>
      <c r="X35" t="e">
        <f t="shared" si="16"/>
        <v>#N/A</v>
      </c>
      <c r="Y35" t="e">
        <f t="shared" si="17"/>
        <v>#N/A</v>
      </c>
      <c r="Z35" t="e">
        <f t="shared" si="31"/>
        <v>#N/A</v>
      </c>
      <c r="AA35" t="e">
        <f t="shared" si="4"/>
        <v>#N/A</v>
      </c>
      <c r="AB35" t="e">
        <f t="shared" si="19"/>
        <v>#N/A</v>
      </c>
      <c r="AC35" t="e">
        <f t="shared" si="20"/>
        <v>#N/A</v>
      </c>
      <c r="AD35" t="e">
        <f t="shared" si="21"/>
        <v>#N/A</v>
      </c>
      <c r="AE35" t="e">
        <f t="shared" si="22"/>
        <v>#N/A</v>
      </c>
      <c r="AF35" s="1" t="e">
        <f t="shared" si="23"/>
        <v>#N/A</v>
      </c>
    </row>
    <row r="36" spans="1:32">
      <c r="A36" s="1">
        <f>[1]Analysis!A36</f>
        <v>0</v>
      </c>
      <c r="B36">
        <f>[1]Analysis!B36</f>
        <v>0</v>
      </c>
      <c r="C36">
        <f>[1]Analysis!C36</f>
        <v>0</v>
      </c>
      <c r="D36">
        <f t="shared" si="29"/>
        <v>0</v>
      </c>
      <c r="E36">
        <f>[1]Analysis!E36</f>
        <v>0</v>
      </c>
      <c r="F36">
        <f>[1]Analysis!F36</f>
        <v>0</v>
      </c>
      <c r="G36">
        <f t="shared" si="30"/>
        <v>0</v>
      </c>
      <c r="H36">
        <f>[1]Analysis!H36</f>
        <v>0</v>
      </c>
      <c r="I36">
        <f t="shared" si="28"/>
        <v>0</v>
      </c>
      <c r="J36">
        <f t="shared" si="6"/>
        <v>0</v>
      </c>
      <c r="K36" t="e">
        <f t="shared" si="0"/>
        <v>#N/A</v>
      </c>
      <c r="L36" t="e">
        <f t="shared" si="7"/>
        <v>#N/A</v>
      </c>
      <c r="M36" t="e">
        <f t="shared" ref="M36:M67" si="32">IF(D36=1,IF(H36=0,NA(),I36),NA())</f>
        <v>#N/A</v>
      </c>
      <c r="N36" t="e">
        <f t="shared" si="9"/>
        <v>#N/A</v>
      </c>
      <c r="O36" t="e">
        <f t="shared" si="1"/>
        <v>#N/A</v>
      </c>
      <c r="P36" t="e">
        <f t="shared" si="10"/>
        <v>#N/A</v>
      </c>
      <c r="Q36" t="e">
        <f t="shared" ref="Q36:Q67" si="33">IF(D36=2,IF(H36=0,NA(),I36),NA())</f>
        <v>#N/A</v>
      </c>
      <c r="R36" t="e">
        <f t="shared" si="12"/>
        <v>#N/A</v>
      </c>
      <c r="S36" t="e">
        <f t="shared" si="2"/>
        <v>#N/A</v>
      </c>
      <c r="T36" t="e">
        <f t="shared" si="13"/>
        <v>#N/A</v>
      </c>
      <c r="U36" t="e">
        <f t="shared" ref="U36:U67" si="34">IF(D36=3,IF(H36=0,NA(),I36),NA())</f>
        <v>#N/A</v>
      </c>
      <c r="V36" t="e">
        <f t="shared" si="15"/>
        <v>#N/A</v>
      </c>
      <c r="W36" t="e">
        <f t="shared" si="3"/>
        <v>#N/A</v>
      </c>
      <c r="X36" t="e">
        <f t="shared" si="16"/>
        <v>#N/A</v>
      </c>
      <c r="Y36" t="e">
        <f t="shared" ref="Y36:Y67" si="35">IF(D36=4,IF(H36=0,NA(),I36),NA())</f>
        <v>#N/A</v>
      </c>
      <c r="Z36" t="e">
        <f t="shared" si="31"/>
        <v>#N/A</v>
      </c>
      <c r="AA36" t="e">
        <f t="shared" si="4"/>
        <v>#N/A</v>
      </c>
      <c r="AB36" t="e">
        <f t="shared" si="19"/>
        <v>#N/A</v>
      </c>
      <c r="AC36" t="e">
        <f t="shared" ref="AC36:AC67" si="36">IF(D36=5,IF(H36=0,NA(),I36),NA())</f>
        <v>#N/A</v>
      </c>
      <c r="AD36" t="e">
        <f t="shared" si="21"/>
        <v>#N/A</v>
      </c>
      <c r="AE36" t="e">
        <f t="shared" si="22"/>
        <v>#N/A</v>
      </c>
      <c r="AF36" s="1" t="e">
        <f t="shared" si="23"/>
        <v>#N/A</v>
      </c>
    </row>
    <row r="37" spans="1:32">
      <c r="A37" s="1">
        <f>[1]Analysis!A37</f>
        <v>0</v>
      </c>
      <c r="B37">
        <f>[1]Analysis!B37</f>
        <v>0</v>
      </c>
      <c r="C37">
        <f>[1]Analysis!C37</f>
        <v>0</v>
      </c>
      <c r="D37">
        <f t="shared" si="29"/>
        <v>0</v>
      </c>
      <c r="E37">
        <f>[1]Analysis!E37</f>
        <v>0</v>
      </c>
      <c r="F37">
        <f>[1]Analysis!F37</f>
        <v>0</v>
      </c>
      <c r="G37">
        <f t="shared" si="30"/>
        <v>0</v>
      </c>
      <c r="H37">
        <f>[1]Analysis!H37</f>
        <v>0</v>
      </c>
      <c r="I37">
        <f t="shared" si="28"/>
        <v>0</v>
      </c>
      <c r="J37">
        <f t="shared" si="6"/>
        <v>0</v>
      </c>
      <c r="K37" t="e">
        <f t="shared" si="0"/>
        <v>#N/A</v>
      </c>
      <c r="L37" t="e">
        <f t="shared" si="7"/>
        <v>#N/A</v>
      </c>
      <c r="M37" t="e">
        <f t="shared" si="32"/>
        <v>#N/A</v>
      </c>
      <c r="N37" t="e">
        <f t="shared" si="9"/>
        <v>#N/A</v>
      </c>
      <c r="O37" t="e">
        <f t="shared" si="1"/>
        <v>#N/A</v>
      </c>
      <c r="P37" t="e">
        <f t="shared" si="10"/>
        <v>#N/A</v>
      </c>
      <c r="Q37" t="e">
        <f t="shared" si="33"/>
        <v>#N/A</v>
      </c>
      <c r="R37" t="e">
        <f t="shared" si="12"/>
        <v>#N/A</v>
      </c>
      <c r="S37" t="e">
        <f t="shared" si="2"/>
        <v>#N/A</v>
      </c>
      <c r="T37" t="e">
        <f t="shared" si="13"/>
        <v>#N/A</v>
      </c>
      <c r="U37" t="e">
        <f t="shared" si="34"/>
        <v>#N/A</v>
      </c>
      <c r="V37" t="e">
        <f t="shared" si="15"/>
        <v>#N/A</v>
      </c>
      <c r="W37" t="e">
        <f t="shared" si="3"/>
        <v>#N/A</v>
      </c>
      <c r="X37" t="e">
        <f t="shared" si="16"/>
        <v>#N/A</v>
      </c>
      <c r="Y37" t="e">
        <f t="shared" si="35"/>
        <v>#N/A</v>
      </c>
      <c r="Z37" t="e">
        <f t="shared" si="31"/>
        <v>#N/A</v>
      </c>
      <c r="AA37" t="e">
        <f t="shared" si="4"/>
        <v>#N/A</v>
      </c>
      <c r="AB37" t="e">
        <f t="shared" si="19"/>
        <v>#N/A</v>
      </c>
      <c r="AC37" t="e">
        <f t="shared" si="36"/>
        <v>#N/A</v>
      </c>
      <c r="AD37" t="e">
        <f t="shared" si="21"/>
        <v>#N/A</v>
      </c>
      <c r="AE37" t="e">
        <f t="shared" si="22"/>
        <v>#N/A</v>
      </c>
      <c r="AF37" s="1" t="e">
        <f t="shared" si="23"/>
        <v>#N/A</v>
      </c>
    </row>
    <row r="38" spans="1:32">
      <c r="A38" s="1">
        <f>[1]Analysis!A38</f>
        <v>0</v>
      </c>
      <c r="B38">
        <f>[1]Analysis!B38</f>
        <v>0</v>
      </c>
      <c r="C38">
        <f>[1]Analysis!C38</f>
        <v>0</v>
      </c>
      <c r="D38">
        <f t="shared" si="29"/>
        <v>0</v>
      </c>
      <c r="E38">
        <f>[1]Analysis!E38</f>
        <v>0</v>
      </c>
      <c r="F38">
        <f>[1]Analysis!F38</f>
        <v>0</v>
      </c>
      <c r="G38">
        <f t="shared" si="30"/>
        <v>0</v>
      </c>
      <c r="H38">
        <f>[1]Analysis!H38</f>
        <v>0</v>
      </c>
      <c r="I38">
        <f t="shared" si="28"/>
        <v>0</v>
      </c>
      <c r="J38">
        <f t="shared" si="6"/>
        <v>0</v>
      </c>
      <c r="K38" t="e">
        <f t="shared" si="0"/>
        <v>#N/A</v>
      </c>
      <c r="L38" t="e">
        <f t="shared" si="7"/>
        <v>#N/A</v>
      </c>
      <c r="M38" t="e">
        <f t="shared" si="32"/>
        <v>#N/A</v>
      </c>
      <c r="N38" t="e">
        <f t="shared" si="9"/>
        <v>#N/A</v>
      </c>
      <c r="O38" t="e">
        <f t="shared" si="1"/>
        <v>#N/A</v>
      </c>
      <c r="P38" t="e">
        <f t="shared" si="10"/>
        <v>#N/A</v>
      </c>
      <c r="Q38" t="e">
        <f t="shared" si="33"/>
        <v>#N/A</v>
      </c>
      <c r="R38" t="e">
        <f t="shared" si="12"/>
        <v>#N/A</v>
      </c>
      <c r="S38" t="e">
        <f t="shared" si="2"/>
        <v>#N/A</v>
      </c>
      <c r="T38" t="e">
        <f t="shared" si="13"/>
        <v>#N/A</v>
      </c>
      <c r="U38" t="e">
        <f t="shared" si="34"/>
        <v>#N/A</v>
      </c>
      <c r="V38" t="e">
        <f t="shared" si="15"/>
        <v>#N/A</v>
      </c>
      <c r="W38" t="e">
        <f t="shared" si="3"/>
        <v>#N/A</v>
      </c>
      <c r="X38" t="e">
        <f t="shared" si="16"/>
        <v>#N/A</v>
      </c>
      <c r="Y38" t="e">
        <f t="shared" si="35"/>
        <v>#N/A</v>
      </c>
      <c r="Z38" t="e">
        <f t="shared" si="31"/>
        <v>#N/A</v>
      </c>
      <c r="AA38" t="e">
        <f t="shared" si="4"/>
        <v>#N/A</v>
      </c>
      <c r="AB38" t="e">
        <f t="shared" si="19"/>
        <v>#N/A</v>
      </c>
      <c r="AC38" t="e">
        <f t="shared" si="36"/>
        <v>#N/A</v>
      </c>
      <c r="AD38" t="e">
        <f t="shared" si="21"/>
        <v>#N/A</v>
      </c>
      <c r="AE38" t="e">
        <f t="shared" si="22"/>
        <v>#N/A</v>
      </c>
      <c r="AF38" s="1" t="e">
        <f t="shared" si="23"/>
        <v>#N/A</v>
      </c>
    </row>
    <row r="39" spans="1:32">
      <c r="A39" s="1">
        <f>[1]Analysis!A39</f>
        <v>0</v>
      </c>
      <c r="B39">
        <f>[1]Analysis!B39</f>
        <v>0</v>
      </c>
      <c r="C39">
        <f>[1]Analysis!C39</f>
        <v>0</v>
      </c>
      <c r="D39">
        <f t="shared" si="29"/>
        <v>0</v>
      </c>
      <c r="E39">
        <f>[1]Analysis!E39</f>
        <v>0</v>
      </c>
      <c r="F39">
        <f>[1]Analysis!F39</f>
        <v>0</v>
      </c>
      <c r="G39">
        <f t="shared" si="30"/>
        <v>0</v>
      </c>
      <c r="H39">
        <f>[1]Analysis!H39</f>
        <v>0</v>
      </c>
      <c r="I39">
        <f t="shared" si="28"/>
        <v>0</v>
      </c>
      <c r="J39">
        <f t="shared" si="6"/>
        <v>0</v>
      </c>
      <c r="K39" t="e">
        <f t="shared" si="0"/>
        <v>#N/A</v>
      </c>
      <c r="L39" t="e">
        <f t="shared" si="7"/>
        <v>#N/A</v>
      </c>
      <c r="M39" t="e">
        <f t="shared" si="32"/>
        <v>#N/A</v>
      </c>
      <c r="N39" t="e">
        <f t="shared" si="9"/>
        <v>#N/A</v>
      </c>
      <c r="O39" t="e">
        <f t="shared" si="1"/>
        <v>#N/A</v>
      </c>
      <c r="P39" t="e">
        <f t="shared" si="10"/>
        <v>#N/A</v>
      </c>
      <c r="Q39" t="e">
        <f t="shared" si="33"/>
        <v>#N/A</v>
      </c>
      <c r="R39" t="e">
        <f t="shared" si="12"/>
        <v>#N/A</v>
      </c>
      <c r="S39" t="e">
        <f t="shared" si="2"/>
        <v>#N/A</v>
      </c>
      <c r="T39" t="e">
        <f t="shared" si="13"/>
        <v>#N/A</v>
      </c>
      <c r="U39" t="e">
        <f t="shared" si="34"/>
        <v>#N/A</v>
      </c>
      <c r="V39" t="e">
        <f t="shared" si="15"/>
        <v>#N/A</v>
      </c>
      <c r="W39" t="e">
        <f t="shared" si="3"/>
        <v>#N/A</v>
      </c>
      <c r="X39" t="e">
        <f t="shared" si="16"/>
        <v>#N/A</v>
      </c>
      <c r="Y39" t="e">
        <f t="shared" si="35"/>
        <v>#N/A</v>
      </c>
      <c r="Z39" t="e">
        <f t="shared" si="31"/>
        <v>#N/A</v>
      </c>
      <c r="AA39" t="e">
        <f t="shared" si="4"/>
        <v>#N/A</v>
      </c>
      <c r="AB39" t="e">
        <f t="shared" si="19"/>
        <v>#N/A</v>
      </c>
      <c r="AC39" t="e">
        <f t="shared" si="36"/>
        <v>#N/A</v>
      </c>
      <c r="AD39" t="e">
        <f t="shared" si="21"/>
        <v>#N/A</v>
      </c>
      <c r="AE39" t="e">
        <f t="shared" si="22"/>
        <v>#N/A</v>
      </c>
      <c r="AF39" s="1" t="e">
        <f t="shared" si="23"/>
        <v>#N/A</v>
      </c>
    </row>
    <row r="40" spans="1:32">
      <c r="A40" s="1">
        <f>[1]Analysis!A40</f>
        <v>0</v>
      </c>
      <c r="B40">
        <f>[1]Analysis!B40</f>
        <v>0</v>
      </c>
      <c r="C40">
        <f>[1]Analysis!C40</f>
        <v>0</v>
      </c>
      <c r="D40">
        <f t="shared" si="29"/>
        <v>0</v>
      </c>
      <c r="E40">
        <f>[1]Analysis!E40</f>
        <v>0</v>
      </c>
      <c r="F40">
        <f>[1]Analysis!F40</f>
        <v>0</v>
      </c>
      <c r="G40">
        <f t="shared" si="30"/>
        <v>0</v>
      </c>
      <c r="H40">
        <f>[1]Analysis!H40</f>
        <v>0</v>
      </c>
      <c r="I40">
        <f t="shared" si="28"/>
        <v>0</v>
      </c>
      <c r="J40">
        <f t="shared" si="6"/>
        <v>0</v>
      </c>
      <c r="K40" t="e">
        <f t="shared" si="0"/>
        <v>#N/A</v>
      </c>
      <c r="L40" t="e">
        <f t="shared" si="7"/>
        <v>#N/A</v>
      </c>
      <c r="M40" t="e">
        <f t="shared" si="32"/>
        <v>#N/A</v>
      </c>
      <c r="N40" t="e">
        <f t="shared" si="9"/>
        <v>#N/A</v>
      </c>
      <c r="O40" t="e">
        <f t="shared" si="1"/>
        <v>#N/A</v>
      </c>
      <c r="P40" t="e">
        <f t="shared" si="10"/>
        <v>#N/A</v>
      </c>
      <c r="Q40" t="e">
        <f t="shared" si="33"/>
        <v>#N/A</v>
      </c>
      <c r="R40" t="e">
        <f t="shared" si="12"/>
        <v>#N/A</v>
      </c>
      <c r="S40" t="e">
        <f t="shared" si="2"/>
        <v>#N/A</v>
      </c>
      <c r="T40" t="e">
        <f t="shared" si="13"/>
        <v>#N/A</v>
      </c>
      <c r="U40" t="e">
        <f t="shared" si="34"/>
        <v>#N/A</v>
      </c>
      <c r="V40" t="e">
        <f t="shared" si="15"/>
        <v>#N/A</v>
      </c>
      <c r="W40" t="e">
        <f t="shared" si="3"/>
        <v>#N/A</v>
      </c>
      <c r="X40" t="e">
        <f t="shared" si="16"/>
        <v>#N/A</v>
      </c>
      <c r="Y40" t="e">
        <f t="shared" si="35"/>
        <v>#N/A</v>
      </c>
      <c r="Z40" t="e">
        <f t="shared" si="31"/>
        <v>#N/A</v>
      </c>
      <c r="AA40" t="e">
        <f t="shared" si="4"/>
        <v>#N/A</v>
      </c>
      <c r="AB40" t="e">
        <f t="shared" si="19"/>
        <v>#N/A</v>
      </c>
      <c r="AC40" t="e">
        <f t="shared" si="36"/>
        <v>#N/A</v>
      </c>
      <c r="AD40" t="e">
        <f t="shared" si="21"/>
        <v>#N/A</v>
      </c>
      <c r="AE40" t="e">
        <f t="shared" si="22"/>
        <v>#N/A</v>
      </c>
      <c r="AF40" s="1" t="e">
        <f t="shared" si="23"/>
        <v>#N/A</v>
      </c>
    </row>
    <row r="41" spans="1:32">
      <c r="A41" s="1">
        <f>[1]Analysis!A41</f>
        <v>0</v>
      </c>
      <c r="B41">
        <f>[1]Analysis!B41</f>
        <v>0</v>
      </c>
      <c r="C41">
        <f>[1]Analysis!C41</f>
        <v>0</v>
      </c>
      <c r="D41">
        <f t="shared" si="29"/>
        <v>0</v>
      </c>
      <c r="E41">
        <f>[1]Analysis!E41</f>
        <v>0</v>
      </c>
      <c r="F41">
        <f>[1]Analysis!F41</f>
        <v>0</v>
      </c>
      <c r="G41">
        <f t="shared" si="30"/>
        <v>0</v>
      </c>
      <c r="H41">
        <f>[1]Analysis!H41</f>
        <v>0</v>
      </c>
      <c r="I41">
        <f t="shared" si="28"/>
        <v>0</v>
      </c>
      <c r="J41">
        <f t="shared" si="6"/>
        <v>0</v>
      </c>
      <c r="K41" t="e">
        <f t="shared" si="0"/>
        <v>#N/A</v>
      </c>
      <c r="L41" t="e">
        <f t="shared" si="7"/>
        <v>#N/A</v>
      </c>
      <c r="M41" t="e">
        <f t="shared" si="32"/>
        <v>#N/A</v>
      </c>
      <c r="N41" t="e">
        <f t="shared" si="9"/>
        <v>#N/A</v>
      </c>
      <c r="O41" t="e">
        <f t="shared" si="1"/>
        <v>#N/A</v>
      </c>
      <c r="P41" t="e">
        <f t="shared" si="10"/>
        <v>#N/A</v>
      </c>
      <c r="Q41" t="e">
        <f t="shared" si="33"/>
        <v>#N/A</v>
      </c>
      <c r="R41" t="e">
        <f t="shared" si="12"/>
        <v>#N/A</v>
      </c>
      <c r="S41" t="e">
        <f t="shared" si="2"/>
        <v>#N/A</v>
      </c>
      <c r="T41" t="e">
        <f t="shared" si="13"/>
        <v>#N/A</v>
      </c>
      <c r="U41" t="e">
        <f t="shared" si="34"/>
        <v>#N/A</v>
      </c>
      <c r="V41" t="e">
        <f t="shared" si="15"/>
        <v>#N/A</v>
      </c>
      <c r="W41" t="e">
        <f t="shared" si="3"/>
        <v>#N/A</v>
      </c>
      <c r="X41" t="e">
        <f t="shared" si="16"/>
        <v>#N/A</v>
      </c>
      <c r="Y41" t="e">
        <f t="shared" si="35"/>
        <v>#N/A</v>
      </c>
      <c r="Z41" t="e">
        <f t="shared" si="31"/>
        <v>#N/A</v>
      </c>
      <c r="AA41" t="e">
        <f t="shared" si="4"/>
        <v>#N/A</v>
      </c>
      <c r="AB41" t="e">
        <f t="shared" si="19"/>
        <v>#N/A</v>
      </c>
      <c r="AC41" t="e">
        <f t="shared" si="36"/>
        <v>#N/A</v>
      </c>
      <c r="AD41" t="e">
        <f t="shared" si="21"/>
        <v>#N/A</v>
      </c>
      <c r="AE41" t="e">
        <f t="shared" si="22"/>
        <v>#N/A</v>
      </c>
      <c r="AF41" s="1" t="e">
        <f t="shared" si="23"/>
        <v>#N/A</v>
      </c>
    </row>
    <row r="42" spans="1:32">
      <c r="A42" s="1">
        <f>[1]Analysis!A42</f>
        <v>0</v>
      </c>
      <c r="B42">
        <f>[1]Analysis!B42</f>
        <v>0</v>
      </c>
      <c r="C42">
        <f>[1]Analysis!C42</f>
        <v>0</v>
      </c>
      <c r="D42">
        <f t="shared" ref="D42:D91" si="37">IF(A42&gt;A41,D41+1,IF(A42&lt;A41,0,D41))</f>
        <v>0</v>
      </c>
      <c r="E42">
        <f>[1]Analysis!E42</f>
        <v>0</v>
      </c>
      <c r="F42">
        <f>[1]Analysis!F42</f>
        <v>0</v>
      </c>
      <c r="G42">
        <f t="shared" ref="G42:G101" si="38">B42+C42/60</f>
        <v>0</v>
      </c>
      <c r="H42">
        <f>[1]Analysis!H42</f>
        <v>0</v>
      </c>
      <c r="I42">
        <f t="shared" si="28"/>
        <v>0</v>
      </c>
      <c r="J42">
        <f t="shared" ref="J42:J101" si="39">(E42+10*F42)/2</f>
        <v>0</v>
      </c>
      <c r="K42" t="e">
        <f t="shared" ref="K42:K101" si="40">IF($D42=1,G42,NA())</f>
        <v>#N/A</v>
      </c>
      <c r="L42" t="e">
        <f t="shared" ref="L42:L101" si="41">IF($D42=1,J42,NA())</f>
        <v>#N/A</v>
      </c>
      <c r="M42" t="e">
        <f t="shared" si="32"/>
        <v>#N/A</v>
      </c>
      <c r="N42" t="e">
        <f t="shared" ref="N42:N101" si="42">IF(D42=1,IF(H42=0,NA(),0),NA())</f>
        <v>#N/A</v>
      </c>
      <c r="O42" t="e">
        <f t="shared" ref="O42:O101" si="43">IF($D42=2,G42,NA())</f>
        <v>#N/A</v>
      </c>
      <c r="P42" t="e">
        <f t="shared" ref="P42:P101" si="44">IF($D42=2,J42,NA())</f>
        <v>#N/A</v>
      </c>
      <c r="Q42" t="e">
        <f t="shared" si="33"/>
        <v>#N/A</v>
      </c>
      <c r="R42" t="e">
        <f t="shared" ref="R42:R101" si="45">IF(D42=2,IF(H42=0,NA(),0),NA())</f>
        <v>#N/A</v>
      </c>
      <c r="S42" t="e">
        <f t="shared" ref="S42:S101" si="46">IF($D42=3,G42,NA())</f>
        <v>#N/A</v>
      </c>
      <c r="T42" t="e">
        <f t="shared" ref="T42:T101" si="47">IF($D42=3,J42,NA())</f>
        <v>#N/A</v>
      </c>
      <c r="U42" t="e">
        <f t="shared" si="34"/>
        <v>#N/A</v>
      </c>
      <c r="V42" t="e">
        <f t="shared" ref="V42:V101" si="48">IF(D42=3,IF(H42=0,NA(),0),NA())</f>
        <v>#N/A</v>
      </c>
      <c r="W42" t="e">
        <f t="shared" ref="W42:W101" si="49">IF($D42=4,G42,NA())</f>
        <v>#N/A</v>
      </c>
      <c r="X42" t="e">
        <f t="shared" ref="X42:X101" si="50">IF($D42=4,J42,NA())</f>
        <v>#N/A</v>
      </c>
      <c r="Y42" t="e">
        <f t="shared" si="35"/>
        <v>#N/A</v>
      </c>
      <c r="Z42" t="e">
        <f t="shared" ref="Z42:Z101" si="51">IF(D42=4,IF(H42=0,NA(),0),NA())</f>
        <v>#N/A</v>
      </c>
      <c r="AA42" t="e">
        <f t="shared" ref="AA42:AA101" si="52">IF($D42=5,G42,NA())</f>
        <v>#N/A</v>
      </c>
      <c r="AB42" t="e">
        <f t="shared" ref="AB42:AB101" si="53">IF($D42=5,J42,NA())</f>
        <v>#N/A</v>
      </c>
      <c r="AC42" t="e">
        <f t="shared" si="36"/>
        <v>#N/A</v>
      </c>
      <c r="AD42" t="e">
        <f t="shared" ref="AD42:AD101" si="54">IF(D42=5,IF(H42=0,NA(),0),NA())</f>
        <v>#N/A</v>
      </c>
      <c r="AE42" t="e">
        <f t="shared" si="22"/>
        <v>#N/A</v>
      </c>
      <c r="AF42" s="1" t="e">
        <f t="shared" si="23"/>
        <v>#N/A</v>
      </c>
    </row>
    <row r="43" spans="1:32">
      <c r="A43" s="1">
        <f>[1]Analysis!A43</f>
        <v>0</v>
      </c>
      <c r="B43">
        <f>[1]Analysis!B43</f>
        <v>0</v>
      </c>
      <c r="C43">
        <f>[1]Analysis!C43</f>
        <v>0</v>
      </c>
      <c r="D43">
        <f t="shared" si="37"/>
        <v>0</v>
      </c>
      <c r="E43">
        <f>[1]Analysis!E43</f>
        <v>0</v>
      </c>
      <c r="F43">
        <f>[1]Analysis!F43</f>
        <v>0</v>
      </c>
      <c r="G43">
        <f t="shared" si="38"/>
        <v>0</v>
      </c>
      <c r="H43">
        <f>[1]Analysis!H43</f>
        <v>0</v>
      </c>
      <c r="I43">
        <f t="shared" si="28"/>
        <v>0</v>
      </c>
      <c r="J43">
        <f t="shared" si="39"/>
        <v>0</v>
      </c>
      <c r="K43" t="e">
        <f t="shared" si="40"/>
        <v>#N/A</v>
      </c>
      <c r="L43" t="e">
        <f t="shared" si="41"/>
        <v>#N/A</v>
      </c>
      <c r="M43" t="e">
        <f t="shared" si="32"/>
        <v>#N/A</v>
      </c>
      <c r="N43" t="e">
        <f t="shared" si="42"/>
        <v>#N/A</v>
      </c>
      <c r="O43" t="e">
        <f t="shared" si="43"/>
        <v>#N/A</v>
      </c>
      <c r="P43" t="e">
        <f t="shared" si="44"/>
        <v>#N/A</v>
      </c>
      <c r="Q43" t="e">
        <f t="shared" si="33"/>
        <v>#N/A</v>
      </c>
      <c r="R43" t="e">
        <f t="shared" si="45"/>
        <v>#N/A</v>
      </c>
      <c r="S43" t="e">
        <f t="shared" si="46"/>
        <v>#N/A</v>
      </c>
      <c r="T43" t="e">
        <f t="shared" si="47"/>
        <v>#N/A</v>
      </c>
      <c r="U43" t="e">
        <f t="shared" si="34"/>
        <v>#N/A</v>
      </c>
      <c r="V43" t="e">
        <f t="shared" si="48"/>
        <v>#N/A</v>
      </c>
      <c r="W43" t="e">
        <f t="shared" si="49"/>
        <v>#N/A</v>
      </c>
      <c r="X43" t="e">
        <f t="shared" si="50"/>
        <v>#N/A</v>
      </c>
      <c r="Y43" t="e">
        <f t="shared" si="35"/>
        <v>#N/A</v>
      </c>
      <c r="Z43" t="e">
        <f t="shared" si="51"/>
        <v>#N/A</v>
      </c>
      <c r="AA43" t="e">
        <f t="shared" si="52"/>
        <v>#N/A</v>
      </c>
      <c r="AB43" t="e">
        <f t="shared" si="53"/>
        <v>#N/A</v>
      </c>
      <c r="AC43" t="e">
        <f t="shared" si="36"/>
        <v>#N/A</v>
      </c>
      <c r="AD43" t="e">
        <f t="shared" si="54"/>
        <v>#N/A</v>
      </c>
      <c r="AE43" t="e">
        <f t="shared" si="22"/>
        <v>#N/A</v>
      </c>
      <c r="AF43" s="1" t="e">
        <f t="shared" si="23"/>
        <v>#N/A</v>
      </c>
    </row>
    <row r="44" spans="1:32">
      <c r="A44" s="1">
        <f>[1]Analysis!A44</f>
        <v>0</v>
      </c>
      <c r="B44">
        <f>[1]Analysis!B44</f>
        <v>0</v>
      </c>
      <c r="C44">
        <f>[1]Analysis!C44</f>
        <v>0</v>
      </c>
      <c r="D44">
        <f t="shared" si="37"/>
        <v>0</v>
      </c>
      <c r="E44">
        <f>[1]Analysis!E44</f>
        <v>0</v>
      </c>
      <c r="F44">
        <f>[1]Analysis!F44</f>
        <v>0</v>
      </c>
      <c r="G44">
        <f t="shared" si="38"/>
        <v>0</v>
      </c>
      <c r="H44">
        <f>[1]Analysis!H44</f>
        <v>0</v>
      </c>
      <c r="I44">
        <f t="shared" ref="I44:I75" si="55">INT(H44)+(H44-INT(H44))/0.6</f>
        <v>0</v>
      </c>
      <c r="J44">
        <f t="shared" si="39"/>
        <v>0</v>
      </c>
      <c r="K44" t="e">
        <f t="shared" si="40"/>
        <v>#N/A</v>
      </c>
      <c r="L44" t="e">
        <f t="shared" si="41"/>
        <v>#N/A</v>
      </c>
      <c r="M44" t="e">
        <f t="shared" si="32"/>
        <v>#N/A</v>
      </c>
      <c r="N44" t="e">
        <f t="shared" si="42"/>
        <v>#N/A</v>
      </c>
      <c r="O44" t="e">
        <f t="shared" si="43"/>
        <v>#N/A</v>
      </c>
      <c r="P44" t="e">
        <f t="shared" si="44"/>
        <v>#N/A</v>
      </c>
      <c r="Q44" t="e">
        <f t="shared" si="33"/>
        <v>#N/A</v>
      </c>
      <c r="R44" t="e">
        <f t="shared" si="45"/>
        <v>#N/A</v>
      </c>
      <c r="S44" t="e">
        <f t="shared" si="46"/>
        <v>#N/A</v>
      </c>
      <c r="T44" t="e">
        <f t="shared" si="47"/>
        <v>#N/A</v>
      </c>
      <c r="U44" t="e">
        <f t="shared" si="34"/>
        <v>#N/A</v>
      </c>
      <c r="V44" t="e">
        <f t="shared" si="48"/>
        <v>#N/A</v>
      </c>
      <c r="W44" t="e">
        <f t="shared" si="49"/>
        <v>#N/A</v>
      </c>
      <c r="X44" t="e">
        <f t="shared" si="50"/>
        <v>#N/A</v>
      </c>
      <c r="Y44" t="e">
        <f t="shared" si="35"/>
        <v>#N/A</v>
      </c>
      <c r="Z44" t="e">
        <f t="shared" si="51"/>
        <v>#N/A</v>
      </c>
      <c r="AA44" t="e">
        <f t="shared" si="52"/>
        <v>#N/A</v>
      </c>
      <c r="AB44" t="e">
        <f t="shared" si="53"/>
        <v>#N/A</v>
      </c>
      <c r="AC44" t="e">
        <f t="shared" si="36"/>
        <v>#N/A</v>
      </c>
      <c r="AD44" t="e">
        <f t="shared" si="54"/>
        <v>#N/A</v>
      </c>
      <c r="AE44" t="e">
        <f t="shared" si="22"/>
        <v>#N/A</v>
      </c>
      <c r="AF44" s="1" t="e">
        <f t="shared" si="23"/>
        <v>#N/A</v>
      </c>
    </row>
    <row r="45" spans="1:32">
      <c r="A45" s="1">
        <f>[1]Analysis!A45</f>
        <v>0</v>
      </c>
      <c r="B45">
        <f>[1]Analysis!B45</f>
        <v>0</v>
      </c>
      <c r="C45">
        <f>[1]Analysis!C45</f>
        <v>0</v>
      </c>
      <c r="D45">
        <f t="shared" si="37"/>
        <v>0</v>
      </c>
      <c r="E45">
        <f>[1]Analysis!E45</f>
        <v>0</v>
      </c>
      <c r="F45">
        <f>[1]Analysis!F45</f>
        <v>0</v>
      </c>
      <c r="G45">
        <f t="shared" si="38"/>
        <v>0</v>
      </c>
      <c r="H45">
        <f>[1]Analysis!H45</f>
        <v>0</v>
      </c>
      <c r="I45">
        <f t="shared" si="55"/>
        <v>0</v>
      </c>
      <c r="J45">
        <f t="shared" si="39"/>
        <v>0</v>
      </c>
      <c r="K45" t="e">
        <f t="shared" si="40"/>
        <v>#N/A</v>
      </c>
      <c r="L45" t="e">
        <f t="shared" si="41"/>
        <v>#N/A</v>
      </c>
      <c r="M45" t="e">
        <f t="shared" si="32"/>
        <v>#N/A</v>
      </c>
      <c r="N45" t="e">
        <f t="shared" si="42"/>
        <v>#N/A</v>
      </c>
      <c r="O45" t="e">
        <f t="shared" si="43"/>
        <v>#N/A</v>
      </c>
      <c r="P45" t="e">
        <f t="shared" si="44"/>
        <v>#N/A</v>
      </c>
      <c r="Q45" t="e">
        <f t="shared" si="33"/>
        <v>#N/A</v>
      </c>
      <c r="R45" t="e">
        <f t="shared" si="45"/>
        <v>#N/A</v>
      </c>
      <c r="S45" t="e">
        <f t="shared" si="46"/>
        <v>#N/A</v>
      </c>
      <c r="T45" t="e">
        <f t="shared" si="47"/>
        <v>#N/A</v>
      </c>
      <c r="U45" t="e">
        <f t="shared" si="34"/>
        <v>#N/A</v>
      </c>
      <c r="V45" t="e">
        <f t="shared" si="48"/>
        <v>#N/A</v>
      </c>
      <c r="W45" t="e">
        <f t="shared" si="49"/>
        <v>#N/A</v>
      </c>
      <c r="X45" t="e">
        <f t="shared" si="50"/>
        <v>#N/A</v>
      </c>
      <c r="Y45" t="e">
        <f t="shared" si="35"/>
        <v>#N/A</v>
      </c>
      <c r="Z45" t="e">
        <f t="shared" si="51"/>
        <v>#N/A</v>
      </c>
      <c r="AA45" t="e">
        <f t="shared" si="52"/>
        <v>#N/A</v>
      </c>
      <c r="AB45" t="e">
        <f t="shared" si="53"/>
        <v>#N/A</v>
      </c>
      <c r="AC45" t="e">
        <f t="shared" si="36"/>
        <v>#N/A</v>
      </c>
      <c r="AD45" t="e">
        <f t="shared" si="54"/>
        <v>#N/A</v>
      </c>
      <c r="AE45" t="e">
        <f t="shared" si="22"/>
        <v>#N/A</v>
      </c>
      <c r="AF45" s="1" t="e">
        <f t="shared" si="23"/>
        <v>#N/A</v>
      </c>
    </row>
    <row r="46" spans="1:32">
      <c r="A46" s="1">
        <f>[1]Analysis!A46</f>
        <v>0</v>
      </c>
      <c r="B46">
        <f>[1]Analysis!B46</f>
        <v>0</v>
      </c>
      <c r="C46">
        <f>[1]Analysis!C46</f>
        <v>0</v>
      </c>
      <c r="D46">
        <f t="shared" si="37"/>
        <v>0</v>
      </c>
      <c r="E46">
        <f>[1]Analysis!E46</f>
        <v>0</v>
      </c>
      <c r="F46">
        <f>[1]Analysis!F46</f>
        <v>0</v>
      </c>
      <c r="G46">
        <f t="shared" si="38"/>
        <v>0</v>
      </c>
      <c r="H46">
        <f>[1]Analysis!H46</f>
        <v>0</v>
      </c>
      <c r="I46">
        <f t="shared" si="55"/>
        <v>0</v>
      </c>
      <c r="J46">
        <f t="shared" si="39"/>
        <v>0</v>
      </c>
      <c r="K46" t="e">
        <f t="shared" si="40"/>
        <v>#N/A</v>
      </c>
      <c r="L46" t="e">
        <f t="shared" si="41"/>
        <v>#N/A</v>
      </c>
      <c r="M46" t="e">
        <f t="shared" si="32"/>
        <v>#N/A</v>
      </c>
      <c r="N46" t="e">
        <f t="shared" si="42"/>
        <v>#N/A</v>
      </c>
      <c r="O46" t="e">
        <f t="shared" si="43"/>
        <v>#N/A</v>
      </c>
      <c r="P46" t="e">
        <f t="shared" si="44"/>
        <v>#N/A</v>
      </c>
      <c r="Q46" t="e">
        <f t="shared" si="33"/>
        <v>#N/A</v>
      </c>
      <c r="R46" t="e">
        <f t="shared" si="45"/>
        <v>#N/A</v>
      </c>
      <c r="S46" t="e">
        <f t="shared" si="46"/>
        <v>#N/A</v>
      </c>
      <c r="T46" t="e">
        <f t="shared" si="47"/>
        <v>#N/A</v>
      </c>
      <c r="U46" t="e">
        <f t="shared" si="34"/>
        <v>#N/A</v>
      </c>
      <c r="V46" t="e">
        <f t="shared" si="48"/>
        <v>#N/A</v>
      </c>
      <c r="W46" t="e">
        <f t="shared" si="49"/>
        <v>#N/A</v>
      </c>
      <c r="X46" t="e">
        <f t="shared" si="50"/>
        <v>#N/A</v>
      </c>
      <c r="Y46" t="e">
        <f t="shared" si="35"/>
        <v>#N/A</v>
      </c>
      <c r="Z46" t="e">
        <f t="shared" si="51"/>
        <v>#N/A</v>
      </c>
      <c r="AA46" t="e">
        <f t="shared" si="52"/>
        <v>#N/A</v>
      </c>
      <c r="AB46" t="e">
        <f t="shared" si="53"/>
        <v>#N/A</v>
      </c>
      <c r="AC46" t="e">
        <f t="shared" si="36"/>
        <v>#N/A</v>
      </c>
      <c r="AD46" t="e">
        <f t="shared" si="54"/>
        <v>#N/A</v>
      </c>
      <c r="AE46" t="e">
        <f t="shared" si="22"/>
        <v>#N/A</v>
      </c>
      <c r="AF46" s="1" t="e">
        <f t="shared" si="23"/>
        <v>#N/A</v>
      </c>
    </row>
    <row r="47" spans="1:32">
      <c r="A47" s="1">
        <f>[1]Analysis!A47</f>
        <v>0</v>
      </c>
      <c r="B47">
        <f>[1]Analysis!B47</f>
        <v>0</v>
      </c>
      <c r="C47">
        <f>[1]Analysis!C47</f>
        <v>0</v>
      </c>
      <c r="D47">
        <f t="shared" si="37"/>
        <v>0</v>
      </c>
      <c r="E47">
        <f>[1]Analysis!E47</f>
        <v>0</v>
      </c>
      <c r="F47">
        <f>[1]Analysis!F47</f>
        <v>0</v>
      </c>
      <c r="G47">
        <f t="shared" si="38"/>
        <v>0</v>
      </c>
      <c r="H47">
        <f>[1]Analysis!H47</f>
        <v>0</v>
      </c>
      <c r="I47">
        <f t="shared" si="55"/>
        <v>0</v>
      </c>
      <c r="J47">
        <f t="shared" si="39"/>
        <v>0</v>
      </c>
      <c r="K47" t="e">
        <f t="shared" si="40"/>
        <v>#N/A</v>
      </c>
      <c r="L47" t="e">
        <f t="shared" si="41"/>
        <v>#N/A</v>
      </c>
      <c r="M47" t="e">
        <f t="shared" si="32"/>
        <v>#N/A</v>
      </c>
      <c r="N47" t="e">
        <f t="shared" si="42"/>
        <v>#N/A</v>
      </c>
      <c r="O47" t="e">
        <f t="shared" si="43"/>
        <v>#N/A</v>
      </c>
      <c r="P47" t="e">
        <f t="shared" si="44"/>
        <v>#N/A</v>
      </c>
      <c r="Q47" t="e">
        <f t="shared" si="33"/>
        <v>#N/A</v>
      </c>
      <c r="R47" t="e">
        <f t="shared" si="45"/>
        <v>#N/A</v>
      </c>
      <c r="S47" t="e">
        <f t="shared" si="46"/>
        <v>#N/A</v>
      </c>
      <c r="T47" t="e">
        <f t="shared" si="47"/>
        <v>#N/A</v>
      </c>
      <c r="U47" t="e">
        <f t="shared" si="34"/>
        <v>#N/A</v>
      </c>
      <c r="V47" t="e">
        <f t="shared" si="48"/>
        <v>#N/A</v>
      </c>
      <c r="W47" t="e">
        <f t="shared" si="49"/>
        <v>#N/A</v>
      </c>
      <c r="X47" t="e">
        <f t="shared" si="50"/>
        <v>#N/A</v>
      </c>
      <c r="Y47" t="e">
        <f t="shared" si="35"/>
        <v>#N/A</v>
      </c>
      <c r="Z47" t="e">
        <f t="shared" si="51"/>
        <v>#N/A</v>
      </c>
      <c r="AA47" t="e">
        <f t="shared" si="52"/>
        <v>#N/A</v>
      </c>
      <c r="AB47" t="e">
        <f t="shared" si="53"/>
        <v>#N/A</v>
      </c>
      <c r="AC47" t="e">
        <f t="shared" si="36"/>
        <v>#N/A</v>
      </c>
      <c r="AD47" t="e">
        <f t="shared" si="54"/>
        <v>#N/A</v>
      </c>
      <c r="AE47" t="e">
        <f t="shared" si="22"/>
        <v>#N/A</v>
      </c>
      <c r="AF47" s="1" t="e">
        <f t="shared" si="23"/>
        <v>#N/A</v>
      </c>
    </row>
    <row r="48" spans="1:32">
      <c r="A48" s="1">
        <f>[1]Analysis!A48</f>
        <v>0</v>
      </c>
      <c r="B48">
        <f>[1]Analysis!B48</f>
        <v>0</v>
      </c>
      <c r="C48">
        <f>[1]Analysis!C48</f>
        <v>0</v>
      </c>
      <c r="D48">
        <f t="shared" si="37"/>
        <v>0</v>
      </c>
      <c r="E48">
        <f>[1]Analysis!E48</f>
        <v>0</v>
      </c>
      <c r="F48">
        <f>[1]Analysis!F48</f>
        <v>0</v>
      </c>
      <c r="G48">
        <f t="shared" si="38"/>
        <v>0</v>
      </c>
      <c r="H48">
        <f>[1]Analysis!H48</f>
        <v>0</v>
      </c>
      <c r="I48">
        <f t="shared" si="55"/>
        <v>0</v>
      </c>
      <c r="J48">
        <f t="shared" si="39"/>
        <v>0</v>
      </c>
      <c r="K48" t="e">
        <f t="shared" si="40"/>
        <v>#N/A</v>
      </c>
      <c r="L48" t="e">
        <f t="shared" si="41"/>
        <v>#N/A</v>
      </c>
      <c r="M48" t="e">
        <f t="shared" si="32"/>
        <v>#N/A</v>
      </c>
      <c r="N48" t="e">
        <f t="shared" si="42"/>
        <v>#N/A</v>
      </c>
      <c r="O48" t="e">
        <f t="shared" si="43"/>
        <v>#N/A</v>
      </c>
      <c r="P48" t="e">
        <f t="shared" si="44"/>
        <v>#N/A</v>
      </c>
      <c r="Q48" t="e">
        <f t="shared" si="33"/>
        <v>#N/A</v>
      </c>
      <c r="R48" t="e">
        <f t="shared" si="45"/>
        <v>#N/A</v>
      </c>
      <c r="S48" t="e">
        <f t="shared" si="46"/>
        <v>#N/A</v>
      </c>
      <c r="T48" t="e">
        <f t="shared" si="47"/>
        <v>#N/A</v>
      </c>
      <c r="U48" t="e">
        <f t="shared" si="34"/>
        <v>#N/A</v>
      </c>
      <c r="V48" t="e">
        <f t="shared" si="48"/>
        <v>#N/A</v>
      </c>
      <c r="W48" t="e">
        <f t="shared" si="49"/>
        <v>#N/A</v>
      </c>
      <c r="X48" t="e">
        <f t="shared" si="50"/>
        <v>#N/A</v>
      </c>
      <c r="Y48" t="e">
        <f t="shared" si="35"/>
        <v>#N/A</v>
      </c>
      <c r="Z48" t="e">
        <f t="shared" si="51"/>
        <v>#N/A</v>
      </c>
      <c r="AA48" t="e">
        <f t="shared" si="52"/>
        <v>#N/A</v>
      </c>
      <c r="AB48" t="e">
        <f t="shared" si="53"/>
        <v>#N/A</v>
      </c>
      <c r="AC48" t="e">
        <f t="shared" si="36"/>
        <v>#N/A</v>
      </c>
      <c r="AD48" t="e">
        <f t="shared" si="54"/>
        <v>#N/A</v>
      </c>
      <c r="AE48" t="e">
        <f t="shared" si="22"/>
        <v>#N/A</v>
      </c>
      <c r="AF48" s="1" t="e">
        <f t="shared" si="23"/>
        <v>#N/A</v>
      </c>
    </row>
    <row r="49" spans="1:32">
      <c r="A49" s="1">
        <f>[1]Analysis!A49</f>
        <v>0</v>
      </c>
      <c r="B49">
        <f>[1]Analysis!B49</f>
        <v>0</v>
      </c>
      <c r="C49">
        <f>[1]Analysis!C49</f>
        <v>0</v>
      </c>
      <c r="D49">
        <f t="shared" si="37"/>
        <v>0</v>
      </c>
      <c r="E49">
        <f>[1]Analysis!E49</f>
        <v>0</v>
      </c>
      <c r="F49">
        <f>[1]Analysis!F49</f>
        <v>0</v>
      </c>
      <c r="G49">
        <f t="shared" si="38"/>
        <v>0</v>
      </c>
      <c r="H49">
        <f>[1]Analysis!H49</f>
        <v>0</v>
      </c>
      <c r="I49">
        <f t="shared" si="55"/>
        <v>0</v>
      </c>
      <c r="J49">
        <f t="shared" si="39"/>
        <v>0</v>
      </c>
      <c r="K49" t="e">
        <f t="shared" si="40"/>
        <v>#N/A</v>
      </c>
      <c r="L49" t="e">
        <f t="shared" si="41"/>
        <v>#N/A</v>
      </c>
      <c r="M49" t="e">
        <f t="shared" si="32"/>
        <v>#N/A</v>
      </c>
      <c r="N49" t="e">
        <f t="shared" si="42"/>
        <v>#N/A</v>
      </c>
      <c r="O49" t="e">
        <f t="shared" si="43"/>
        <v>#N/A</v>
      </c>
      <c r="P49" t="e">
        <f t="shared" si="44"/>
        <v>#N/A</v>
      </c>
      <c r="Q49" t="e">
        <f t="shared" si="33"/>
        <v>#N/A</v>
      </c>
      <c r="R49" t="e">
        <f t="shared" si="45"/>
        <v>#N/A</v>
      </c>
      <c r="S49" t="e">
        <f t="shared" si="46"/>
        <v>#N/A</v>
      </c>
      <c r="T49" t="e">
        <f t="shared" si="47"/>
        <v>#N/A</v>
      </c>
      <c r="U49" t="e">
        <f t="shared" si="34"/>
        <v>#N/A</v>
      </c>
      <c r="V49" t="e">
        <f t="shared" si="48"/>
        <v>#N/A</v>
      </c>
      <c r="W49" t="e">
        <f t="shared" si="49"/>
        <v>#N/A</v>
      </c>
      <c r="X49" t="e">
        <f t="shared" si="50"/>
        <v>#N/A</v>
      </c>
      <c r="Y49" t="e">
        <f t="shared" si="35"/>
        <v>#N/A</v>
      </c>
      <c r="Z49" t="e">
        <f t="shared" si="51"/>
        <v>#N/A</v>
      </c>
      <c r="AA49" t="e">
        <f t="shared" si="52"/>
        <v>#N/A</v>
      </c>
      <c r="AB49" t="e">
        <f t="shared" si="53"/>
        <v>#N/A</v>
      </c>
      <c r="AC49" t="e">
        <f t="shared" si="36"/>
        <v>#N/A</v>
      </c>
      <c r="AD49" t="e">
        <f t="shared" si="54"/>
        <v>#N/A</v>
      </c>
      <c r="AE49" t="e">
        <f t="shared" si="22"/>
        <v>#N/A</v>
      </c>
      <c r="AF49" s="1" t="e">
        <f t="shared" si="23"/>
        <v>#N/A</v>
      </c>
    </row>
    <row r="50" spans="1:32">
      <c r="A50" s="1">
        <f>[1]Analysis!A50</f>
        <v>0</v>
      </c>
      <c r="B50">
        <f>[1]Analysis!B50</f>
        <v>0</v>
      </c>
      <c r="C50">
        <f>[1]Analysis!C50</f>
        <v>0</v>
      </c>
      <c r="D50">
        <f t="shared" si="37"/>
        <v>0</v>
      </c>
      <c r="E50">
        <f>[1]Analysis!E50</f>
        <v>0</v>
      </c>
      <c r="F50">
        <f>[1]Analysis!F50</f>
        <v>0</v>
      </c>
      <c r="G50">
        <f t="shared" si="38"/>
        <v>0</v>
      </c>
      <c r="H50">
        <f>[1]Analysis!H50</f>
        <v>0</v>
      </c>
      <c r="I50">
        <f t="shared" si="55"/>
        <v>0</v>
      </c>
      <c r="J50">
        <f t="shared" si="39"/>
        <v>0</v>
      </c>
      <c r="K50" t="e">
        <f t="shared" si="40"/>
        <v>#N/A</v>
      </c>
      <c r="L50" t="e">
        <f t="shared" si="41"/>
        <v>#N/A</v>
      </c>
      <c r="M50" t="e">
        <f t="shared" si="32"/>
        <v>#N/A</v>
      </c>
      <c r="N50" t="e">
        <f t="shared" si="42"/>
        <v>#N/A</v>
      </c>
      <c r="O50" t="e">
        <f t="shared" si="43"/>
        <v>#N/A</v>
      </c>
      <c r="P50" t="e">
        <f t="shared" si="44"/>
        <v>#N/A</v>
      </c>
      <c r="Q50" t="e">
        <f t="shared" si="33"/>
        <v>#N/A</v>
      </c>
      <c r="R50" t="e">
        <f t="shared" si="45"/>
        <v>#N/A</v>
      </c>
      <c r="S50" t="e">
        <f t="shared" si="46"/>
        <v>#N/A</v>
      </c>
      <c r="T50" t="e">
        <f t="shared" si="47"/>
        <v>#N/A</v>
      </c>
      <c r="U50" t="e">
        <f t="shared" si="34"/>
        <v>#N/A</v>
      </c>
      <c r="V50" t="e">
        <f t="shared" si="48"/>
        <v>#N/A</v>
      </c>
      <c r="W50" t="e">
        <f t="shared" si="49"/>
        <v>#N/A</v>
      </c>
      <c r="X50" t="e">
        <f t="shared" si="50"/>
        <v>#N/A</v>
      </c>
      <c r="Y50" t="e">
        <f t="shared" si="35"/>
        <v>#N/A</v>
      </c>
      <c r="Z50" t="e">
        <f t="shared" si="51"/>
        <v>#N/A</v>
      </c>
      <c r="AA50" t="e">
        <f t="shared" si="52"/>
        <v>#N/A</v>
      </c>
      <c r="AB50" t="e">
        <f t="shared" si="53"/>
        <v>#N/A</v>
      </c>
      <c r="AC50" t="e">
        <f t="shared" si="36"/>
        <v>#N/A</v>
      </c>
      <c r="AD50" t="e">
        <f t="shared" si="54"/>
        <v>#N/A</v>
      </c>
      <c r="AE50" t="e">
        <f t="shared" si="22"/>
        <v>#N/A</v>
      </c>
      <c r="AF50" s="1" t="e">
        <f t="shared" si="23"/>
        <v>#N/A</v>
      </c>
    </row>
    <row r="51" spans="1:32">
      <c r="A51" s="1">
        <f>[1]Analysis!A51</f>
        <v>0</v>
      </c>
      <c r="B51">
        <f>[1]Analysis!B51</f>
        <v>0</v>
      </c>
      <c r="C51">
        <f>[1]Analysis!C51</f>
        <v>0</v>
      </c>
      <c r="D51">
        <f t="shared" si="37"/>
        <v>0</v>
      </c>
      <c r="E51">
        <f>[1]Analysis!E51</f>
        <v>0</v>
      </c>
      <c r="F51">
        <f>[1]Analysis!F51</f>
        <v>0</v>
      </c>
      <c r="G51">
        <f t="shared" si="38"/>
        <v>0</v>
      </c>
      <c r="H51">
        <f>[1]Analysis!H51</f>
        <v>0</v>
      </c>
      <c r="I51">
        <f t="shared" si="55"/>
        <v>0</v>
      </c>
      <c r="J51">
        <f t="shared" si="39"/>
        <v>0</v>
      </c>
      <c r="K51" t="e">
        <f t="shared" si="40"/>
        <v>#N/A</v>
      </c>
      <c r="L51" t="e">
        <f t="shared" si="41"/>
        <v>#N/A</v>
      </c>
      <c r="M51" t="e">
        <f t="shared" si="32"/>
        <v>#N/A</v>
      </c>
      <c r="N51" t="e">
        <f t="shared" si="42"/>
        <v>#N/A</v>
      </c>
      <c r="O51" t="e">
        <f t="shared" si="43"/>
        <v>#N/A</v>
      </c>
      <c r="P51" t="e">
        <f t="shared" si="44"/>
        <v>#N/A</v>
      </c>
      <c r="Q51" t="e">
        <f t="shared" si="33"/>
        <v>#N/A</v>
      </c>
      <c r="R51" t="e">
        <f t="shared" si="45"/>
        <v>#N/A</v>
      </c>
      <c r="S51" t="e">
        <f t="shared" si="46"/>
        <v>#N/A</v>
      </c>
      <c r="T51" t="e">
        <f t="shared" si="47"/>
        <v>#N/A</v>
      </c>
      <c r="U51" t="e">
        <f t="shared" si="34"/>
        <v>#N/A</v>
      </c>
      <c r="V51" t="e">
        <f t="shared" si="48"/>
        <v>#N/A</v>
      </c>
      <c r="W51" t="e">
        <f t="shared" si="49"/>
        <v>#N/A</v>
      </c>
      <c r="X51" t="e">
        <f t="shared" si="50"/>
        <v>#N/A</v>
      </c>
      <c r="Y51" t="e">
        <f t="shared" si="35"/>
        <v>#N/A</v>
      </c>
      <c r="Z51" t="e">
        <f t="shared" si="51"/>
        <v>#N/A</v>
      </c>
      <c r="AA51" t="e">
        <f t="shared" si="52"/>
        <v>#N/A</v>
      </c>
      <c r="AB51" t="e">
        <f t="shared" si="53"/>
        <v>#N/A</v>
      </c>
      <c r="AC51" t="e">
        <f t="shared" si="36"/>
        <v>#N/A</v>
      </c>
      <c r="AD51" t="e">
        <f t="shared" si="54"/>
        <v>#N/A</v>
      </c>
      <c r="AE51" t="e">
        <f t="shared" si="22"/>
        <v>#N/A</v>
      </c>
      <c r="AF51" s="1" t="e">
        <f t="shared" si="23"/>
        <v>#N/A</v>
      </c>
    </row>
    <row r="52" spans="1:32">
      <c r="A52" s="1">
        <f>[1]Analysis!A52</f>
        <v>0</v>
      </c>
      <c r="B52">
        <f>[1]Analysis!B52</f>
        <v>0</v>
      </c>
      <c r="C52">
        <f>[1]Analysis!C52</f>
        <v>0</v>
      </c>
      <c r="D52">
        <f t="shared" si="37"/>
        <v>0</v>
      </c>
      <c r="E52">
        <f>[1]Analysis!E52</f>
        <v>0</v>
      </c>
      <c r="F52">
        <f>[1]Analysis!F52</f>
        <v>0</v>
      </c>
      <c r="G52">
        <f t="shared" si="38"/>
        <v>0</v>
      </c>
      <c r="H52">
        <f>[1]Analysis!H52</f>
        <v>0</v>
      </c>
      <c r="I52">
        <f t="shared" si="55"/>
        <v>0</v>
      </c>
      <c r="J52">
        <f t="shared" si="39"/>
        <v>0</v>
      </c>
      <c r="K52" t="e">
        <f t="shared" si="40"/>
        <v>#N/A</v>
      </c>
      <c r="L52" t="e">
        <f t="shared" si="41"/>
        <v>#N/A</v>
      </c>
      <c r="M52" t="e">
        <f t="shared" si="32"/>
        <v>#N/A</v>
      </c>
      <c r="N52" t="e">
        <f t="shared" si="42"/>
        <v>#N/A</v>
      </c>
      <c r="O52" t="e">
        <f t="shared" si="43"/>
        <v>#N/A</v>
      </c>
      <c r="P52" t="e">
        <f t="shared" si="44"/>
        <v>#N/A</v>
      </c>
      <c r="Q52" t="e">
        <f t="shared" si="33"/>
        <v>#N/A</v>
      </c>
      <c r="R52" t="e">
        <f t="shared" si="45"/>
        <v>#N/A</v>
      </c>
      <c r="S52" t="e">
        <f t="shared" si="46"/>
        <v>#N/A</v>
      </c>
      <c r="T52" t="e">
        <f t="shared" si="47"/>
        <v>#N/A</v>
      </c>
      <c r="U52" t="e">
        <f t="shared" si="34"/>
        <v>#N/A</v>
      </c>
      <c r="V52" t="e">
        <f t="shared" si="48"/>
        <v>#N/A</v>
      </c>
      <c r="W52" t="e">
        <f t="shared" si="49"/>
        <v>#N/A</v>
      </c>
      <c r="X52" t="e">
        <f t="shared" si="50"/>
        <v>#N/A</v>
      </c>
      <c r="Y52" t="e">
        <f t="shared" si="35"/>
        <v>#N/A</v>
      </c>
      <c r="Z52" t="e">
        <f t="shared" si="51"/>
        <v>#N/A</v>
      </c>
      <c r="AA52" t="e">
        <f t="shared" si="52"/>
        <v>#N/A</v>
      </c>
      <c r="AB52" t="e">
        <f t="shared" si="53"/>
        <v>#N/A</v>
      </c>
      <c r="AC52" t="e">
        <f t="shared" si="36"/>
        <v>#N/A</v>
      </c>
      <c r="AD52" t="e">
        <f t="shared" si="54"/>
        <v>#N/A</v>
      </c>
      <c r="AE52" t="e">
        <f t="shared" si="22"/>
        <v>#N/A</v>
      </c>
      <c r="AF52" s="1" t="e">
        <f t="shared" si="23"/>
        <v>#N/A</v>
      </c>
    </row>
    <row r="53" spans="1:32">
      <c r="A53" s="1">
        <f>[1]Analysis!A53</f>
        <v>0</v>
      </c>
      <c r="B53">
        <f>[1]Analysis!B53</f>
        <v>0</v>
      </c>
      <c r="C53">
        <f>[1]Analysis!C53</f>
        <v>0</v>
      </c>
      <c r="D53">
        <f t="shared" si="37"/>
        <v>0</v>
      </c>
      <c r="E53">
        <f>[1]Analysis!E53</f>
        <v>0</v>
      </c>
      <c r="F53">
        <f>[1]Analysis!F53</f>
        <v>0</v>
      </c>
      <c r="G53">
        <f t="shared" si="38"/>
        <v>0</v>
      </c>
      <c r="H53">
        <f>[1]Analysis!H53</f>
        <v>0</v>
      </c>
      <c r="I53">
        <f t="shared" si="55"/>
        <v>0</v>
      </c>
      <c r="J53">
        <f t="shared" si="39"/>
        <v>0</v>
      </c>
      <c r="K53" t="e">
        <f t="shared" si="40"/>
        <v>#N/A</v>
      </c>
      <c r="L53" t="e">
        <f t="shared" si="41"/>
        <v>#N/A</v>
      </c>
      <c r="M53" t="e">
        <f t="shared" si="32"/>
        <v>#N/A</v>
      </c>
      <c r="N53" t="e">
        <f t="shared" si="42"/>
        <v>#N/A</v>
      </c>
      <c r="O53" t="e">
        <f t="shared" si="43"/>
        <v>#N/A</v>
      </c>
      <c r="P53" t="e">
        <f t="shared" si="44"/>
        <v>#N/A</v>
      </c>
      <c r="Q53" t="e">
        <f t="shared" si="33"/>
        <v>#N/A</v>
      </c>
      <c r="R53" t="e">
        <f t="shared" si="45"/>
        <v>#N/A</v>
      </c>
      <c r="S53" t="e">
        <f t="shared" si="46"/>
        <v>#N/A</v>
      </c>
      <c r="T53" t="e">
        <f t="shared" si="47"/>
        <v>#N/A</v>
      </c>
      <c r="U53" t="e">
        <f t="shared" si="34"/>
        <v>#N/A</v>
      </c>
      <c r="V53" t="e">
        <f t="shared" si="48"/>
        <v>#N/A</v>
      </c>
      <c r="W53" t="e">
        <f t="shared" si="49"/>
        <v>#N/A</v>
      </c>
      <c r="X53" t="e">
        <f t="shared" si="50"/>
        <v>#N/A</v>
      </c>
      <c r="Y53" t="e">
        <f t="shared" si="35"/>
        <v>#N/A</v>
      </c>
      <c r="Z53" t="e">
        <f t="shared" si="51"/>
        <v>#N/A</v>
      </c>
      <c r="AA53" t="e">
        <f t="shared" si="52"/>
        <v>#N/A</v>
      </c>
      <c r="AB53" t="e">
        <f t="shared" si="53"/>
        <v>#N/A</v>
      </c>
      <c r="AC53" t="e">
        <f t="shared" si="36"/>
        <v>#N/A</v>
      </c>
      <c r="AD53" t="e">
        <f t="shared" si="54"/>
        <v>#N/A</v>
      </c>
      <c r="AE53" t="e">
        <f t="shared" si="22"/>
        <v>#N/A</v>
      </c>
      <c r="AF53" s="1" t="e">
        <f t="shared" si="23"/>
        <v>#N/A</v>
      </c>
    </row>
    <row r="54" spans="1:32">
      <c r="A54" s="1">
        <f>[1]Analysis!A54</f>
        <v>0</v>
      </c>
      <c r="B54">
        <f>[1]Analysis!B54</f>
        <v>0</v>
      </c>
      <c r="C54">
        <f>[1]Analysis!C54</f>
        <v>0</v>
      </c>
      <c r="D54">
        <f t="shared" si="37"/>
        <v>0</v>
      </c>
      <c r="E54">
        <f>[1]Analysis!E54</f>
        <v>0</v>
      </c>
      <c r="F54">
        <f>[1]Analysis!F54</f>
        <v>0</v>
      </c>
      <c r="G54">
        <f t="shared" si="38"/>
        <v>0</v>
      </c>
      <c r="H54">
        <f>[1]Analysis!H54</f>
        <v>0</v>
      </c>
      <c r="I54">
        <f t="shared" si="55"/>
        <v>0</v>
      </c>
      <c r="J54">
        <f t="shared" si="39"/>
        <v>0</v>
      </c>
      <c r="K54" t="e">
        <f t="shared" si="40"/>
        <v>#N/A</v>
      </c>
      <c r="L54" t="e">
        <f t="shared" si="41"/>
        <v>#N/A</v>
      </c>
      <c r="M54" t="e">
        <f t="shared" si="32"/>
        <v>#N/A</v>
      </c>
      <c r="N54" t="e">
        <f t="shared" si="42"/>
        <v>#N/A</v>
      </c>
      <c r="O54" t="e">
        <f t="shared" si="43"/>
        <v>#N/A</v>
      </c>
      <c r="P54" t="e">
        <f t="shared" si="44"/>
        <v>#N/A</v>
      </c>
      <c r="Q54" t="e">
        <f t="shared" si="33"/>
        <v>#N/A</v>
      </c>
      <c r="R54" t="e">
        <f t="shared" si="45"/>
        <v>#N/A</v>
      </c>
      <c r="S54" t="e">
        <f t="shared" si="46"/>
        <v>#N/A</v>
      </c>
      <c r="T54" t="e">
        <f t="shared" si="47"/>
        <v>#N/A</v>
      </c>
      <c r="U54" t="e">
        <f t="shared" si="34"/>
        <v>#N/A</v>
      </c>
      <c r="V54" t="e">
        <f t="shared" si="48"/>
        <v>#N/A</v>
      </c>
      <c r="W54" t="e">
        <f t="shared" si="49"/>
        <v>#N/A</v>
      </c>
      <c r="X54" t="e">
        <f t="shared" si="50"/>
        <v>#N/A</v>
      </c>
      <c r="Y54" t="e">
        <f t="shared" si="35"/>
        <v>#N/A</v>
      </c>
      <c r="Z54" t="e">
        <f t="shared" si="51"/>
        <v>#N/A</v>
      </c>
      <c r="AA54" t="e">
        <f t="shared" si="52"/>
        <v>#N/A</v>
      </c>
      <c r="AB54" t="e">
        <f t="shared" si="53"/>
        <v>#N/A</v>
      </c>
      <c r="AC54" t="e">
        <f t="shared" si="36"/>
        <v>#N/A</v>
      </c>
      <c r="AD54" t="e">
        <f t="shared" si="54"/>
        <v>#N/A</v>
      </c>
      <c r="AE54" t="e">
        <f t="shared" si="22"/>
        <v>#N/A</v>
      </c>
      <c r="AF54" s="1" t="e">
        <f t="shared" si="23"/>
        <v>#N/A</v>
      </c>
    </row>
    <row r="55" spans="1:32">
      <c r="A55" s="1">
        <f>[1]Analysis!A55</f>
        <v>0</v>
      </c>
      <c r="B55">
        <f>[1]Analysis!B55</f>
        <v>0</v>
      </c>
      <c r="C55">
        <f>[1]Analysis!C55</f>
        <v>0</v>
      </c>
      <c r="D55">
        <f t="shared" si="37"/>
        <v>0</v>
      </c>
      <c r="E55">
        <f>[1]Analysis!E55</f>
        <v>0</v>
      </c>
      <c r="F55">
        <f>[1]Analysis!F55</f>
        <v>0</v>
      </c>
      <c r="G55">
        <f t="shared" si="38"/>
        <v>0</v>
      </c>
      <c r="H55">
        <f>[1]Analysis!H55</f>
        <v>0</v>
      </c>
      <c r="I55">
        <f t="shared" si="55"/>
        <v>0</v>
      </c>
      <c r="J55">
        <f t="shared" si="39"/>
        <v>0</v>
      </c>
      <c r="K55" t="e">
        <f t="shared" si="40"/>
        <v>#N/A</v>
      </c>
      <c r="L55" t="e">
        <f t="shared" si="41"/>
        <v>#N/A</v>
      </c>
      <c r="M55" t="e">
        <f t="shared" si="32"/>
        <v>#N/A</v>
      </c>
      <c r="N55" t="e">
        <f t="shared" si="42"/>
        <v>#N/A</v>
      </c>
      <c r="O55" t="e">
        <f t="shared" si="43"/>
        <v>#N/A</v>
      </c>
      <c r="P55" t="e">
        <f t="shared" si="44"/>
        <v>#N/A</v>
      </c>
      <c r="Q55" t="e">
        <f t="shared" si="33"/>
        <v>#N/A</v>
      </c>
      <c r="R55" t="e">
        <f t="shared" si="45"/>
        <v>#N/A</v>
      </c>
      <c r="S55" t="e">
        <f t="shared" si="46"/>
        <v>#N/A</v>
      </c>
      <c r="T55" t="e">
        <f t="shared" si="47"/>
        <v>#N/A</v>
      </c>
      <c r="U55" t="e">
        <f t="shared" si="34"/>
        <v>#N/A</v>
      </c>
      <c r="V55" t="e">
        <f t="shared" si="48"/>
        <v>#N/A</v>
      </c>
      <c r="W55" t="e">
        <f t="shared" si="49"/>
        <v>#N/A</v>
      </c>
      <c r="X55" t="e">
        <f t="shared" si="50"/>
        <v>#N/A</v>
      </c>
      <c r="Y55" t="e">
        <f t="shared" si="35"/>
        <v>#N/A</v>
      </c>
      <c r="Z55" t="e">
        <f t="shared" si="51"/>
        <v>#N/A</v>
      </c>
      <c r="AA55" t="e">
        <f t="shared" si="52"/>
        <v>#N/A</v>
      </c>
      <c r="AB55" t="e">
        <f t="shared" si="53"/>
        <v>#N/A</v>
      </c>
      <c r="AC55" t="e">
        <f t="shared" si="36"/>
        <v>#N/A</v>
      </c>
      <c r="AD55" t="e">
        <f t="shared" si="54"/>
        <v>#N/A</v>
      </c>
      <c r="AE55" t="e">
        <f t="shared" si="22"/>
        <v>#N/A</v>
      </c>
      <c r="AF55" s="1" t="e">
        <f t="shared" si="23"/>
        <v>#N/A</v>
      </c>
    </row>
    <row r="56" spans="1:32">
      <c r="A56" s="1">
        <f>[1]Analysis!A56</f>
        <v>0</v>
      </c>
      <c r="B56">
        <f>[1]Analysis!B56</f>
        <v>0</v>
      </c>
      <c r="C56">
        <f>[1]Analysis!C56</f>
        <v>0</v>
      </c>
      <c r="D56">
        <f t="shared" si="37"/>
        <v>0</v>
      </c>
      <c r="E56">
        <f>[1]Analysis!E56</f>
        <v>0</v>
      </c>
      <c r="F56">
        <f>[1]Analysis!F56</f>
        <v>0</v>
      </c>
      <c r="G56">
        <f t="shared" si="38"/>
        <v>0</v>
      </c>
      <c r="H56">
        <f>[1]Analysis!H56</f>
        <v>0</v>
      </c>
      <c r="I56">
        <f t="shared" si="55"/>
        <v>0</v>
      </c>
      <c r="J56">
        <f t="shared" si="39"/>
        <v>0</v>
      </c>
      <c r="K56" t="e">
        <f t="shared" si="40"/>
        <v>#N/A</v>
      </c>
      <c r="L56" t="e">
        <f t="shared" si="41"/>
        <v>#N/A</v>
      </c>
      <c r="M56" t="e">
        <f t="shared" si="32"/>
        <v>#N/A</v>
      </c>
      <c r="N56" t="e">
        <f t="shared" si="42"/>
        <v>#N/A</v>
      </c>
      <c r="O56" t="e">
        <f t="shared" si="43"/>
        <v>#N/A</v>
      </c>
      <c r="P56" t="e">
        <f t="shared" si="44"/>
        <v>#N/A</v>
      </c>
      <c r="Q56" t="e">
        <f t="shared" si="33"/>
        <v>#N/A</v>
      </c>
      <c r="R56" t="e">
        <f t="shared" si="45"/>
        <v>#N/A</v>
      </c>
      <c r="S56" t="e">
        <f t="shared" si="46"/>
        <v>#N/A</v>
      </c>
      <c r="T56" t="e">
        <f t="shared" si="47"/>
        <v>#N/A</v>
      </c>
      <c r="U56" t="e">
        <f t="shared" si="34"/>
        <v>#N/A</v>
      </c>
      <c r="V56" t="e">
        <f t="shared" si="48"/>
        <v>#N/A</v>
      </c>
      <c r="W56" t="e">
        <f t="shared" si="49"/>
        <v>#N/A</v>
      </c>
      <c r="X56" t="e">
        <f t="shared" si="50"/>
        <v>#N/A</v>
      </c>
      <c r="Y56" t="e">
        <f t="shared" si="35"/>
        <v>#N/A</v>
      </c>
      <c r="Z56" t="e">
        <f t="shared" si="51"/>
        <v>#N/A</v>
      </c>
      <c r="AA56" t="e">
        <f t="shared" si="52"/>
        <v>#N/A</v>
      </c>
      <c r="AB56" t="e">
        <f t="shared" si="53"/>
        <v>#N/A</v>
      </c>
      <c r="AC56" t="e">
        <f t="shared" si="36"/>
        <v>#N/A</v>
      </c>
      <c r="AD56" t="e">
        <f t="shared" si="54"/>
        <v>#N/A</v>
      </c>
      <c r="AE56" t="e">
        <f t="shared" si="22"/>
        <v>#N/A</v>
      </c>
      <c r="AF56" s="1" t="e">
        <f t="shared" si="23"/>
        <v>#N/A</v>
      </c>
    </row>
    <row r="57" spans="1:32">
      <c r="A57" s="1">
        <f>[1]Analysis!A57</f>
        <v>0</v>
      </c>
      <c r="B57">
        <f>[1]Analysis!B57</f>
        <v>0</v>
      </c>
      <c r="C57">
        <f>[1]Analysis!C57</f>
        <v>0</v>
      </c>
      <c r="D57">
        <f t="shared" si="37"/>
        <v>0</v>
      </c>
      <c r="E57">
        <f>[1]Analysis!E57</f>
        <v>0</v>
      </c>
      <c r="F57">
        <f>[1]Analysis!F57</f>
        <v>0</v>
      </c>
      <c r="G57">
        <f t="shared" si="38"/>
        <v>0</v>
      </c>
      <c r="H57">
        <f>[1]Analysis!H57</f>
        <v>0</v>
      </c>
      <c r="I57">
        <f t="shared" si="55"/>
        <v>0</v>
      </c>
      <c r="J57">
        <f t="shared" si="39"/>
        <v>0</v>
      </c>
      <c r="K57" t="e">
        <f t="shared" si="40"/>
        <v>#N/A</v>
      </c>
      <c r="L57" t="e">
        <f t="shared" si="41"/>
        <v>#N/A</v>
      </c>
      <c r="M57" t="e">
        <f t="shared" si="32"/>
        <v>#N/A</v>
      </c>
      <c r="N57" t="e">
        <f t="shared" si="42"/>
        <v>#N/A</v>
      </c>
      <c r="O57" t="e">
        <f t="shared" si="43"/>
        <v>#N/A</v>
      </c>
      <c r="P57" t="e">
        <f t="shared" si="44"/>
        <v>#N/A</v>
      </c>
      <c r="Q57" t="e">
        <f t="shared" si="33"/>
        <v>#N/A</v>
      </c>
      <c r="R57" t="e">
        <f t="shared" si="45"/>
        <v>#N/A</v>
      </c>
      <c r="S57" t="e">
        <f t="shared" si="46"/>
        <v>#N/A</v>
      </c>
      <c r="T57" t="e">
        <f t="shared" si="47"/>
        <v>#N/A</v>
      </c>
      <c r="U57" t="e">
        <f t="shared" si="34"/>
        <v>#N/A</v>
      </c>
      <c r="V57" t="e">
        <f t="shared" si="48"/>
        <v>#N/A</v>
      </c>
      <c r="W57" t="e">
        <f t="shared" si="49"/>
        <v>#N/A</v>
      </c>
      <c r="X57" t="e">
        <f t="shared" si="50"/>
        <v>#N/A</v>
      </c>
      <c r="Y57" t="e">
        <f t="shared" si="35"/>
        <v>#N/A</v>
      </c>
      <c r="Z57" t="e">
        <f t="shared" si="51"/>
        <v>#N/A</v>
      </c>
      <c r="AA57" t="e">
        <f t="shared" si="52"/>
        <v>#N/A</v>
      </c>
      <c r="AB57" t="e">
        <f t="shared" si="53"/>
        <v>#N/A</v>
      </c>
      <c r="AC57" t="e">
        <f t="shared" si="36"/>
        <v>#N/A</v>
      </c>
      <c r="AD57" t="e">
        <f t="shared" si="54"/>
        <v>#N/A</v>
      </c>
      <c r="AE57" t="e">
        <f t="shared" si="22"/>
        <v>#N/A</v>
      </c>
      <c r="AF57" s="1" t="e">
        <f t="shared" si="23"/>
        <v>#N/A</v>
      </c>
    </row>
    <row r="58" spans="1:32">
      <c r="A58" s="1">
        <f>[1]Analysis!A58</f>
        <v>0</v>
      </c>
      <c r="B58">
        <f>[1]Analysis!B58</f>
        <v>0</v>
      </c>
      <c r="C58">
        <f>[1]Analysis!C58</f>
        <v>0</v>
      </c>
      <c r="D58">
        <f t="shared" si="37"/>
        <v>0</v>
      </c>
      <c r="E58">
        <f>[1]Analysis!E58</f>
        <v>0</v>
      </c>
      <c r="F58">
        <f>[1]Analysis!F58</f>
        <v>0</v>
      </c>
      <c r="G58">
        <f t="shared" si="38"/>
        <v>0</v>
      </c>
      <c r="H58">
        <f>[1]Analysis!H58</f>
        <v>0</v>
      </c>
      <c r="I58">
        <f t="shared" si="55"/>
        <v>0</v>
      </c>
      <c r="J58">
        <f t="shared" si="39"/>
        <v>0</v>
      </c>
      <c r="K58" t="e">
        <f t="shared" si="40"/>
        <v>#N/A</v>
      </c>
      <c r="L58" t="e">
        <f t="shared" si="41"/>
        <v>#N/A</v>
      </c>
      <c r="M58" t="e">
        <f t="shared" si="32"/>
        <v>#N/A</v>
      </c>
      <c r="N58" t="e">
        <f t="shared" si="42"/>
        <v>#N/A</v>
      </c>
      <c r="O58" t="e">
        <f t="shared" si="43"/>
        <v>#N/A</v>
      </c>
      <c r="P58" t="e">
        <f t="shared" si="44"/>
        <v>#N/A</v>
      </c>
      <c r="Q58" t="e">
        <f t="shared" si="33"/>
        <v>#N/A</v>
      </c>
      <c r="R58" t="e">
        <f t="shared" si="45"/>
        <v>#N/A</v>
      </c>
      <c r="S58" t="e">
        <f t="shared" si="46"/>
        <v>#N/A</v>
      </c>
      <c r="T58" t="e">
        <f t="shared" si="47"/>
        <v>#N/A</v>
      </c>
      <c r="U58" t="e">
        <f t="shared" si="34"/>
        <v>#N/A</v>
      </c>
      <c r="V58" t="e">
        <f t="shared" si="48"/>
        <v>#N/A</v>
      </c>
      <c r="W58" t="e">
        <f t="shared" si="49"/>
        <v>#N/A</v>
      </c>
      <c r="X58" t="e">
        <f t="shared" si="50"/>
        <v>#N/A</v>
      </c>
      <c r="Y58" t="e">
        <f t="shared" si="35"/>
        <v>#N/A</v>
      </c>
      <c r="Z58" t="e">
        <f t="shared" si="51"/>
        <v>#N/A</v>
      </c>
      <c r="AA58" t="e">
        <f t="shared" si="52"/>
        <v>#N/A</v>
      </c>
      <c r="AB58" t="e">
        <f t="shared" si="53"/>
        <v>#N/A</v>
      </c>
      <c r="AC58" t="e">
        <f t="shared" si="36"/>
        <v>#N/A</v>
      </c>
      <c r="AD58" t="e">
        <f t="shared" si="54"/>
        <v>#N/A</v>
      </c>
      <c r="AE58" t="e">
        <f t="shared" si="22"/>
        <v>#N/A</v>
      </c>
      <c r="AF58" s="1" t="e">
        <f t="shared" si="23"/>
        <v>#N/A</v>
      </c>
    </row>
    <row r="59" spans="1:32">
      <c r="A59" s="1">
        <f>[1]Analysis!A59</f>
        <v>0</v>
      </c>
      <c r="B59">
        <f>[1]Analysis!B59</f>
        <v>0</v>
      </c>
      <c r="C59">
        <f>[1]Analysis!C59</f>
        <v>0</v>
      </c>
      <c r="D59">
        <f t="shared" si="37"/>
        <v>0</v>
      </c>
      <c r="E59">
        <f>[1]Analysis!E59</f>
        <v>0</v>
      </c>
      <c r="F59">
        <f>[1]Analysis!F59</f>
        <v>0</v>
      </c>
      <c r="G59">
        <f t="shared" si="38"/>
        <v>0</v>
      </c>
      <c r="H59">
        <f>[1]Analysis!H59</f>
        <v>0</v>
      </c>
      <c r="I59">
        <f t="shared" si="55"/>
        <v>0</v>
      </c>
      <c r="J59">
        <f t="shared" si="39"/>
        <v>0</v>
      </c>
      <c r="K59" t="e">
        <f t="shared" si="40"/>
        <v>#N/A</v>
      </c>
      <c r="L59" t="e">
        <f t="shared" si="41"/>
        <v>#N/A</v>
      </c>
      <c r="M59" t="e">
        <f t="shared" si="32"/>
        <v>#N/A</v>
      </c>
      <c r="N59" t="e">
        <f t="shared" si="42"/>
        <v>#N/A</v>
      </c>
      <c r="O59" t="e">
        <f t="shared" si="43"/>
        <v>#N/A</v>
      </c>
      <c r="P59" t="e">
        <f t="shared" si="44"/>
        <v>#N/A</v>
      </c>
      <c r="Q59" t="e">
        <f t="shared" si="33"/>
        <v>#N/A</v>
      </c>
      <c r="R59" t="e">
        <f t="shared" si="45"/>
        <v>#N/A</v>
      </c>
      <c r="S59" t="e">
        <f t="shared" si="46"/>
        <v>#N/A</v>
      </c>
      <c r="T59" t="e">
        <f t="shared" si="47"/>
        <v>#N/A</v>
      </c>
      <c r="U59" t="e">
        <f t="shared" si="34"/>
        <v>#N/A</v>
      </c>
      <c r="V59" t="e">
        <f t="shared" si="48"/>
        <v>#N/A</v>
      </c>
      <c r="W59" t="e">
        <f t="shared" si="49"/>
        <v>#N/A</v>
      </c>
      <c r="X59" t="e">
        <f t="shared" si="50"/>
        <v>#N/A</v>
      </c>
      <c r="Y59" t="e">
        <f t="shared" si="35"/>
        <v>#N/A</v>
      </c>
      <c r="Z59" t="e">
        <f t="shared" si="51"/>
        <v>#N/A</v>
      </c>
      <c r="AA59" t="e">
        <f t="shared" si="52"/>
        <v>#N/A</v>
      </c>
      <c r="AB59" t="e">
        <f t="shared" si="53"/>
        <v>#N/A</v>
      </c>
      <c r="AC59" t="e">
        <f t="shared" si="36"/>
        <v>#N/A</v>
      </c>
      <c r="AD59" t="e">
        <f t="shared" si="54"/>
        <v>#N/A</v>
      </c>
      <c r="AE59" t="e">
        <f t="shared" si="22"/>
        <v>#N/A</v>
      </c>
      <c r="AF59" s="1" t="e">
        <f t="shared" si="23"/>
        <v>#N/A</v>
      </c>
    </row>
    <row r="60" spans="1:32">
      <c r="A60" s="1">
        <f>[1]Analysis!A60</f>
        <v>0</v>
      </c>
      <c r="B60">
        <f>[1]Analysis!B60</f>
        <v>0</v>
      </c>
      <c r="C60">
        <f>[1]Analysis!C60</f>
        <v>0</v>
      </c>
      <c r="D60">
        <f t="shared" si="37"/>
        <v>0</v>
      </c>
      <c r="E60">
        <f>[1]Analysis!E60</f>
        <v>0</v>
      </c>
      <c r="F60">
        <f>[1]Analysis!F60</f>
        <v>0</v>
      </c>
      <c r="G60">
        <f t="shared" si="38"/>
        <v>0</v>
      </c>
      <c r="H60">
        <f>[1]Analysis!H60</f>
        <v>0</v>
      </c>
      <c r="I60">
        <f t="shared" si="55"/>
        <v>0</v>
      </c>
      <c r="J60">
        <f t="shared" si="39"/>
        <v>0</v>
      </c>
      <c r="K60" t="e">
        <f t="shared" si="40"/>
        <v>#N/A</v>
      </c>
      <c r="L60" t="e">
        <f t="shared" si="41"/>
        <v>#N/A</v>
      </c>
      <c r="M60" t="e">
        <f t="shared" si="32"/>
        <v>#N/A</v>
      </c>
      <c r="N60" t="e">
        <f t="shared" si="42"/>
        <v>#N/A</v>
      </c>
      <c r="O60" t="e">
        <f t="shared" si="43"/>
        <v>#N/A</v>
      </c>
      <c r="P60" t="e">
        <f t="shared" si="44"/>
        <v>#N/A</v>
      </c>
      <c r="Q60" t="e">
        <f t="shared" si="33"/>
        <v>#N/A</v>
      </c>
      <c r="R60" t="e">
        <f t="shared" si="45"/>
        <v>#N/A</v>
      </c>
      <c r="S60" t="e">
        <f t="shared" si="46"/>
        <v>#N/A</v>
      </c>
      <c r="T60" t="e">
        <f t="shared" si="47"/>
        <v>#N/A</v>
      </c>
      <c r="U60" t="e">
        <f t="shared" si="34"/>
        <v>#N/A</v>
      </c>
      <c r="V60" t="e">
        <f t="shared" si="48"/>
        <v>#N/A</v>
      </c>
      <c r="W60" t="e">
        <f t="shared" si="49"/>
        <v>#N/A</v>
      </c>
      <c r="X60" t="e">
        <f t="shared" si="50"/>
        <v>#N/A</v>
      </c>
      <c r="Y60" t="e">
        <f t="shared" si="35"/>
        <v>#N/A</v>
      </c>
      <c r="Z60" t="e">
        <f t="shared" si="51"/>
        <v>#N/A</v>
      </c>
      <c r="AA60" t="e">
        <f t="shared" si="52"/>
        <v>#N/A</v>
      </c>
      <c r="AB60" t="e">
        <f t="shared" si="53"/>
        <v>#N/A</v>
      </c>
      <c r="AC60" t="e">
        <f t="shared" si="36"/>
        <v>#N/A</v>
      </c>
      <c r="AD60" t="e">
        <f t="shared" si="54"/>
        <v>#N/A</v>
      </c>
      <c r="AE60" t="e">
        <f t="shared" si="22"/>
        <v>#N/A</v>
      </c>
      <c r="AF60" s="1" t="e">
        <f t="shared" si="23"/>
        <v>#N/A</v>
      </c>
    </row>
    <row r="61" spans="1:32">
      <c r="A61" s="1">
        <f>[1]Analysis!A61</f>
        <v>0</v>
      </c>
      <c r="B61">
        <f>[1]Analysis!B61</f>
        <v>0</v>
      </c>
      <c r="C61">
        <f>[1]Analysis!C61</f>
        <v>0</v>
      </c>
      <c r="D61">
        <f t="shared" si="37"/>
        <v>0</v>
      </c>
      <c r="E61">
        <f>[1]Analysis!E61</f>
        <v>0</v>
      </c>
      <c r="F61">
        <f>[1]Analysis!F61</f>
        <v>0</v>
      </c>
      <c r="G61">
        <f t="shared" si="38"/>
        <v>0</v>
      </c>
      <c r="H61">
        <f>[1]Analysis!H61</f>
        <v>0</v>
      </c>
      <c r="I61">
        <f t="shared" si="55"/>
        <v>0</v>
      </c>
      <c r="J61">
        <f t="shared" si="39"/>
        <v>0</v>
      </c>
      <c r="K61" t="e">
        <f t="shared" si="40"/>
        <v>#N/A</v>
      </c>
      <c r="L61" t="e">
        <f t="shared" si="41"/>
        <v>#N/A</v>
      </c>
      <c r="M61" t="e">
        <f t="shared" si="32"/>
        <v>#N/A</v>
      </c>
      <c r="N61" t="e">
        <f t="shared" si="42"/>
        <v>#N/A</v>
      </c>
      <c r="O61" t="e">
        <f t="shared" si="43"/>
        <v>#N/A</v>
      </c>
      <c r="P61" t="e">
        <f t="shared" si="44"/>
        <v>#N/A</v>
      </c>
      <c r="Q61" t="e">
        <f t="shared" si="33"/>
        <v>#N/A</v>
      </c>
      <c r="R61" t="e">
        <f t="shared" si="45"/>
        <v>#N/A</v>
      </c>
      <c r="S61" t="e">
        <f t="shared" si="46"/>
        <v>#N/A</v>
      </c>
      <c r="T61" t="e">
        <f t="shared" si="47"/>
        <v>#N/A</v>
      </c>
      <c r="U61" t="e">
        <f t="shared" si="34"/>
        <v>#N/A</v>
      </c>
      <c r="V61" t="e">
        <f t="shared" si="48"/>
        <v>#N/A</v>
      </c>
      <c r="W61" t="e">
        <f t="shared" si="49"/>
        <v>#N/A</v>
      </c>
      <c r="X61" t="e">
        <f t="shared" si="50"/>
        <v>#N/A</v>
      </c>
      <c r="Y61" t="e">
        <f t="shared" si="35"/>
        <v>#N/A</v>
      </c>
      <c r="Z61" t="e">
        <f t="shared" si="51"/>
        <v>#N/A</v>
      </c>
      <c r="AA61" t="e">
        <f t="shared" si="52"/>
        <v>#N/A</v>
      </c>
      <c r="AB61" t="e">
        <f t="shared" si="53"/>
        <v>#N/A</v>
      </c>
      <c r="AC61" t="e">
        <f t="shared" si="36"/>
        <v>#N/A</v>
      </c>
      <c r="AD61" t="e">
        <f t="shared" si="54"/>
        <v>#N/A</v>
      </c>
      <c r="AE61" t="e">
        <f t="shared" si="22"/>
        <v>#N/A</v>
      </c>
      <c r="AF61" s="1" t="e">
        <f t="shared" si="23"/>
        <v>#N/A</v>
      </c>
    </row>
    <row r="62" spans="1:32">
      <c r="A62" s="1">
        <f>[1]Analysis!A62</f>
        <v>0</v>
      </c>
      <c r="B62">
        <f>[1]Analysis!B62</f>
        <v>0</v>
      </c>
      <c r="C62">
        <f>[1]Analysis!C62</f>
        <v>0</v>
      </c>
      <c r="D62">
        <f t="shared" si="37"/>
        <v>0</v>
      </c>
      <c r="E62">
        <f>[1]Analysis!E62</f>
        <v>0</v>
      </c>
      <c r="F62">
        <f>[1]Analysis!F62</f>
        <v>0</v>
      </c>
      <c r="G62">
        <f t="shared" si="38"/>
        <v>0</v>
      </c>
      <c r="H62">
        <f>[1]Analysis!H62</f>
        <v>0</v>
      </c>
      <c r="I62">
        <f t="shared" si="55"/>
        <v>0</v>
      </c>
      <c r="J62">
        <f t="shared" si="39"/>
        <v>0</v>
      </c>
      <c r="K62" t="e">
        <f t="shared" si="40"/>
        <v>#N/A</v>
      </c>
      <c r="L62" t="e">
        <f t="shared" si="41"/>
        <v>#N/A</v>
      </c>
      <c r="M62" t="e">
        <f t="shared" si="32"/>
        <v>#N/A</v>
      </c>
      <c r="N62" t="e">
        <f t="shared" si="42"/>
        <v>#N/A</v>
      </c>
      <c r="O62" t="e">
        <f t="shared" si="43"/>
        <v>#N/A</v>
      </c>
      <c r="P62" t="e">
        <f t="shared" si="44"/>
        <v>#N/A</v>
      </c>
      <c r="Q62" t="e">
        <f t="shared" si="33"/>
        <v>#N/A</v>
      </c>
      <c r="R62" t="e">
        <f t="shared" si="45"/>
        <v>#N/A</v>
      </c>
      <c r="S62" t="e">
        <f t="shared" si="46"/>
        <v>#N/A</v>
      </c>
      <c r="T62" t="e">
        <f t="shared" si="47"/>
        <v>#N/A</v>
      </c>
      <c r="U62" t="e">
        <f t="shared" si="34"/>
        <v>#N/A</v>
      </c>
      <c r="V62" t="e">
        <f t="shared" si="48"/>
        <v>#N/A</v>
      </c>
      <c r="W62" t="e">
        <f t="shared" si="49"/>
        <v>#N/A</v>
      </c>
      <c r="X62" t="e">
        <f t="shared" si="50"/>
        <v>#N/A</v>
      </c>
      <c r="Y62" t="e">
        <f t="shared" si="35"/>
        <v>#N/A</v>
      </c>
      <c r="Z62" t="e">
        <f t="shared" si="51"/>
        <v>#N/A</v>
      </c>
      <c r="AA62" t="e">
        <f t="shared" si="52"/>
        <v>#N/A</v>
      </c>
      <c r="AB62" t="e">
        <f t="shared" si="53"/>
        <v>#N/A</v>
      </c>
      <c r="AC62" t="e">
        <f t="shared" si="36"/>
        <v>#N/A</v>
      </c>
      <c r="AD62" t="e">
        <f t="shared" si="54"/>
        <v>#N/A</v>
      </c>
      <c r="AE62" t="e">
        <f t="shared" si="22"/>
        <v>#N/A</v>
      </c>
      <c r="AF62" s="1" t="e">
        <f t="shared" si="23"/>
        <v>#N/A</v>
      </c>
    </row>
    <row r="63" spans="1:32">
      <c r="A63" s="1">
        <f>[1]Analysis!A63</f>
        <v>0</v>
      </c>
      <c r="B63">
        <f>[1]Analysis!B63</f>
        <v>0</v>
      </c>
      <c r="C63">
        <f>[1]Analysis!C63</f>
        <v>0</v>
      </c>
      <c r="D63">
        <f t="shared" si="37"/>
        <v>0</v>
      </c>
      <c r="E63">
        <f>[1]Analysis!E63</f>
        <v>0</v>
      </c>
      <c r="F63">
        <f>[1]Analysis!F63</f>
        <v>0</v>
      </c>
      <c r="G63">
        <f t="shared" si="38"/>
        <v>0</v>
      </c>
      <c r="H63">
        <f>[1]Analysis!H63</f>
        <v>0</v>
      </c>
      <c r="I63">
        <f t="shared" si="55"/>
        <v>0</v>
      </c>
      <c r="J63">
        <f t="shared" si="39"/>
        <v>0</v>
      </c>
      <c r="K63" t="e">
        <f t="shared" si="40"/>
        <v>#N/A</v>
      </c>
      <c r="L63" t="e">
        <f t="shared" si="41"/>
        <v>#N/A</v>
      </c>
      <c r="M63" t="e">
        <f t="shared" si="32"/>
        <v>#N/A</v>
      </c>
      <c r="N63" t="e">
        <f t="shared" si="42"/>
        <v>#N/A</v>
      </c>
      <c r="O63" t="e">
        <f t="shared" si="43"/>
        <v>#N/A</v>
      </c>
      <c r="P63" t="e">
        <f t="shared" si="44"/>
        <v>#N/A</v>
      </c>
      <c r="Q63" t="e">
        <f t="shared" si="33"/>
        <v>#N/A</v>
      </c>
      <c r="R63" t="e">
        <f t="shared" si="45"/>
        <v>#N/A</v>
      </c>
      <c r="S63" t="e">
        <f t="shared" si="46"/>
        <v>#N/A</v>
      </c>
      <c r="T63" t="e">
        <f t="shared" si="47"/>
        <v>#N/A</v>
      </c>
      <c r="U63" t="e">
        <f t="shared" si="34"/>
        <v>#N/A</v>
      </c>
      <c r="V63" t="e">
        <f t="shared" si="48"/>
        <v>#N/A</v>
      </c>
      <c r="W63" t="e">
        <f t="shared" si="49"/>
        <v>#N/A</v>
      </c>
      <c r="X63" t="e">
        <f t="shared" si="50"/>
        <v>#N/A</v>
      </c>
      <c r="Y63" t="e">
        <f t="shared" si="35"/>
        <v>#N/A</v>
      </c>
      <c r="Z63" t="e">
        <f t="shared" si="51"/>
        <v>#N/A</v>
      </c>
      <c r="AA63" t="e">
        <f t="shared" si="52"/>
        <v>#N/A</v>
      </c>
      <c r="AB63" t="e">
        <f t="shared" si="53"/>
        <v>#N/A</v>
      </c>
      <c r="AC63" t="e">
        <f t="shared" si="36"/>
        <v>#N/A</v>
      </c>
      <c r="AD63" t="e">
        <f t="shared" si="54"/>
        <v>#N/A</v>
      </c>
      <c r="AE63" t="e">
        <f t="shared" si="22"/>
        <v>#N/A</v>
      </c>
      <c r="AF63" s="1" t="e">
        <f t="shared" si="23"/>
        <v>#N/A</v>
      </c>
    </row>
    <row r="64" spans="1:32">
      <c r="A64" s="1">
        <f>[1]Analysis!A64</f>
        <v>0</v>
      </c>
      <c r="B64">
        <f>[1]Analysis!B64</f>
        <v>0</v>
      </c>
      <c r="C64">
        <f>[1]Analysis!C64</f>
        <v>0</v>
      </c>
      <c r="D64">
        <f t="shared" si="37"/>
        <v>0</v>
      </c>
      <c r="E64">
        <f>[1]Analysis!E64</f>
        <v>0</v>
      </c>
      <c r="F64">
        <f>[1]Analysis!F64</f>
        <v>0</v>
      </c>
      <c r="G64">
        <f t="shared" si="38"/>
        <v>0</v>
      </c>
      <c r="H64">
        <f>[1]Analysis!H64</f>
        <v>0</v>
      </c>
      <c r="I64">
        <f t="shared" si="55"/>
        <v>0</v>
      </c>
      <c r="J64">
        <f t="shared" si="39"/>
        <v>0</v>
      </c>
      <c r="K64" t="e">
        <f t="shared" si="40"/>
        <v>#N/A</v>
      </c>
      <c r="L64" t="e">
        <f t="shared" si="41"/>
        <v>#N/A</v>
      </c>
      <c r="M64" t="e">
        <f t="shared" si="32"/>
        <v>#N/A</v>
      </c>
      <c r="N64" t="e">
        <f t="shared" si="42"/>
        <v>#N/A</v>
      </c>
      <c r="O64" t="e">
        <f t="shared" si="43"/>
        <v>#N/A</v>
      </c>
      <c r="P64" t="e">
        <f t="shared" si="44"/>
        <v>#N/A</v>
      </c>
      <c r="Q64" t="e">
        <f t="shared" si="33"/>
        <v>#N/A</v>
      </c>
      <c r="R64" t="e">
        <f t="shared" si="45"/>
        <v>#N/A</v>
      </c>
      <c r="S64" t="e">
        <f t="shared" si="46"/>
        <v>#N/A</v>
      </c>
      <c r="T64" t="e">
        <f t="shared" si="47"/>
        <v>#N/A</v>
      </c>
      <c r="U64" t="e">
        <f t="shared" si="34"/>
        <v>#N/A</v>
      </c>
      <c r="V64" t="e">
        <f t="shared" si="48"/>
        <v>#N/A</v>
      </c>
      <c r="W64" t="e">
        <f t="shared" si="49"/>
        <v>#N/A</v>
      </c>
      <c r="X64" t="e">
        <f t="shared" si="50"/>
        <v>#N/A</v>
      </c>
      <c r="Y64" t="e">
        <f t="shared" si="35"/>
        <v>#N/A</v>
      </c>
      <c r="Z64" t="e">
        <f t="shared" si="51"/>
        <v>#N/A</v>
      </c>
      <c r="AA64" t="e">
        <f t="shared" si="52"/>
        <v>#N/A</v>
      </c>
      <c r="AB64" t="e">
        <f t="shared" si="53"/>
        <v>#N/A</v>
      </c>
      <c r="AC64" t="e">
        <f t="shared" si="36"/>
        <v>#N/A</v>
      </c>
      <c r="AD64" t="e">
        <f t="shared" si="54"/>
        <v>#N/A</v>
      </c>
      <c r="AE64" t="e">
        <f t="shared" si="22"/>
        <v>#N/A</v>
      </c>
      <c r="AF64" s="1" t="e">
        <f t="shared" si="23"/>
        <v>#N/A</v>
      </c>
    </row>
    <row r="65" spans="1:32">
      <c r="A65" s="1">
        <f>[1]Analysis!A65</f>
        <v>0</v>
      </c>
      <c r="B65">
        <f>[1]Analysis!B65</f>
        <v>0</v>
      </c>
      <c r="C65">
        <f>[1]Analysis!C65</f>
        <v>0</v>
      </c>
      <c r="D65">
        <f t="shared" si="37"/>
        <v>0</v>
      </c>
      <c r="E65">
        <f>[1]Analysis!E65</f>
        <v>0</v>
      </c>
      <c r="F65">
        <f>[1]Analysis!F65</f>
        <v>0</v>
      </c>
      <c r="G65">
        <f t="shared" si="38"/>
        <v>0</v>
      </c>
      <c r="H65">
        <f>[1]Analysis!H65</f>
        <v>0</v>
      </c>
      <c r="I65">
        <f t="shared" si="55"/>
        <v>0</v>
      </c>
      <c r="J65">
        <f t="shared" si="39"/>
        <v>0</v>
      </c>
      <c r="K65" t="e">
        <f t="shared" si="40"/>
        <v>#N/A</v>
      </c>
      <c r="L65" t="e">
        <f t="shared" si="41"/>
        <v>#N/A</v>
      </c>
      <c r="M65" t="e">
        <f t="shared" si="32"/>
        <v>#N/A</v>
      </c>
      <c r="N65" t="e">
        <f t="shared" si="42"/>
        <v>#N/A</v>
      </c>
      <c r="O65" t="e">
        <f t="shared" si="43"/>
        <v>#N/A</v>
      </c>
      <c r="P65" t="e">
        <f t="shared" si="44"/>
        <v>#N/A</v>
      </c>
      <c r="Q65" t="e">
        <f t="shared" si="33"/>
        <v>#N/A</v>
      </c>
      <c r="R65" t="e">
        <f t="shared" si="45"/>
        <v>#N/A</v>
      </c>
      <c r="S65" t="e">
        <f t="shared" si="46"/>
        <v>#N/A</v>
      </c>
      <c r="T65" t="e">
        <f t="shared" si="47"/>
        <v>#N/A</v>
      </c>
      <c r="U65" t="e">
        <f t="shared" si="34"/>
        <v>#N/A</v>
      </c>
      <c r="V65" t="e">
        <f t="shared" si="48"/>
        <v>#N/A</v>
      </c>
      <c r="W65" t="e">
        <f t="shared" si="49"/>
        <v>#N/A</v>
      </c>
      <c r="X65" t="e">
        <f t="shared" si="50"/>
        <v>#N/A</v>
      </c>
      <c r="Y65" t="e">
        <f t="shared" si="35"/>
        <v>#N/A</v>
      </c>
      <c r="Z65" t="e">
        <f t="shared" si="51"/>
        <v>#N/A</v>
      </c>
      <c r="AA65" t="e">
        <f t="shared" si="52"/>
        <v>#N/A</v>
      </c>
      <c r="AB65" t="e">
        <f t="shared" si="53"/>
        <v>#N/A</v>
      </c>
      <c r="AC65" t="e">
        <f t="shared" si="36"/>
        <v>#N/A</v>
      </c>
      <c r="AD65" t="e">
        <f t="shared" si="54"/>
        <v>#N/A</v>
      </c>
      <c r="AE65" t="e">
        <f t="shared" si="22"/>
        <v>#N/A</v>
      </c>
      <c r="AF65" s="1" t="e">
        <f t="shared" si="23"/>
        <v>#N/A</v>
      </c>
    </row>
    <row r="66" spans="1:32">
      <c r="A66" s="1">
        <f>[1]Analysis!A66</f>
        <v>0</v>
      </c>
      <c r="B66">
        <f>[1]Analysis!B66</f>
        <v>0</v>
      </c>
      <c r="C66">
        <f>[1]Analysis!C66</f>
        <v>0</v>
      </c>
      <c r="D66">
        <f t="shared" si="37"/>
        <v>0</v>
      </c>
      <c r="E66">
        <f>[1]Analysis!E66</f>
        <v>0</v>
      </c>
      <c r="F66">
        <f>[1]Analysis!F66</f>
        <v>0</v>
      </c>
      <c r="G66">
        <f t="shared" si="38"/>
        <v>0</v>
      </c>
      <c r="H66">
        <f>[1]Analysis!H66</f>
        <v>0</v>
      </c>
      <c r="I66">
        <f t="shared" si="55"/>
        <v>0</v>
      </c>
      <c r="J66">
        <f t="shared" si="39"/>
        <v>0</v>
      </c>
      <c r="K66" t="e">
        <f t="shared" si="40"/>
        <v>#N/A</v>
      </c>
      <c r="L66" t="e">
        <f t="shared" si="41"/>
        <v>#N/A</v>
      </c>
      <c r="M66" t="e">
        <f t="shared" si="32"/>
        <v>#N/A</v>
      </c>
      <c r="N66" t="e">
        <f t="shared" si="42"/>
        <v>#N/A</v>
      </c>
      <c r="O66" t="e">
        <f t="shared" si="43"/>
        <v>#N/A</v>
      </c>
      <c r="P66" t="e">
        <f t="shared" si="44"/>
        <v>#N/A</v>
      </c>
      <c r="Q66" t="e">
        <f t="shared" si="33"/>
        <v>#N/A</v>
      </c>
      <c r="R66" t="e">
        <f t="shared" si="45"/>
        <v>#N/A</v>
      </c>
      <c r="S66" t="e">
        <f t="shared" si="46"/>
        <v>#N/A</v>
      </c>
      <c r="T66" t="e">
        <f t="shared" si="47"/>
        <v>#N/A</v>
      </c>
      <c r="U66" t="e">
        <f t="shared" si="34"/>
        <v>#N/A</v>
      </c>
      <c r="V66" t="e">
        <f t="shared" si="48"/>
        <v>#N/A</v>
      </c>
      <c r="W66" t="e">
        <f t="shared" si="49"/>
        <v>#N/A</v>
      </c>
      <c r="X66" t="e">
        <f t="shared" si="50"/>
        <v>#N/A</v>
      </c>
      <c r="Y66" t="e">
        <f t="shared" si="35"/>
        <v>#N/A</v>
      </c>
      <c r="Z66" t="e">
        <f t="shared" si="51"/>
        <v>#N/A</v>
      </c>
      <c r="AA66" t="e">
        <f t="shared" si="52"/>
        <v>#N/A</v>
      </c>
      <c r="AB66" t="e">
        <f t="shared" si="53"/>
        <v>#N/A</v>
      </c>
      <c r="AC66" t="e">
        <f t="shared" si="36"/>
        <v>#N/A</v>
      </c>
      <c r="AD66" t="e">
        <f t="shared" si="54"/>
        <v>#N/A</v>
      </c>
      <c r="AE66" t="e">
        <f t="shared" si="22"/>
        <v>#N/A</v>
      </c>
      <c r="AF66" s="1" t="e">
        <f t="shared" si="23"/>
        <v>#N/A</v>
      </c>
    </row>
    <row r="67" spans="1:32">
      <c r="A67" s="1">
        <f>[1]Analysis!A67</f>
        <v>0</v>
      </c>
      <c r="B67">
        <f>[1]Analysis!B67</f>
        <v>0</v>
      </c>
      <c r="C67">
        <f>[1]Analysis!C67</f>
        <v>0</v>
      </c>
      <c r="D67">
        <f t="shared" si="37"/>
        <v>0</v>
      </c>
      <c r="E67">
        <f>[1]Analysis!E67</f>
        <v>0</v>
      </c>
      <c r="F67">
        <f>[1]Analysis!F67</f>
        <v>0</v>
      </c>
      <c r="G67">
        <f t="shared" si="38"/>
        <v>0</v>
      </c>
      <c r="H67">
        <f>[1]Analysis!H67</f>
        <v>0</v>
      </c>
      <c r="I67">
        <f t="shared" si="55"/>
        <v>0</v>
      </c>
      <c r="J67">
        <f t="shared" si="39"/>
        <v>0</v>
      </c>
      <c r="K67" t="e">
        <f t="shared" si="40"/>
        <v>#N/A</v>
      </c>
      <c r="L67" t="e">
        <f t="shared" si="41"/>
        <v>#N/A</v>
      </c>
      <c r="M67" t="e">
        <f t="shared" si="32"/>
        <v>#N/A</v>
      </c>
      <c r="N67" t="e">
        <f t="shared" si="42"/>
        <v>#N/A</v>
      </c>
      <c r="O67" t="e">
        <f t="shared" si="43"/>
        <v>#N/A</v>
      </c>
      <c r="P67" t="e">
        <f t="shared" si="44"/>
        <v>#N/A</v>
      </c>
      <c r="Q67" t="e">
        <f t="shared" si="33"/>
        <v>#N/A</v>
      </c>
      <c r="R67" t="e">
        <f t="shared" si="45"/>
        <v>#N/A</v>
      </c>
      <c r="S67" t="e">
        <f t="shared" si="46"/>
        <v>#N/A</v>
      </c>
      <c r="T67" t="e">
        <f t="shared" si="47"/>
        <v>#N/A</v>
      </c>
      <c r="U67" t="e">
        <f t="shared" si="34"/>
        <v>#N/A</v>
      </c>
      <c r="V67" t="e">
        <f t="shared" si="48"/>
        <v>#N/A</v>
      </c>
      <c r="W67" t="e">
        <f t="shared" si="49"/>
        <v>#N/A</v>
      </c>
      <c r="X67" t="e">
        <f t="shared" si="50"/>
        <v>#N/A</v>
      </c>
      <c r="Y67" t="e">
        <f t="shared" si="35"/>
        <v>#N/A</v>
      </c>
      <c r="Z67" t="e">
        <f t="shared" si="51"/>
        <v>#N/A</v>
      </c>
      <c r="AA67" t="e">
        <f t="shared" si="52"/>
        <v>#N/A</v>
      </c>
      <c r="AB67" t="e">
        <f t="shared" si="53"/>
        <v>#N/A</v>
      </c>
      <c r="AC67" t="e">
        <f t="shared" si="36"/>
        <v>#N/A</v>
      </c>
      <c r="AD67" t="e">
        <f t="shared" si="54"/>
        <v>#N/A</v>
      </c>
      <c r="AE67" t="e">
        <f t="shared" si="22"/>
        <v>#N/A</v>
      </c>
      <c r="AF67" s="1" t="e">
        <f t="shared" si="23"/>
        <v>#N/A</v>
      </c>
    </row>
    <row r="68" spans="1:32">
      <c r="A68" s="1">
        <f>[1]Analysis!A68</f>
        <v>0</v>
      </c>
      <c r="B68">
        <f>[1]Analysis!B68</f>
        <v>0</v>
      </c>
      <c r="C68">
        <f>[1]Analysis!C68</f>
        <v>0</v>
      </c>
      <c r="D68">
        <f t="shared" si="37"/>
        <v>0</v>
      </c>
      <c r="E68">
        <f>[1]Analysis!E68</f>
        <v>0</v>
      </c>
      <c r="F68">
        <f>[1]Analysis!F68</f>
        <v>0</v>
      </c>
      <c r="G68">
        <f t="shared" si="38"/>
        <v>0</v>
      </c>
      <c r="H68">
        <f>[1]Analysis!H68</f>
        <v>0</v>
      </c>
      <c r="I68">
        <f t="shared" si="55"/>
        <v>0</v>
      </c>
      <c r="J68">
        <f t="shared" si="39"/>
        <v>0</v>
      </c>
      <c r="K68" t="e">
        <f t="shared" si="40"/>
        <v>#N/A</v>
      </c>
      <c r="L68" t="e">
        <f t="shared" si="41"/>
        <v>#N/A</v>
      </c>
      <c r="M68" t="e">
        <f t="shared" ref="M68:M99" si="56">IF(D68=1,IF(H68=0,NA(),I68),NA())</f>
        <v>#N/A</v>
      </c>
      <c r="N68" t="e">
        <f t="shared" si="42"/>
        <v>#N/A</v>
      </c>
      <c r="O68" t="e">
        <f t="shared" si="43"/>
        <v>#N/A</v>
      </c>
      <c r="P68" t="e">
        <f t="shared" si="44"/>
        <v>#N/A</v>
      </c>
      <c r="Q68" t="e">
        <f t="shared" ref="Q68:Q99" si="57">IF(D68=2,IF(H68=0,NA(),I68),NA())</f>
        <v>#N/A</v>
      </c>
      <c r="R68" t="e">
        <f t="shared" si="45"/>
        <v>#N/A</v>
      </c>
      <c r="S68" t="e">
        <f t="shared" si="46"/>
        <v>#N/A</v>
      </c>
      <c r="T68" t="e">
        <f t="shared" si="47"/>
        <v>#N/A</v>
      </c>
      <c r="U68" t="e">
        <f t="shared" ref="U68:U99" si="58">IF(D68=3,IF(H68=0,NA(),I68),NA())</f>
        <v>#N/A</v>
      </c>
      <c r="V68" t="e">
        <f t="shared" si="48"/>
        <v>#N/A</v>
      </c>
      <c r="W68" t="e">
        <f t="shared" si="49"/>
        <v>#N/A</v>
      </c>
      <c r="X68" t="e">
        <f t="shared" si="50"/>
        <v>#N/A</v>
      </c>
      <c r="Y68" t="e">
        <f t="shared" ref="Y68:Y99" si="59">IF(D68=4,IF(H68=0,NA(),I68),NA())</f>
        <v>#N/A</v>
      </c>
      <c r="Z68" t="e">
        <f t="shared" si="51"/>
        <v>#N/A</v>
      </c>
      <c r="AA68" t="e">
        <f t="shared" si="52"/>
        <v>#N/A</v>
      </c>
      <c r="AB68" t="e">
        <f t="shared" si="53"/>
        <v>#N/A</v>
      </c>
      <c r="AC68" t="e">
        <f t="shared" ref="AC68:AC99" si="60">IF(D68=5,IF(H68=0,NA(),I68),NA())</f>
        <v>#N/A</v>
      </c>
      <c r="AD68" t="e">
        <f t="shared" si="54"/>
        <v>#N/A</v>
      </c>
      <c r="AE68" t="e">
        <f t="shared" ref="AE68:AE101" si="61">IF(D68&gt;0,D68,NA())</f>
        <v>#N/A</v>
      </c>
      <c r="AF68" s="1" t="e">
        <f t="shared" ref="AF68:AF101" si="62">IF(A68&gt;=$A$3,A68,NA())</f>
        <v>#N/A</v>
      </c>
    </row>
    <row r="69" spans="1:32">
      <c r="A69" s="1">
        <f>[1]Analysis!A69</f>
        <v>0</v>
      </c>
      <c r="B69">
        <f>[1]Analysis!B69</f>
        <v>0</v>
      </c>
      <c r="C69">
        <f>[1]Analysis!C69</f>
        <v>0</v>
      </c>
      <c r="D69">
        <f t="shared" si="37"/>
        <v>0</v>
      </c>
      <c r="E69">
        <f>[1]Analysis!E69</f>
        <v>0</v>
      </c>
      <c r="F69">
        <f>[1]Analysis!F69</f>
        <v>0</v>
      </c>
      <c r="G69">
        <f t="shared" si="38"/>
        <v>0</v>
      </c>
      <c r="H69">
        <f>[1]Analysis!H69</f>
        <v>0</v>
      </c>
      <c r="I69">
        <f t="shared" si="55"/>
        <v>0</v>
      </c>
      <c r="J69">
        <f t="shared" si="39"/>
        <v>0</v>
      </c>
      <c r="K69" t="e">
        <f t="shared" si="40"/>
        <v>#N/A</v>
      </c>
      <c r="L69" t="e">
        <f t="shared" si="41"/>
        <v>#N/A</v>
      </c>
      <c r="M69" t="e">
        <f t="shared" si="56"/>
        <v>#N/A</v>
      </c>
      <c r="N69" t="e">
        <f t="shared" si="42"/>
        <v>#N/A</v>
      </c>
      <c r="O69" t="e">
        <f t="shared" si="43"/>
        <v>#N/A</v>
      </c>
      <c r="P69" t="e">
        <f t="shared" si="44"/>
        <v>#N/A</v>
      </c>
      <c r="Q69" t="e">
        <f t="shared" si="57"/>
        <v>#N/A</v>
      </c>
      <c r="R69" t="e">
        <f t="shared" si="45"/>
        <v>#N/A</v>
      </c>
      <c r="S69" t="e">
        <f t="shared" si="46"/>
        <v>#N/A</v>
      </c>
      <c r="T69" t="e">
        <f t="shared" si="47"/>
        <v>#N/A</v>
      </c>
      <c r="U69" t="e">
        <f t="shared" si="58"/>
        <v>#N/A</v>
      </c>
      <c r="V69" t="e">
        <f t="shared" si="48"/>
        <v>#N/A</v>
      </c>
      <c r="W69" t="e">
        <f t="shared" si="49"/>
        <v>#N/A</v>
      </c>
      <c r="X69" t="e">
        <f t="shared" si="50"/>
        <v>#N/A</v>
      </c>
      <c r="Y69" t="e">
        <f t="shared" si="59"/>
        <v>#N/A</v>
      </c>
      <c r="Z69" t="e">
        <f t="shared" si="51"/>
        <v>#N/A</v>
      </c>
      <c r="AA69" t="e">
        <f t="shared" si="52"/>
        <v>#N/A</v>
      </c>
      <c r="AB69" t="e">
        <f t="shared" si="53"/>
        <v>#N/A</v>
      </c>
      <c r="AC69" t="e">
        <f t="shared" si="60"/>
        <v>#N/A</v>
      </c>
      <c r="AD69" t="e">
        <f t="shared" si="54"/>
        <v>#N/A</v>
      </c>
      <c r="AE69" t="e">
        <f t="shared" si="61"/>
        <v>#N/A</v>
      </c>
      <c r="AF69" s="1" t="e">
        <f t="shared" si="62"/>
        <v>#N/A</v>
      </c>
    </row>
    <row r="70" spans="1:32">
      <c r="A70" s="1">
        <f>[1]Analysis!A70</f>
        <v>0</v>
      </c>
      <c r="B70">
        <f>[1]Analysis!B70</f>
        <v>0</v>
      </c>
      <c r="C70">
        <f>[1]Analysis!C70</f>
        <v>0</v>
      </c>
      <c r="D70">
        <f t="shared" si="37"/>
        <v>0</v>
      </c>
      <c r="E70">
        <f>[1]Analysis!E70</f>
        <v>0</v>
      </c>
      <c r="F70">
        <f>[1]Analysis!F70</f>
        <v>0</v>
      </c>
      <c r="G70">
        <f t="shared" si="38"/>
        <v>0</v>
      </c>
      <c r="H70">
        <f>[1]Analysis!H70</f>
        <v>0</v>
      </c>
      <c r="I70">
        <f t="shared" si="55"/>
        <v>0</v>
      </c>
      <c r="J70">
        <f t="shared" si="39"/>
        <v>0</v>
      </c>
      <c r="K70" t="e">
        <f t="shared" si="40"/>
        <v>#N/A</v>
      </c>
      <c r="L70" t="e">
        <f t="shared" si="41"/>
        <v>#N/A</v>
      </c>
      <c r="M70" t="e">
        <f t="shared" si="56"/>
        <v>#N/A</v>
      </c>
      <c r="N70" t="e">
        <f t="shared" si="42"/>
        <v>#N/A</v>
      </c>
      <c r="O70" t="e">
        <f t="shared" si="43"/>
        <v>#N/A</v>
      </c>
      <c r="P70" t="e">
        <f t="shared" si="44"/>
        <v>#N/A</v>
      </c>
      <c r="Q70" t="e">
        <f t="shared" si="57"/>
        <v>#N/A</v>
      </c>
      <c r="R70" t="e">
        <f t="shared" si="45"/>
        <v>#N/A</v>
      </c>
      <c r="S70" t="e">
        <f t="shared" si="46"/>
        <v>#N/A</v>
      </c>
      <c r="T70" t="e">
        <f t="shared" si="47"/>
        <v>#N/A</v>
      </c>
      <c r="U70" t="e">
        <f t="shared" si="58"/>
        <v>#N/A</v>
      </c>
      <c r="V70" t="e">
        <f t="shared" si="48"/>
        <v>#N/A</v>
      </c>
      <c r="W70" t="e">
        <f t="shared" si="49"/>
        <v>#N/A</v>
      </c>
      <c r="X70" t="e">
        <f t="shared" si="50"/>
        <v>#N/A</v>
      </c>
      <c r="Y70" t="e">
        <f t="shared" si="59"/>
        <v>#N/A</v>
      </c>
      <c r="Z70" t="e">
        <f t="shared" si="51"/>
        <v>#N/A</v>
      </c>
      <c r="AA70" t="e">
        <f t="shared" si="52"/>
        <v>#N/A</v>
      </c>
      <c r="AB70" t="e">
        <f t="shared" si="53"/>
        <v>#N/A</v>
      </c>
      <c r="AC70" t="e">
        <f t="shared" si="60"/>
        <v>#N/A</v>
      </c>
      <c r="AD70" t="e">
        <f t="shared" si="54"/>
        <v>#N/A</v>
      </c>
      <c r="AE70" t="e">
        <f t="shared" si="61"/>
        <v>#N/A</v>
      </c>
      <c r="AF70" s="1" t="e">
        <f t="shared" si="62"/>
        <v>#N/A</v>
      </c>
    </row>
    <row r="71" spans="1:32">
      <c r="A71" s="1">
        <f>[1]Analysis!A71</f>
        <v>0</v>
      </c>
      <c r="B71">
        <f>[1]Analysis!B71</f>
        <v>0</v>
      </c>
      <c r="C71">
        <f>[1]Analysis!C71</f>
        <v>0</v>
      </c>
      <c r="D71">
        <f t="shared" si="37"/>
        <v>0</v>
      </c>
      <c r="E71">
        <f>[1]Analysis!E71</f>
        <v>0</v>
      </c>
      <c r="F71">
        <f>[1]Analysis!F71</f>
        <v>0</v>
      </c>
      <c r="G71">
        <f t="shared" si="38"/>
        <v>0</v>
      </c>
      <c r="H71">
        <f>[1]Analysis!H71</f>
        <v>0</v>
      </c>
      <c r="I71">
        <f t="shared" si="55"/>
        <v>0</v>
      </c>
      <c r="J71">
        <f t="shared" si="39"/>
        <v>0</v>
      </c>
      <c r="K71" t="e">
        <f t="shared" si="40"/>
        <v>#N/A</v>
      </c>
      <c r="L71" t="e">
        <f t="shared" si="41"/>
        <v>#N/A</v>
      </c>
      <c r="M71" t="e">
        <f t="shared" si="56"/>
        <v>#N/A</v>
      </c>
      <c r="N71" t="e">
        <f t="shared" si="42"/>
        <v>#N/A</v>
      </c>
      <c r="O71" t="e">
        <f t="shared" si="43"/>
        <v>#N/A</v>
      </c>
      <c r="P71" t="e">
        <f t="shared" si="44"/>
        <v>#N/A</v>
      </c>
      <c r="Q71" t="e">
        <f t="shared" si="57"/>
        <v>#N/A</v>
      </c>
      <c r="R71" t="e">
        <f t="shared" si="45"/>
        <v>#N/A</v>
      </c>
      <c r="S71" t="e">
        <f t="shared" si="46"/>
        <v>#N/A</v>
      </c>
      <c r="T71" t="e">
        <f t="shared" si="47"/>
        <v>#N/A</v>
      </c>
      <c r="U71" t="e">
        <f t="shared" si="58"/>
        <v>#N/A</v>
      </c>
      <c r="V71" t="e">
        <f t="shared" si="48"/>
        <v>#N/A</v>
      </c>
      <c r="W71" t="e">
        <f t="shared" si="49"/>
        <v>#N/A</v>
      </c>
      <c r="X71" t="e">
        <f t="shared" si="50"/>
        <v>#N/A</v>
      </c>
      <c r="Y71" t="e">
        <f t="shared" si="59"/>
        <v>#N/A</v>
      </c>
      <c r="Z71" t="e">
        <f t="shared" si="51"/>
        <v>#N/A</v>
      </c>
      <c r="AA71" t="e">
        <f t="shared" si="52"/>
        <v>#N/A</v>
      </c>
      <c r="AB71" t="e">
        <f t="shared" si="53"/>
        <v>#N/A</v>
      </c>
      <c r="AC71" t="e">
        <f t="shared" si="60"/>
        <v>#N/A</v>
      </c>
      <c r="AD71" t="e">
        <f t="shared" si="54"/>
        <v>#N/A</v>
      </c>
      <c r="AE71" t="e">
        <f t="shared" si="61"/>
        <v>#N/A</v>
      </c>
      <c r="AF71" s="1" t="e">
        <f t="shared" si="62"/>
        <v>#N/A</v>
      </c>
    </row>
    <row r="72" spans="1:32">
      <c r="A72" s="1">
        <f>[1]Analysis!A72</f>
        <v>0</v>
      </c>
      <c r="B72">
        <f>[1]Analysis!B72</f>
        <v>0</v>
      </c>
      <c r="C72">
        <f>[1]Analysis!C72</f>
        <v>0</v>
      </c>
      <c r="D72">
        <f t="shared" si="37"/>
        <v>0</v>
      </c>
      <c r="E72">
        <f>[1]Analysis!E72</f>
        <v>0</v>
      </c>
      <c r="F72">
        <f>[1]Analysis!F72</f>
        <v>0</v>
      </c>
      <c r="G72">
        <f t="shared" si="38"/>
        <v>0</v>
      </c>
      <c r="H72">
        <f>[1]Analysis!H72</f>
        <v>0</v>
      </c>
      <c r="I72">
        <f t="shared" si="55"/>
        <v>0</v>
      </c>
      <c r="J72">
        <f t="shared" si="39"/>
        <v>0</v>
      </c>
      <c r="K72" t="e">
        <f t="shared" si="40"/>
        <v>#N/A</v>
      </c>
      <c r="L72" t="e">
        <f t="shared" si="41"/>
        <v>#N/A</v>
      </c>
      <c r="M72" t="e">
        <f t="shared" si="56"/>
        <v>#N/A</v>
      </c>
      <c r="N72" t="e">
        <f t="shared" si="42"/>
        <v>#N/A</v>
      </c>
      <c r="O72" t="e">
        <f t="shared" si="43"/>
        <v>#N/A</v>
      </c>
      <c r="P72" t="e">
        <f t="shared" si="44"/>
        <v>#N/A</v>
      </c>
      <c r="Q72" t="e">
        <f t="shared" si="57"/>
        <v>#N/A</v>
      </c>
      <c r="R72" t="e">
        <f t="shared" si="45"/>
        <v>#N/A</v>
      </c>
      <c r="S72" t="e">
        <f t="shared" si="46"/>
        <v>#N/A</v>
      </c>
      <c r="T72" t="e">
        <f t="shared" si="47"/>
        <v>#N/A</v>
      </c>
      <c r="U72" t="e">
        <f t="shared" si="58"/>
        <v>#N/A</v>
      </c>
      <c r="V72" t="e">
        <f t="shared" si="48"/>
        <v>#N/A</v>
      </c>
      <c r="W72" t="e">
        <f t="shared" si="49"/>
        <v>#N/A</v>
      </c>
      <c r="X72" t="e">
        <f t="shared" si="50"/>
        <v>#N/A</v>
      </c>
      <c r="Y72" t="e">
        <f t="shared" si="59"/>
        <v>#N/A</v>
      </c>
      <c r="Z72" t="e">
        <f t="shared" si="51"/>
        <v>#N/A</v>
      </c>
      <c r="AA72" t="e">
        <f t="shared" si="52"/>
        <v>#N/A</v>
      </c>
      <c r="AB72" t="e">
        <f t="shared" si="53"/>
        <v>#N/A</v>
      </c>
      <c r="AC72" t="e">
        <f t="shared" si="60"/>
        <v>#N/A</v>
      </c>
      <c r="AD72" t="e">
        <f t="shared" si="54"/>
        <v>#N/A</v>
      </c>
      <c r="AE72" t="e">
        <f t="shared" si="61"/>
        <v>#N/A</v>
      </c>
      <c r="AF72" s="1" t="e">
        <f t="shared" si="62"/>
        <v>#N/A</v>
      </c>
    </row>
    <row r="73" spans="1:32">
      <c r="A73" s="1">
        <f>[1]Analysis!A73</f>
        <v>0</v>
      </c>
      <c r="B73">
        <f>[1]Analysis!B73</f>
        <v>0</v>
      </c>
      <c r="C73">
        <f>[1]Analysis!C73</f>
        <v>0</v>
      </c>
      <c r="D73">
        <f t="shared" si="37"/>
        <v>0</v>
      </c>
      <c r="E73">
        <f>[1]Analysis!E73</f>
        <v>0</v>
      </c>
      <c r="F73">
        <f>[1]Analysis!F73</f>
        <v>0</v>
      </c>
      <c r="G73">
        <f t="shared" si="38"/>
        <v>0</v>
      </c>
      <c r="H73">
        <f>[1]Analysis!H73</f>
        <v>0</v>
      </c>
      <c r="I73">
        <f t="shared" si="55"/>
        <v>0</v>
      </c>
      <c r="J73">
        <f t="shared" si="39"/>
        <v>0</v>
      </c>
      <c r="K73" t="e">
        <f t="shared" si="40"/>
        <v>#N/A</v>
      </c>
      <c r="L73" t="e">
        <f t="shared" si="41"/>
        <v>#N/A</v>
      </c>
      <c r="M73" t="e">
        <f t="shared" si="56"/>
        <v>#N/A</v>
      </c>
      <c r="N73" t="e">
        <f t="shared" si="42"/>
        <v>#N/A</v>
      </c>
      <c r="O73" t="e">
        <f t="shared" si="43"/>
        <v>#N/A</v>
      </c>
      <c r="P73" t="e">
        <f t="shared" si="44"/>
        <v>#N/A</v>
      </c>
      <c r="Q73" t="e">
        <f t="shared" si="57"/>
        <v>#N/A</v>
      </c>
      <c r="R73" t="e">
        <f t="shared" si="45"/>
        <v>#N/A</v>
      </c>
      <c r="S73" t="e">
        <f t="shared" si="46"/>
        <v>#N/A</v>
      </c>
      <c r="T73" t="e">
        <f t="shared" si="47"/>
        <v>#N/A</v>
      </c>
      <c r="U73" t="e">
        <f t="shared" si="58"/>
        <v>#N/A</v>
      </c>
      <c r="V73" t="e">
        <f t="shared" si="48"/>
        <v>#N/A</v>
      </c>
      <c r="W73" t="e">
        <f t="shared" si="49"/>
        <v>#N/A</v>
      </c>
      <c r="X73" t="e">
        <f t="shared" si="50"/>
        <v>#N/A</v>
      </c>
      <c r="Y73" t="e">
        <f t="shared" si="59"/>
        <v>#N/A</v>
      </c>
      <c r="Z73" t="e">
        <f t="shared" si="51"/>
        <v>#N/A</v>
      </c>
      <c r="AA73" t="e">
        <f t="shared" si="52"/>
        <v>#N/A</v>
      </c>
      <c r="AB73" t="e">
        <f t="shared" si="53"/>
        <v>#N/A</v>
      </c>
      <c r="AC73" t="e">
        <f t="shared" si="60"/>
        <v>#N/A</v>
      </c>
      <c r="AD73" t="e">
        <f t="shared" si="54"/>
        <v>#N/A</v>
      </c>
      <c r="AE73" t="e">
        <f t="shared" si="61"/>
        <v>#N/A</v>
      </c>
      <c r="AF73" s="1" t="e">
        <f t="shared" si="62"/>
        <v>#N/A</v>
      </c>
    </row>
    <row r="74" spans="1:32">
      <c r="A74" s="1">
        <f>[1]Analysis!A74</f>
        <v>0</v>
      </c>
      <c r="B74">
        <f>[1]Analysis!B74</f>
        <v>0</v>
      </c>
      <c r="C74">
        <f>[1]Analysis!C74</f>
        <v>0</v>
      </c>
      <c r="D74">
        <f t="shared" si="37"/>
        <v>0</v>
      </c>
      <c r="E74">
        <f>[1]Analysis!E74</f>
        <v>0</v>
      </c>
      <c r="F74">
        <f>[1]Analysis!F74</f>
        <v>0</v>
      </c>
      <c r="G74">
        <f t="shared" si="38"/>
        <v>0</v>
      </c>
      <c r="H74">
        <f>[1]Analysis!H74</f>
        <v>0</v>
      </c>
      <c r="I74">
        <f t="shared" si="55"/>
        <v>0</v>
      </c>
      <c r="J74">
        <f t="shared" si="39"/>
        <v>0</v>
      </c>
      <c r="K74" t="e">
        <f t="shared" si="40"/>
        <v>#N/A</v>
      </c>
      <c r="L74" t="e">
        <f t="shared" si="41"/>
        <v>#N/A</v>
      </c>
      <c r="M74" t="e">
        <f t="shared" si="56"/>
        <v>#N/A</v>
      </c>
      <c r="N74" t="e">
        <f t="shared" si="42"/>
        <v>#N/A</v>
      </c>
      <c r="O74" t="e">
        <f t="shared" si="43"/>
        <v>#N/A</v>
      </c>
      <c r="P74" t="e">
        <f t="shared" si="44"/>
        <v>#N/A</v>
      </c>
      <c r="Q74" t="e">
        <f t="shared" si="57"/>
        <v>#N/A</v>
      </c>
      <c r="R74" t="e">
        <f t="shared" si="45"/>
        <v>#N/A</v>
      </c>
      <c r="S74" t="e">
        <f t="shared" si="46"/>
        <v>#N/A</v>
      </c>
      <c r="T74" t="e">
        <f t="shared" si="47"/>
        <v>#N/A</v>
      </c>
      <c r="U74" t="e">
        <f t="shared" si="58"/>
        <v>#N/A</v>
      </c>
      <c r="V74" t="e">
        <f t="shared" si="48"/>
        <v>#N/A</v>
      </c>
      <c r="W74" t="e">
        <f t="shared" si="49"/>
        <v>#N/A</v>
      </c>
      <c r="X74" t="e">
        <f t="shared" si="50"/>
        <v>#N/A</v>
      </c>
      <c r="Y74" t="e">
        <f t="shared" si="59"/>
        <v>#N/A</v>
      </c>
      <c r="Z74" t="e">
        <f t="shared" si="51"/>
        <v>#N/A</v>
      </c>
      <c r="AA74" t="e">
        <f t="shared" si="52"/>
        <v>#N/A</v>
      </c>
      <c r="AB74" t="e">
        <f t="shared" si="53"/>
        <v>#N/A</v>
      </c>
      <c r="AC74" t="e">
        <f t="shared" si="60"/>
        <v>#N/A</v>
      </c>
      <c r="AD74" t="e">
        <f t="shared" si="54"/>
        <v>#N/A</v>
      </c>
      <c r="AE74" t="e">
        <f t="shared" si="61"/>
        <v>#N/A</v>
      </c>
      <c r="AF74" s="1" t="e">
        <f t="shared" si="62"/>
        <v>#N/A</v>
      </c>
    </row>
    <row r="75" spans="1:32">
      <c r="A75" s="1">
        <f>[1]Analysis!A75</f>
        <v>0</v>
      </c>
      <c r="B75">
        <f>[1]Analysis!B75</f>
        <v>0</v>
      </c>
      <c r="C75">
        <f>[1]Analysis!C75</f>
        <v>0</v>
      </c>
      <c r="D75">
        <f t="shared" si="37"/>
        <v>0</v>
      </c>
      <c r="E75">
        <f>[1]Analysis!E75</f>
        <v>0</v>
      </c>
      <c r="F75">
        <f>[1]Analysis!F75</f>
        <v>0</v>
      </c>
      <c r="G75">
        <f t="shared" si="38"/>
        <v>0</v>
      </c>
      <c r="H75">
        <f>[1]Analysis!H75</f>
        <v>0</v>
      </c>
      <c r="I75">
        <f t="shared" si="55"/>
        <v>0</v>
      </c>
      <c r="J75">
        <f t="shared" si="39"/>
        <v>0</v>
      </c>
      <c r="K75" t="e">
        <f t="shared" si="40"/>
        <v>#N/A</v>
      </c>
      <c r="L75" t="e">
        <f t="shared" si="41"/>
        <v>#N/A</v>
      </c>
      <c r="M75" t="e">
        <f t="shared" si="56"/>
        <v>#N/A</v>
      </c>
      <c r="N75" t="e">
        <f t="shared" si="42"/>
        <v>#N/A</v>
      </c>
      <c r="O75" t="e">
        <f t="shared" si="43"/>
        <v>#N/A</v>
      </c>
      <c r="P75" t="e">
        <f t="shared" si="44"/>
        <v>#N/A</v>
      </c>
      <c r="Q75" t="e">
        <f t="shared" si="57"/>
        <v>#N/A</v>
      </c>
      <c r="R75" t="e">
        <f t="shared" si="45"/>
        <v>#N/A</v>
      </c>
      <c r="S75" t="e">
        <f t="shared" si="46"/>
        <v>#N/A</v>
      </c>
      <c r="T75" t="e">
        <f t="shared" si="47"/>
        <v>#N/A</v>
      </c>
      <c r="U75" t="e">
        <f t="shared" si="58"/>
        <v>#N/A</v>
      </c>
      <c r="V75" t="e">
        <f t="shared" si="48"/>
        <v>#N/A</v>
      </c>
      <c r="W75" t="e">
        <f t="shared" si="49"/>
        <v>#N/A</v>
      </c>
      <c r="X75" t="e">
        <f t="shared" si="50"/>
        <v>#N/A</v>
      </c>
      <c r="Y75" t="e">
        <f t="shared" si="59"/>
        <v>#N/A</v>
      </c>
      <c r="Z75" t="e">
        <f t="shared" si="51"/>
        <v>#N/A</v>
      </c>
      <c r="AA75" t="e">
        <f t="shared" si="52"/>
        <v>#N/A</v>
      </c>
      <c r="AB75" t="e">
        <f t="shared" si="53"/>
        <v>#N/A</v>
      </c>
      <c r="AC75" t="e">
        <f t="shared" si="60"/>
        <v>#N/A</v>
      </c>
      <c r="AD75" t="e">
        <f t="shared" si="54"/>
        <v>#N/A</v>
      </c>
      <c r="AE75" t="e">
        <f t="shared" si="61"/>
        <v>#N/A</v>
      </c>
      <c r="AF75" s="1" t="e">
        <f t="shared" si="62"/>
        <v>#N/A</v>
      </c>
    </row>
    <row r="76" spans="1:32">
      <c r="A76" s="1">
        <f>[1]Analysis!A76</f>
        <v>0</v>
      </c>
      <c r="B76">
        <f>[1]Analysis!B76</f>
        <v>0</v>
      </c>
      <c r="C76">
        <f>[1]Analysis!C76</f>
        <v>0</v>
      </c>
      <c r="D76">
        <f t="shared" si="37"/>
        <v>0</v>
      </c>
      <c r="E76">
        <f>[1]Analysis!E76</f>
        <v>0</v>
      </c>
      <c r="F76">
        <f>[1]Analysis!F76</f>
        <v>0</v>
      </c>
      <c r="G76">
        <f t="shared" si="38"/>
        <v>0</v>
      </c>
      <c r="H76">
        <f>[1]Analysis!H76</f>
        <v>0</v>
      </c>
      <c r="I76">
        <f t="shared" ref="I76:I101" si="63">INT(H76)+(H76-INT(H76))/0.6</f>
        <v>0</v>
      </c>
      <c r="J76">
        <f t="shared" si="39"/>
        <v>0</v>
      </c>
      <c r="K76" t="e">
        <f t="shared" si="40"/>
        <v>#N/A</v>
      </c>
      <c r="L76" t="e">
        <f t="shared" si="41"/>
        <v>#N/A</v>
      </c>
      <c r="M76" t="e">
        <f t="shared" si="56"/>
        <v>#N/A</v>
      </c>
      <c r="N76" t="e">
        <f t="shared" si="42"/>
        <v>#N/A</v>
      </c>
      <c r="O76" t="e">
        <f t="shared" si="43"/>
        <v>#N/A</v>
      </c>
      <c r="P76" t="e">
        <f t="shared" si="44"/>
        <v>#N/A</v>
      </c>
      <c r="Q76" t="e">
        <f t="shared" si="57"/>
        <v>#N/A</v>
      </c>
      <c r="R76" t="e">
        <f t="shared" si="45"/>
        <v>#N/A</v>
      </c>
      <c r="S76" t="e">
        <f t="shared" si="46"/>
        <v>#N/A</v>
      </c>
      <c r="T76" t="e">
        <f t="shared" si="47"/>
        <v>#N/A</v>
      </c>
      <c r="U76" t="e">
        <f t="shared" si="58"/>
        <v>#N/A</v>
      </c>
      <c r="V76" t="e">
        <f t="shared" si="48"/>
        <v>#N/A</v>
      </c>
      <c r="W76" t="e">
        <f t="shared" si="49"/>
        <v>#N/A</v>
      </c>
      <c r="X76" t="e">
        <f t="shared" si="50"/>
        <v>#N/A</v>
      </c>
      <c r="Y76" t="e">
        <f t="shared" si="59"/>
        <v>#N/A</v>
      </c>
      <c r="Z76" t="e">
        <f t="shared" si="51"/>
        <v>#N/A</v>
      </c>
      <c r="AA76" t="e">
        <f t="shared" si="52"/>
        <v>#N/A</v>
      </c>
      <c r="AB76" t="e">
        <f t="shared" si="53"/>
        <v>#N/A</v>
      </c>
      <c r="AC76" t="e">
        <f t="shared" si="60"/>
        <v>#N/A</v>
      </c>
      <c r="AD76" t="e">
        <f t="shared" si="54"/>
        <v>#N/A</v>
      </c>
      <c r="AE76" t="e">
        <f t="shared" si="61"/>
        <v>#N/A</v>
      </c>
      <c r="AF76" s="1" t="e">
        <f t="shared" si="62"/>
        <v>#N/A</v>
      </c>
    </row>
    <row r="77" spans="1:32">
      <c r="A77" s="1">
        <f>[1]Analysis!A77</f>
        <v>0</v>
      </c>
      <c r="B77">
        <f>[1]Analysis!B77</f>
        <v>0</v>
      </c>
      <c r="C77">
        <f>[1]Analysis!C77</f>
        <v>0</v>
      </c>
      <c r="D77">
        <f t="shared" si="37"/>
        <v>0</v>
      </c>
      <c r="E77">
        <f>[1]Analysis!E77</f>
        <v>0</v>
      </c>
      <c r="F77">
        <f>[1]Analysis!F77</f>
        <v>0</v>
      </c>
      <c r="G77">
        <f t="shared" si="38"/>
        <v>0</v>
      </c>
      <c r="H77">
        <f>[1]Analysis!H77</f>
        <v>0</v>
      </c>
      <c r="I77">
        <f t="shared" si="63"/>
        <v>0</v>
      </c>
      <c r="J77">
        <f t="shared" si="39"/>
        <v>0</v>
      </c>
      <c r="K77" t="e">
        <f t="shared" si="40"/>
        <v>#N/A</v>
      </c>
      <c r="L77" t="e">
        <f t="shared" si="41"/>
        <v>#N/A</v>
      </c>
      <c r="M77" t="e">
        <f t="shared" si="56"/>
        <v>#N/A</v>
      </c>
      <c r="N77" t="e">
        <f t="shared" si="42"/>
        <v>#N/A</v>
      </c>
      <c r="O77" t="e">
        <f t="shared" si="43"/>
        <v>#N/A</v>
      </c>
      <c r="P77" t="e">
        <f t="shared" si="44"/>
        <v>#N/A</v>
      </c>
      <c r="Q77" t="e">
        <f t="shared" si="57"/>
        <v>#N/A</v>
      </c>
      <c r="R77" t="e">
        <f t="shared" si="45"/>
        <v>#N/A</v>
      </c>
      <c r="S77" t="e">
        <f t="shared" si="46"/>
        <v>#N/A</v>
      </c>
      <c r="T77" t="e">
        <f t="shared" si="47"/>
        <v>#N/A</v>
      </c>
      <c r="U77" t="e">
        <f t="shared" si="58"/>
        <v>#N/A</v>
      </c>
      <c r="V77" t="e">
        <f t="shared" si="48"/>
        <v>#N/A</v>
      </c>
      <c r="W77" t="e">
        <f t="shared" si="49"/>
        <v>#N/A</v>
      </c>
      <c r="X77" t="e">
        <f t="shared" si="50"/>
        <v>#N/A</v>
      </c>
      <c r="Y77" t="e">
        <f t="shared" si="59"/>
        <v>#N/A</v>
      </c>
      <c r="Z77" t="e">
        <f t="shared" si="51"/>
        <v>#N/A</v>
      </c>
      <c r="AA77" t="e">
        <f t="shared" si="52"/>
        <v>#N/A</v>
      </c>
      <c r="AB77" t="e">
        <f t="shared" si="53"/>
        <v>#N/A</v>
      </c>
      <c r="AC77" t="e">
        <f t="shared" si="60"/>
        <v>#N/A</v>
      </c>
      <c r="AD77" t="e">
        <f t="shared" si="54"/>
        <v>#N/A</v>
      </c>
      <c r="AE77" t="e">
        <f t="shared" si="61"/>
        <v>#N/A</v>
      </c>
      <c r="AF77" s="1" t="e">
        <f t="shared" si="62"/>
        <v>#N/A</v>
      </c>
    </row>
    <row r="78" spans="1:32">
      <c r="A78" s="1">
        <f>[1]Analysis!A78</f>
        <v>0</v>
      </c>
      <c r="B78">
        <f>[1]Analysis!B78</f>
        <v>0</v>
      </c>
      <c r="C78">
        <f>[1]Analysis!C78</f>
        <v>0</v>
      </c>
      <c r="D78">
        <f t="shared" si="37"/>
        <v>0</v>
      </c>
      <c r="E78">
        <f>[1]Analysis!E78</f>
        <v>0</v>
      </c>
      <c r="F78">
        <f>[1]Analysis!F78</f>
        <v>0</v>
      </c>
      <c r="G78">
        <f t="shared" si="38"/>
        <v>0</v>
      </c>
      <c r="H78">
        <f>[1]Analysis!H78</f>
        <v>0</v>
      </c>
      <c r="I78">
        <f t="shared" si="63"/>
        <v>0</v>
      </c>
      <c r="J78">
        <f t="shared" si="39"/>
        <v>0</v>
      </c>
      <c r="K78" t="e">
        <f t="shared" si="40"/>
        <v>#N/A</v>
      </c>
      <c r="L78" t="e">
        <f t="shared" si="41"/>
        <v>#N/A</v>
      </c>
      <c r="M78" t="e">
        <f t="shared" si="56"/>
        <v>#N/A</v>
      </c>
      <c r="N78" t="e">
        <f t="shared" si="42"/>
        <v>#N/A</v>
      </c>
      <c r="O78" t="e">
        <f t="shared" si="43"/>
        <v>#N/A</v>
      </c>
      <c r="P78" t="e">
        <f t="shared" si="44"/>
        <v>#N/A</v>
      </c>
      <c r="Q78" t="e">
        <f t="shared" si="57"/>
        <v>#N/A</v>
      </c>
      <c r="R78" t="e">
        <f t="shared" si="45"/>
        <v>#N/A</v>
      </c>
      <c r="S78" t="e">
        <f t="shared" si="46"/>
        <v>#N/A</v>
      </c>
      <c r="T78" t="e">
        <f t="shared" si="47"/>
        <v>#N/A</v>
      </c>
      <c r="U78" t="e">
        <f t="shared" si="58"/>
        <v>#N/A</v>
      </c>
      <c r="V78" t="e">
        <f t="shared" si="48"/>
        <v>#N/A</v>
      </c>
      <c r="W78" t="e">
        <f t="shared" si="49"/>
        <v>#N/A</v>
      </c>
      <c r="X78" t="e">
        <f t="shared" si="50"/>
        <v>#N/A</v>
      </c>
      <c r="Y78" t="e">
        <f t="shared" si="59"/>
        <v>#N/A</v>
      </c>
      <c r="Z78" t="e">
        <f t="shared" si="51"/>
        <v>#N/A</v>
      </c>
      <c r="AA78" t="e">
        <f t="shared" si="52"/>
        <v>#N/A</v>
      </c>
      <c r="AB78" t="e">
        <f t="shared" si="53"/>
        <v>#N/A</v>
      </c>
      <c r="AC78" t="e">
        <f t="shared" si="60"/>
        <v>#N/A</v>
      </c>
      <c r="AD78" t="e">
        <f t="shared" si="54"/>
        <v>#N/A</v>
      </c>
      <c r="AE78" t="e">
        <f t="shared" si="61"/>
        <v>#N/A</v>
      </c>
      <c r="AF78" s="1" t="e">
        <f t="shared" si="62"/>
        <v>#N/A</v>
      </c>
    </row>
    <row r="79" spans="1:32">
      <c r="A79" s="1">
        <f>[1]Analysis!A79</f>
        <v>0</v>
      </c>
      <c r="B79">
        <f>[1]Analysis!B79</f>
        <v>0</v>
      </c>
      <c r="C79">
        <f>[1]Analysis!C79</f>
        <v>0</v>
      </c>
      <c r="D79">
        <f t="shared" si="37"/>
        <v>0</v>
      </c>
      <c r="E79">
        <f>[1]Analysis!E79</f>
        <v>0</v>
      </c>
      <c r="F79">
        <f>[1]Analysis!F79</f>
        <v>0</v>
      </c>
      <c r="G79">
        <f t="shared" si="38"/>
        <v>0</v>
      </c>
      <c r="H79">
        <f>[1]Analysis!H79</f>
        <v>0</v>
      </c>
      <c r="I79">
        <f t="shared" si="63"/>
        <v>0</v>
      </c>
      <c r="J79">
        <f t="shared" si="39"/>
        <v>0</v>
      </c>
      <c r="K79" t="e">
        <f t="shared" si="40"/>
        <v>#N/A</v>
      </c>
      <c r="L79" t="e">
        <f t="shared" si="41"/>
        <v>#N/A</v>
      </c>
      <c r="M79" t="e">
        <f t="shared" si="56"/>
        <v>#N/A</v>
      </c>
      <c r="N79" t="e">
        <f t="shared" si="42"/>
        <v>#N/A</v>
      </c>
      <c r="O79" t="e">
        <f t="shared" si="43"/>
        <v>#N/A</v>
      </c>
      <c r="P79" t="e">
        <f t="shared" si="44"/>
        <v>#N/A</v>
      </c>
      <c r="Q79" t="e">
        <f t="shared" si="57"/>
        <v>#N/A</v>
      </c>
      <c r="R79" t="e">
        <f t="shared" si="45"/>
        <v>#N/A</v>
      </c>
      <c r="S79" t="e">
        <f t="shared" si="46"/>
        <v>#N/A</v>
      </c>
      <c r="T79" t="e">
        <f t="shared" si="47"/>
        <v>#N/A</v>
      </c>
      <c r="U79" t="e">
        <f t="shared" si="58"/>
        <v>#N/A</v>
      </c>
      <c r="V79" t="e">
        <f t="shared" si="48"/>
        <v>#N/A</v>
      </c>
      <c r="W79" t="e">
        <f t="shared" si="49"/>
        <v>#N/A</v>
      </c>
      <c r="X79" t="e">
        <f t="shared" si="50"/>
        <v>#N/A</v>
      </c>
      <c r="Y79" t="e">
        <f t="shared" si="59"/>
        <v>#N/A</v>
      </c>
      <c r="Z79" t="e">
        <f t="shared" si="51"/>
        <v>#N/A</v>
      </c>
      <c r="AA79" t="e">
        <f t="shared" si="52"/>
        <v>#N/A</v>
      </c>
      <c r="AB79" t="e">
        <f t="shared" si="53"/>
        <v>#N/A</v>
      </c>
      <c r="AC79" t="e">
        <f t="shared" si="60"/>
        <v>#N/A</v>
      </c>
      <c r="AD79" t="e">
        <f t="shared" si="54"/>
        <v>#N/A</v>
      </c>
      <c r="AE79" t="e">
        <f t="shared" si="61"/>
        <v>#N/A</v>
      </c>
      <c r="AF79" s="1" t="e">
        <f t="shared" si="62"/>
        <v>#N/A</v>
      </c>
    </row>
    <row r="80" spans="1:32">
      <c r="A80" s="1">
        <f>[1]Analysis!A80</f>
        <v>0</v>
      </c>
      <c r="B80">
        <f>[1]Analysis!B80</f>
        <v>0</v>
      </c>
      <c r="C80">
        <f>[1]Analysis!C80</f>
        <v>0</v>
      </c>
      <c r="D80">
        <f t="shared" si="37"/>
        <v>0</v>
      </c>
      <c r="E80">
        <f>[1]Analysis!E80</f>
        <v>0</v>
      </c>
      <c r="F80">
        <f>[1]Analysis!F80</f>
        <v>0</v>
      </c>
      <c r="G80">
        <f t="shared" si="38"/>
        <v>0</v>
      </c>
      <c r="H80">
        <f>[1]Analysis!H80</f>
        <v>0</v>
      </c>
      <c r="I80">
        <f t="shared" si="63"/>
        <v>0</v>
      </c>
      <c r="J80">
        <f t="shared" si="39"/>
        <v>0</v>
      </c>
      <c r="K80" t="e">
        <f t="shared" si="40"/>
        <v>#N/A</v>
      </c>
      <c r="L80" t="e">
        <f t="shared" si="41"/>
        <v>#N/A</v>
      </c>
      <c r="M80" t="e">
        <f t="shared" si="56"/>
        <v>#N/A</v>
      </c>
      <c r="N80" t="e">
        <f t="shared" si="42"/>
        <v>#N/A</v>
      </c>
      <c r="O80" t="e">
        <f t="shared" si="43"/>
        <v>#N/A</v>
      </c>
      <c r="P80" t="e">
        <f t="shared" si="44"/>
        <v>#N/A</v>
      </c>
      <c r="Q80" t="e">
        <f t="shared" si="57"/>
        <v>#N/A</v>
      </c>
      <c r="R80" t="e">
        <f t="shared" si="45"/>
        <v>#N/A</v>
      </c>
      <c r="S80" t="e">
        <f t="shared" si="46"/>
        <v>#N/A</v>
      </c>
      <c r="T80" t="e">
        <f t="shared" si="47"/>
        <v>#N/A</v>
      </c>
      <c r="U80" t="e">
        <f t="shared" si="58"/>
        <v>#N/A</v>
      </c>
      <c r="V80" t="e">
        <f t="shared" si="48"/>
        <v>#N/A</v>
      </c>
      <c r="W80" t="e">
        <f t="shared" si="49"/>
        <v>#N/A</v>
      </c>
      <c r="X80" t="e">
        <f t="shared" si="50"/>
        <v>#N/A</v>
      </c>
      <c r="Y80" t="e">
        <f t="shared" si="59"/>
        <v>#N/A</v>
      </c>
      <c r="Z80" t="e">
        <f t="shared" si="51"/>
        <v>#N/A</v>
      </c>
      <c r="AA80" t="e">
        <f t="shared" si="52"/>
        <v>#N/A</v>
      </c>
      <c r="AB80" t="e">
        <f t="shared" si="53"/>
        <v>#N/A</v>
      </c>
      <c r="AC80" t="e">
        <f t="shared" si="60"/>
        <v>#N/A</v>
      </c>
      <c r="AD80" t="e">
        <f t="shared" si="54"/>
        <v>#N/A</v>
      </c>
      <c r="AE80" t="e">
        <f t="shared" si="61"/>
        <v>#N/A</v>
      </c>
      <c r="AF80" s="1" t="e">
        <f t="shared" si="62"/>
        <v>#N/A</v>
      </c>
    </row>
    <row r="81" spans="1:32">
      <c r="A81" s="1">
        <f>[1]Analysis!A81</f>
        <v>0</v>
      </c>
      <c r="B81">
        <f>[1]Analysis!B81</f>
        <v>0</v>
      </c>
      <c r="C81">
        <f>[1]Analysis!C81</f>
        <v>0</v>
      </c>
      <c r="D81">
        <f t="shared" si="37"/>
        <v>0</v>
      </c>
      <c r="E81">
        <f>[1]Analysis!E81</f>
        <v>0</v>
      </c>
      <c r="F81">
        <f>[1]Analysis!F81</f>
        <v>0</v>
      </c>
      <c r="G81">
        <f t="shared" si="38"/>
        <v>0</v>
      </c>
      <c r="H81">
        <f>[1]Analysis!H81</f>
        <v>0</v>
      </c>
      <c r="I81">
        <f t="shared" si="63"/>
        <v>0</v>
      </c>
      <c r="J81">
        <f t="shared" si="39"/>
        <v>0</v>
      </c>
      <c r="K81" t="e">
        <f t="shared" si="40"/>
        <v>#N/A</v>
      </c>
      <c r="L81" t="e">
        <f t="shared" si="41"/>
        <v>#N/A</v>
      </c>
      <c r="M81" t="e">
        <f t="shared" si="56"/>
        <v>#N/A</v>
      </c>
      <c r="N81" t="e">
        <f t="shared" si="42"/>
        <v>#N/A</v>
      </c>
      <c r="O81" t="e">
        <f t="shared" si="43"/>
        <v>#N/A</v>
      </c>
      <c r="P81" t="e">
        <f t="shared" si="44"/>
        <v>#N/A</v>
      </c>
      <c r="Q81" t="e">
        <f t="shared" si="57"/>
        <v>#N/A</v>
      </c>
      <c r="R81" t="e">
        <f t="shared" si="45"/>
        <v>#N/A</v>
      </c>
      <c r="S81" t="e">
        <f t="shared" si="46"/>
        <v>#N/A</v>
      </c>
      <c r="T81" t="e">
        <f t="shared" si="47"/>
        <v>#N/A</v>
      </c>
      <c r="U81" t="e">
        <f t="shared" si="58"/>
        <v>#N/A</v>
      </c>
      <c r="V81" t="e">
        <f t="shared" si="48"/>
        <v>#N/A</v>
      </c>
      <c r="W81" t="e">
        <f t="shared" si="49"/>
        <v>#N/A</v>
      </c>
      <c r="X81" t="e">
        <f t="shared" si="50"/>
        <v>#N/A</v>
      </c>
      <c r="Y81" t="e">
        <f t="shared" si="59"/>
        <v>#N/A</v>
      </c>
      <c r="Z81" t="e">
        <f t="shared" si="51"/>
        <v>#N/A</v>
      </c>
      <c r="AA81" t="e">
        <f t="shared" si="52"/>
        <v>#N/A</v>
      </c>
      <c r="AB81" t="e">
        <f t="shared" si="53"/>
        <v>#N/A</v>
      </c>
      <c r="AC81" t="e">
        <f t="shared" si="60"/>
        <v>#N/A</v>
      </c>
      <c r="AD81" t="e">
        <f t="shared" si="54"/>
        <v>#N/A</v>
      </c>
      <c r="AE81" t="e">
        <f t="shared" si="61"/>
        <v>#N/A</v>
      </c>
      <c r="AF81" s="1" t="e">
        <f t="shared" si="62"/>
        <v>#N/A</v>
      </c>
    </row>
    <row r="82" spans="1:32">
      <c r="A82" s="1">
        <f>[1]Analysis!A82</f>
        <v>0</v>
      </c>
      <c r="B82">
        <f>[1]Analysis!B82</f>
        <v>0</v>
      </c>
      <c r="C82">
        <f>[1]Analysis!C82</f>
        <v>0</v>
      </c>
      <c r="D82">
        <f t="shared" si="37"/>
        <v>0</v>
      </c>
      <c r="E82">
        <f>[1]Analysis!E82</f>
        <v>0</v>
      </c>
      <c r="F82">
        <f>[1]Analysis!F82</f>
        <v>0</v>
      </c>
      <c r="G82">
        <f t="shared" si="38"/>
        <v>0</v>
      </c>
      <c r="H82">
        <f>[1]Analysis!H82</f>
        <v>0</v>
      </c>
      <c r="I82">
        <f t="shared" si="63"/>
        <v>0</v>
      </c>
      <c r="J82">
        <f t="shared" si="39"/>
        <v>0</v>
      </c>
      <c r="K82" t="e">
        <f t="shared" si="40"/>
        <v>#N/A</v>
      </c>
      <c r="L82" t="e">
        <f t="shared" si="41"/>
        <v>#N/A</v>
      </c>
      <c r="M82" t="e">
        <f t="shared" si="56"/>
        <v>#N/A</v>
      </c>
      <c r="N82" t="e">
        <f t="shared" si="42"/>
        <v>#N/A</v>
      </c>
      <c r="O82" t="e">
        <f t="shared" si="43"/>
        <v>#N/A</v>
      </c>
      <c r="P82" t="e">
        <f t="shared" si="44"/>
        <v>#N/A</v>
      </c>
      <c r="Q82" t="e">
        <f t="shared" si="57"/>
        <v>#N/A</v>
      </c>
      <c r="R82" t="e">
        <f t="shared" si="45"/>
        <v>#N/A</v>
      </c>
      <c r="S82" t="e">
        <f t="shared" si="46"/>
        <v>#N/A</v>
      </c>
      <c r="T82" t="e">
        <f t="shared" si="47"/>
        <v>#N/A</v>
      </c>
      <c r="U82" t="e">
        <f t="shared" si="58"/>
        <v>#N/A</v>
      </c>
      <c r="V82" t="e">
        <f t="shared" si="48"/>
        <v>#N/A</v>
      </c>
      <c r="W82" t="e">
        <f t="shared" si="49"/>
        <v>#N/A</v>
      </c>
      <c r="X82" t="e">
        <f t="shared" si="50"/>
        <v>#N/A</v>
      </c>
      <c r="Y82" t="e">
        <f t="shared" si="59"/>
        <v>#N/A</v>
      </c>
      <c r="Z82" t="e">
        <f t="shared" si="51"/>
        <v>#N/A</v>
      </c>
      <c r="AA82" t="e">
        <f t="shared" si="52"/>
        <v>#N/A</v>
      </c>
      <c r="AB82" t="e">
        <f t="shared" si="53"/>
        <v>#N/A</v>
      </c>
      <c r="AC82" t="e">
        <f t="shared" si="60"/>
        <v>#N/A</v>
      </c>
      <c r="AD82" t="e">
        <f t="shared" si="54"/>
        <v>#N/A</v>
      </c>
      <c r="AE82" t="e">
        <f t="shared" si="61"/>
        <v>#N/A</v>
      </c>
      <c r="AF82" s="1" t="e">
        <f t="shared" si="62"/>
        <v>#N/A</v>
      </c>
    </row>
    <row r="83" spans="1:32">
      <c r="A83" s="1">
        <f>[1]Analysis!A83</f>
        <v>0</v>
      </c>
      <c r="B83">
        <f>[1]Analysis!B83</f>
        <v>0</v>
      </c>
      <c r="C83">
        <f>[1]Analysis!C83</f>
        <v>0</v>
      </c>
      <c r="D83">
        <f t="shared" si="37"/>
        <v>0</v>
      </c>
      <c r="E83">
        <f>[1]Analysis!E83</f>
        <v>0</v>
      </c>
      <c r="F83">
        <f>[1]Analysis!F83</f>
        <v>0</v>
      </c>
      <c r="G83">
        <f t="shared" si="38"/>
        <v>0</v>
      </c>
      <c r="H83">
        <f>[1]Analysis!H83</f>
        <v>0</v>
      </c>
      <c r="I83">
        <f t="shared" si="63"/>
        <v>0</v>
      </c>
      <c r="J83">
        <f t="shared" si="39"/>
        <v>0</v>
      </c>
      <c r="K83" t="e">
        <f t="shared" si="40"/>
        <v>#N/A</v>
      </c>
      <c r="L83" t="e">
        <f t="shared" si="41"/>
        <v>#N/A</v>
      </c>
      <c r="M83" t="e">
        <f t="shared" si="56"/>
        <v>#N/A</v>
      </c>
      <c r="N83" t="e">
        <f t="shared" si="42"/>
        <v>#N/A</v>
      </c>
      <c r="O83" t="e">
        <f t="shared" si="43"/>
        <v>#N/A</v>
      </c>
      <c r="P83" t="e">
        <f t="shared" si="44"/>
        <v>#N/A</v>
      </c>
      <c r="Q83" t="e">
        <f t="shared" si="57"/>
        <v>#N/A</v>
      </c>
      <c r="R83" t="e">
        <f t="shared" si="45"/>
        <v>#N/A</v>
      </c>
      <c r="S83" t="e">
        <f t="shared" si="46"/>
        <v>#N/A</v>
      </c>
      <c r="T83" t="e">
        <f t="shared" si="47"/>
        <v>#N/A</v>
      </c>
      <c r="U83" t="e">
        <f t="shared" si="58"/>
        <v>#N/A</v>
      </c>
      <c r="V83" t="e">
        <f t="shared" si="48"/>
        <v>#N/A</v>
      </c>
      <c r="W83" t="e">
        <f t="shared" si="49"/>
        <v>#N/A</v>
      </c>
      <c r="X83" t="e">
        <f t="shared" si="50"/>
        <v>#N/A</v>
      </c>
      <c r="Y83" t="e">
        <f t="shared" si="59"/>
        <v>#N/A</v>
      </c>
      <c r="Z83" t="e">
        <f t="shared" si="51"/>
        <v>#N/A</v>
      </c>
      <c r="AA83" t="e">
        <f t="shared" si="52"/>
        <v>#N/A</v>
      </c>
      <c r="AB83" t="e">
        <f t="shared" si="53"/>
        <v>#N/A</v>
      </c>
      <c r="AC83" t="e">
        <f t="shared" si="60"/>
        <v>#N/A</v>
      </c>
      <c r="AD83" t="e">
        <f t="shared" si="54"/>
        <v>#N/A</v>
      </c>
      <c r="AE83" t="e">
        <f t="shared" si="61"/>
        <v>#N/A</v>
      </c>
      <c r="AF83" s="1" t="e">
        <f t="shared" si="62"/>
        <v>#N/A</v>
      </c>
    </row>
    <row r="84" spans="1:32">
      <c r="A84" s="1">
        <f>[1]Analysis!A84</f>
        <v>0</v>
      </c>
      <c r="B84">
        <f>[1]Analysis!B84</f>
        <v>0</v>
      </c>
      <c r="C84">
        <f>[1]Analysis!C84</f>
        <v>0</v>
      </c>
      <c r="D84">
        <f t="shared" si="37"/>
        <v>0</v>
      </c>
      <c r="E84">
        <f>[1]Analysis!E84</f>
        <v>0</v>
      </c>
      <c r="F84">
        <f>[1]Analysis!F84</f>
        <v>0</v>
      </c>
      <c r="G84">
        <f t="shared" si="38"/>
        <v>0</v>
      </c>
      <c r="H84">
        <f>[1]Analysis!H84</f>
        <v>0</v>
      </c>
      <c r="I84">
        <f t="shared" si="63"/>
        <v>0</v>
      </c>
      <c r="J84">
        <f t="shared" si="39"/>
        <v>0</v>
      </c>
      <c r="K84" t="e">
        <f t="shared" si="40"/>
        <v>#N/A</v>
      </c>
      <c r="L84" t="e">
        <f t="shared" si="41"/>
        <v>#N/A</v>
      </c>
      <c r="M84" t="e">
        <f t="shared" si="56"/>
        <v>#N/A</v>
      </c>
      <c r="N84" t="e">
        <f t="shared" si="42"/>
        <v>#N/A</v>
      </c>
      <c r="O84" t="e">
        <f t="shared" si="43"/>
        <v>#N/A</v>
      </c>
      <c r="P84" t="e">
        <f t="shared" si="44"/>
        <v>#N/A</v>
      </c>
      <c r="Q84" t="e">
        <f t="shared" si="57"/>
        <v>#N/A</v>
      </c>
      <c r="R84" t="e">
        <f t="shared" si="45"/>
        <v>#N/A</v>
      </c>
      <c r="S84" t="e">
        <f t="shared" si="46"/>
        <v>#N/A</v>
      </c>
      <c r="T84" t="e">
        <f t="shared" si="47"/>
        <v>#N/A</v>
      </c>
      <c r="U84" t="e">
        <f t="shared" si="58"/>
        <v>#N/A</v>
      </c>
      <c r="V84" t="e">
        <f t="shared" si="48"/>
        <v>#N/A</v>
      </c>
      <c r="W84" t="e">
        <f t="shared" si="49"/>
        <v>#N/A</v>
      </c>
      <c r="X84" t="e">
        <f t="shared" si="50"/>
        <v>#N/A</v>
      </c>
      <c r="Y84" t="e">
        <f t="shared" si="59"/>
        <v>#N/A</v>
      </c>
      <c r="Z84" t="e">
        <f t="shared" si="51"/>
        <v>#N/A</v>
      </c>
      <c r="AA84" t="e">
        <f t="shared" si="52"/>
        <v>#N/A</v>
      </c>
      <c r="AB84" t="e">
        <f t="shared" si="53"/>
        <v>#N/A</v>
      </c>
      <c r="AC84" t="e">
        <f t="shared" si="60"/>
        <v>#N/A</v>
      </c>
      <c r="AD84" t="e">
        <f t="shared" si="54"/>
        <v>#N/A</v>
      </c>
      <c r="AE84" t="e">
        <f t="shared" si="61"/>
        <v>#N/A</v>
      </c>
      <c r="AF84" s="1" t="e">
        <f t="shared" si="62"/>
        <v>#N/A</v>
      </c>
    </row>
    <row r="85" spans="1:32">
      <c r="A85" s="1">
        <f>[1]Analysis!A85</f>
        <v>0</v>
      </c>
      <c r="B85">
        <f>[1]Analysis!B85</f>
        <v>0</v>
      </c>
      <c r="C85">
        <f>[1]Analysis!C85</f>
        <v>0</v>
      </c>
      <c r="D85">
        <f t="shared" si="37"/>
        <v>0</v>
      </c>
      <c r="E85">
        <f>[1]Analysis!E85</f>
        <v>0</v>
      </c>
      <c r="F85">
        <f>[1]Analysis!F85</f>
        <v>0</v>
      </c>
      <c r="G85">
        <f t="shared" si="38"/>
        <v>0</v>
      </c>
      <c r="H85">
        <f>[1]Analysis!H85</f>
        <v>0</v>
      </c>
      <c r="I85">
        <f t="shared" si="63"/>
        <v>0</v>
      </c>
      <c r="J85">
        <f t="shared" si="39"/>
        <v>0</v>
      </c>
      <c r="K85" t="e">
        <f t="shared" si="40"/>
        <v>#N/A</v>
      </c>
      <c r="L85" t="e">
        <f t="shared" si="41"/>
        <v>#N/A</v>
      </c>
      <c r="M85" t="e">
        <f t="shared" si="56"/>
        <v>#N/A</v>
      </c>
      <c r="N85" t="e">
        <f t="shared" si="42"/>
        <v>#N/A</v>
      </c>
      <c r="O85" t="e">
        <f t="shared" si="43"/>
        <v>#N/A</v>
      </c>
      <c r="P85" t="e">
        <f t="shared" si="44"/>
        <v>#N/A</v>
      </c>
      <c r="Q85" t="e">
        <f t="shared" si="57"/>
        <v>#N/A</v>
      </c>
      <c r="R85" t="e">
        <f t="shared" si="45"/>
        <v>#N/A</v>
      </c>
      <c r="S85" t="e">
        <f t="shared" si="46"/>
        <v>#N/A</v>
      </c>
      <c r="T85" t="e">
        <f t="shared" si="47"/>
        <v>#N/A</v>
      </c>
      <c r="U85" t="e">
        <f t="shared" si="58"/>
        <v>#N/A</v>
      </c>
      <c r="V85" t="e">
        <f t="shared" si="48"/>
        <v>#N/A</v>
      </c>
      <c r="W85" t="e">
        <f t="shared" si="49"/>
        <v>#N/A</v>
      </c>
      <c r="X85" t="e">
        <f t="shared" si="50"/>
        <v>#N/A</v>
      </c>
      <c r="Y85" t="e">
        <f t="shared" si="59"/>
        <v>#N/A</v>
      </c>
      <c r="Z85" t="e">
        <f t="shared" si="51"/>
        <v>#N/A</v>
      </c>
      <c r="AA85" t="e">
        <f t="shared" si="52"/>
        <v>#N/A</v>
      </c>
      <c r="AB85" t="e">
        <f t="shared" si="53"/>
        <v>#N/A</v>
      </c>
      <c r="AC85" t="e">
        <f t="shared" si="60"/>
        <v>#N/A</v>
      </c>
      <c r="AD85" t="e">
        <f t="shared" si="54"/>
        <v>#N/A</v>
      </c>
      <c r="AE85" t="e">
        <f t="shared" si="61"/>
        <v>#N/A</v>
      </c>
      <c r="AF85" s="1" t="e">
        <f t="shared" si="62"/>
        <v>#N/A</v>
      </c>
    </row>
    <row r="86" spans="1:32">
      <c r="A86" s="1">
        <f>[1]Analysis!A86</f>
        <v>0</v>
      </c>
      <c r="B86">
        <f>[1]Analysis!B86</f>
        <v>0</v>
      </c>
      <c r="C86">
        <f>[1]Analysis!C86</f>
        <v>0</v>
      </c>
      <c r="D86">
        <f t="shared" si="37"/>
        <v>0</v>
      </c>
      <c r="E86">
        <f>[1]Analysis!E86</f>
        <v>0</v>
      </c>
      <c r="F86">
        <f>[1]Analysis!F86</f>
        <v>0</v>
      </c>
      <c r="G86">
        <f t="shared" si="38"/>
        <v>0</v>
      </c>
      <c r="H86">
        <f>[1]Analysis!H86</f>
        <v>0</v>
      </c>
      <c r="I86">
        <f t="shared" si="63"/>
        <v>0</v>
      </c>
      <c r="J86">
        <f t="shared" si="39"/>
        <v>0</v>
      </c>
      <c r="K86" t="e">
        <f t="shared" si="40"/>
        <v>#N/A</v>
      </c>
      <c r="L86" t="e">
        <f t="shared" si="41"/>
        <v>#N/A</v>
      </c>
      <c r="M86" t="e">
        <f t="shared" si="56"/>
        <v>#N/A</v>
      </c>
      <c r="N86" t="e">
        <f t="shared" si="42"/>
        <v>#N/A</v>
      </c>
      <c r="O86" t="e">
        <f t="shared" si="43"/>
        <v>#N/A</v>
      </c>
      <c r="P86" t="e">
        <f t="shared" si="44"/>
        <v>#N/A</v>
      </c>
      <c r="Q86" t="e">
        <f t="shared" si="57"/>
        <v>#N/A</v>
      </c>
      <c r="R86" t="e">
        <f t="shared" si="45"/>
        <v>#N/A</v>
      </c>
      <c r="S86" t="e">
        <f t="shared" si="46"/>
        <v>#N/A</v>
      </c>
      <c r="T86" t="e">
        <f t="shared" si="47"/>
        <v>#N/A</v>
      </c>
      <c r="U86" t="e">
        <f t="shared" si="58"/>
        <v>#N/A</v>
      </c>
      <c r="V86" t="e">
        <f t="shared" si="48"/>
        <v>#N/A</v>
      </c>
      <c r="W86" t="e">
        <f t="shared" si="49"/>
        <v>#N/A</v>
      </c>
      <c r="X86" t="e">
        <f t="shared" si="50"/>
        <v>#N/A</v>
      </c>
      <c r="Y86" t="e">
        <f t="shared" si="59"/>
        <v>#N/A</v>
      </c>
      <c r="Z86" t="e">
        <f t="shared" si="51"/>
        <v>#N/A</v>
      </c>
      <c r="AA86" t="e">
        <f t="shared" si="52"/>
        <v>#N/A</v>
      </c>
      <c r="AB86" t="e">
        <f t="shared" si="53"/>
        <v>#N/A</v>
      </c>
      <c r="AC86" t="e">
        <f t="shared" si="60"/>
        <v>#N/A</v>
      </c>
      <c r="AD86" t="e">
        <f t="shared" si="54"/>
        <v>#N/A</v>
      </c>
      <c r="AE86" t="e">
        <f t="shared" si="61"/>
        <v>#N/A</v>
      </c>
      <c r="AF86" s="1" t="e">
        <f t="shared" si="62"/>
        <v>#N/A</v>
      </c>
    </row>
    <row r="87" spans="1:32">
      <c r="A87" s="1">
        <f>[1]Analysis!A87</f>
        <v>0</v>
      </c>
      <c r="B87">
        <f>[1]Analysis!B87</f>
        <v>0</v>
      </c>
      <c r="C87">
        <f>[1]Analysis!C87</f>
        <v>0</v>
      </c>
      <c r="D87">
        <f t="shared" si="37"/>
        <v>0</v>
      </c>
      <c r="E87">
        <f>[1]Analysis!E87</f>
        <v>0</v>
      </c>
      <c r="F87">
        <f>[1]Analysis!F87</f>
        <v>0</v>
      </c>
      <c r="G87">
        <f t="shared" si="38"/>
        <v>0</v>
      </c>
      <c r="H87">
        <f>[1]Analysis!H87</f>
        <v>0</v>
      </c>
      <c r="I87">
        <f t="shared" si="63"/>
        <v>0</v>
      </c>
      <c r="J87">
        <f t="shared" si="39"/>
        <v>0</v>
      </c>
      <c r="K87" t="e">
        <f t="shared" si="40"/>
        <v>#N/A</v>
      </c>
      <c r="L87" t="e">
        <f t="shared" si="41"/>
        <v>#N/A</v>
      </c>
      <c r="M87" t="e">
        <f t="shared" si="56"/>
        <v>#N/A</v>
      </c>
      <c r="N87" t="e">
        <f t="shared" si="42"/>
        <v>#N/A</v>
      </c>
      <c r="O87" t="e">
        <f t="shared" si="43"/>
        <v>#N/A</v>
      </c>
      <c r="P87" t="e">
        <f t="shared" si="44"/>
        <v>#N/A</v>
      </c>
      <c r="Q87" t="e">
        <f t="shared" si="57"/>
        <v>#N/A</v>
      </c>
      <c r="R87" t="e">
        <f t="shared" si="45"/>
        <v>#N/A</v>
      </c>
      <c r="S87" t="e">
        <f t="shared" si="46"/>
        <v>#N/A</v>
      </c>
      <c r="T87" t="e">
        <f t="shared" si="47"/>
        <v>#N/A</v>
      </c>
      <c r="U87" t="e">
        <f t="shared" si="58"/>
        <v>#N/A</v>
      </c>
      <c r="V87" t="e">
        <f t="shared" si="48"/>
        <v>#N/A</v>
      </c>
      <c r="W87" t="e">
        <f t="shared" si="49"/>
        <v>#N/A</v>
      </c>
      <c r="X87" t="e">
        <f t="shared" si="50"/>
        <v>#N/A</v>
      </c>
      <c r="Y87" t="e">
        <f t="shared" si="59"/>
        <v>#N/A</v>
      </c>
      <c r="Z87" t="e">
        <f t="shared" si="51"/>
        <v>#N/A</v>
      </c>
      <c r="AA87" t="e">
        <f t="shared" si="52"/>
        <v>#N/A</v>
      </c>
      <c r="AB87" t="e">
        <f t="shared" si="53"/>
        <v>#N/A</v>
      </c>
      <c r="AC87" t="e">
        <f t="shared" si="60"/>
        <v>#N/A</v>
      </c>
      <c r="AD87" t="e">
        <f t="shared" si="54"/>
        <v>#N/A</v>
      </c>
      <c r="AE87" t="e">
        <f t="shared" si="61"/>
        <v>#N/A</v>
      </c>
      <c r="AF87" s="1" t="e">
        <f t="shared" si="62"/>
        <v>#N/A</v>
      </c>
    </row>
    <row r="88" spans="1:32">
      <c r="A88" s="1">
        <f>[1]Analysis!A88</f>
        <v>0</v>
      </c>
      <c r="B88">
        <f>[1]Analysis!B88</f>
        <v>0</v>
      </c>
      <c r="C88">
        <f>[1]Analysis!C88</f>
        <v>0</v>
      </c>
      <c r="D88">
        <f t="shared" si="37"/>
        <v>0</v>
      </c>
      <c r="E88">
        <f>[1]Analysis!E88</f>
        <v>0</v>
      </c>
      <c r="F88">
        <f>[1]Analysis!F88</f>
        <v>0</v>
      </c>
      <c r="G88">
        <f t="shared" si="38"/>
        <v>0</v>
      </c>
      <c r="H88">
        <f>[1]Analysis!H88</f>
        <v>0</v>
      </c>
      <c r="I88">
        <f t="shared" si="63"/>
        <v>0</v>
      </c>
      <c r="J88">
        <f t="shared" si="39"/>
        <v>0</v>
      </c>
      <c r="K88" t="e">
        <f t="shared" si="40"/>
        <v>#N/A</v>
      </c>
      <c r="L88" t="e">
        <f t="shared" si="41"/>
        <v>#N/A</v>
      </c>
      <c r="M88" t="e">
        <f t="shared" si="56"/>
        <v>#N/A</v>
      </c>
      <c r="N88" t="e">
        <f t="shared" si="42"/>
        <v>#N/A</v>
      </c>
      <c r="O88" t="e">
        <f t="shared" si="43"/>
        <v>#N/A</v>
      </c>
      <c r="P88" t="e">
        <f t="shared" si="44"/>
        <v>#N/A</v>
      </c>
      <c r="Q88" t="e">
        <f t="shared" si="57"/>
        <v>#N/A</v>
      </c>
      <c r="R88" t="e">
        <f t="shared" si="45"/>
        <v>#N/A</v>
      </c>
      <c r="S88" t="e">
        <f t="shared" si="46"/>
        <v>#N/A</v>
      </c>
      <c r="T88" t="e">
        <f t="shared" si="47"/>
        <v>#N/A</v>
      </c>
      <c r="U88" t="e">
        <f t="shared" si="58"/>
        <v>#N/A</v>
      </c>
      <c r="V88" t="e">
        <f t="shared" si="48"/>
        <v>#N/A</v>
      </c>
      <c r="W88" t="e">
        <f t="shared" si="49"/>
        <v>#N/A</v>
      </c>
      <c r="X88" t="e">
        <f t="shared" si="50"/>
        <v>#N/A</v>
      </c>
      <c r="Y88" t="e">
        <f t="shared" si="59"/>
        <v>#N/A</v>
      </c>
      <c r="Z88" t="e">
        <f t="shared" si="51"/>
        <v>#N/A</v>
      </c>
      <c r="AA88" t="e">
        <f t="shared" si="52"/>
        <v>#N/A</v>
      </c>
      <c r="AB88" t="e">
        <f t="shared" si="53"/>
        <v>#N/A</v>
      </c>
      <c r="AC88" t="e">
        <f t="shared" si="60"/>
        <v>#N/A</v>
      </c>
      <c r="AD88" t="e">
        <f t="shared" si="54"/>
        <v>#N/A</v>
      </c>
      <c r="AE88" t="e">
        <f t="shared" si="61"/>
        <v>#N/A</v>
      </c>
      <c r="AF88" s="1" t="e">
        <f t="shared" si="62"/>
        <v>#N/A</v>
      </c>
    </row>
    <row r="89" spans="1:32">
      <c r="A89" s="1">
        <f>[1]Analysis!A89</f>
        <v>0</v>
      </c>
      <c r="B89">
        <f>[1]Analysis!B89</f>
        <v>0</v>
      </c>
      <c r="C89">
        <f>[1]Analysis!C89</f>
        <v>0</v>
      </c>
      <c r="D89">
        <f t="shared" si="37"/>
        <v>0</v>
      </c>
      <c r="E89">
        <f>[1]Analysis!E89</f>
        <v>0</v>
      </c>
      <c r="F89">
        <f>[1]Analysis!F89</f>
        <v>0</v>
      </c>
      <c r="G89">
        <f t="shared" si="38"/>
        <v>0</v>
      </c>
      <c r="H89">
        <f>[1]Analysis!H89</f>
        <v>0</v>
      </c>
      <c r="I89">
        <f t="shared" si="63"/>
        <v>0</v>
      </c>
      <c r="J89">
        <f t="shared" si="39"/>
        <v>0</v>
      </c>
      <c r="K89" t="e">
        <f t="shared" si="40"/>
        <v>#N/A</v>
      </c>
      <c r="L89" t="e">
        <f t="shared" si="41"/>
        <v>#N/A</v>
      </c>
      <c r="M89" t="e">
        <f t="shared" si="56"/>
        <v>#N/A</v>
      </c>
      <c r="N89" t="e">
        <f t="shared" si="42"/>
        <v>#N/A</v>
      </c>
      <c r="O89" t="e">
        <f t="shared" si="43"/>
        <v>#N/A</v>
      </c>
      <c r="P89" t="e">
        <f t="shared" si="44"/>
        <v>#N/A</v>
      </c>
      <c r="Q89" t="e">
        <f t="shared" si="57"/>
        <v>#N/A</v>
      </c>
      <c r="R89" t="e">
        <f t="shared" si="45"/>
        <v>#N/A</v>
      </c>
      <c r="S89" t="e">
        <f t="shared" si="46"/>
        <v>#N/A</v>
      </c>
      <c r="T89" t="e">
        <f t="shared" si="47"/>
        <v>#N/A</v>
      </c>
      <c r="U89" t="e">
        <f t="shared" si="58"/>
        <v>#N/A</v>
      </c>
      <c r="V89" t="e">
        <f t="shared" si="48"/>
        <v>#N/A</v>
      </c>
      <c r="W89" t="e">
        <f t="shared" si="49"/>
        <v>#N/A</v>
      </c>
      <c r="X89" t="e">
        <f t="shared" si="50"/>
        <v>#N/A</v>
      </c>
      <c r="Y89" t="e">
        <f t="shared" si="59"/>
        <v>#N/A</v>
      </c>
      <c r="Z89" t="e">
        <f t="shared" si="51"/>
        <v>#N/A</v>
      </c>
      <c r="AA89" t="e">
        <f t="shared" si="52"/>
        <v>#N/A</v>
      </c>
      <c r="AB89" t="e">
        <f t="shared" si="53"/>
        <v>#N/A</v>
      </c>
      <c r="AC89" t="e">
        <f t="shared" si="60"/>
        <v>#N/A</v>
      </c>
      <c r="AD89" t="e">
        <f t="shared" si="54"/>
        <v>#N/A</v>
      </c>
      <c r="AE89" t="e">
        <f t="shared" si="61"/>
        <v>#N/A</v>
      </c>
      <c r="AF89" s="1" t="e">
        <f t="shared" si="62"/>
        <v>#N/A</v>
      </c>
    </row>
    <row r="90" spans="1:32">
      <c r="A90" s="1">
        <f>[1]Analysis!A90</f>
        <v>0</v>
      </c>
      <c r="B90">
        <f>[1]Analysis!B90</f>
        <v>0</v>
      </c>
      <c r="C90">
        <f>[1]Analysis!C90</f>
        <v>0</v>
      </c>
      <c r="D90">
        <f t="shared" si="37"/>
        <v>0</v>
      </c>
      <c r="E90">
        <f>[1]Analysis!E90</f>
        <v>0</v>
      </c>
      <c r="F90">
        <f>[1]Analysis!F90</f>
        <v>0</v>
      </c>
      <c r="G90">
        <f t="shared" si="38"/>
        <v>0</v>
      </c>
      <c r="H90">
        <f>[1]Analysis!H90</f>
        <v>0</v>
      </c>
      <c r="I90">
        <f t="shared" si="63"/>
        <v>0</v>
      </c>
      <c r="J90">
        <f t="shared" si="39"/>
        <v>0</v>
      </c>
      <c r="K90" t="e">
        <f t="shared" si="40"/>
        <v>#N/A</v>
      </c>
      <c r="L90" t="e">
        <f t="shared" si="41"/>
        <v>#N/A</v>
      </c>
      <c r="M90" t="e">
        <f t="shared" si="56"/>
        <v>#N/A</v>
      </c>
      <c r="N90" t="e">
        <f t="shared" si="42"/>
        <v>#N/A</v>
      </c>
      <c r="O90" t="e">
        <f t="shared" si="43"/>
        <v>#N/A</v>
      </c>
      <c r="P90" t="e">
        <f t="shared" si="44"/>
        <v>#N/A</v>
      </c>
      <c r="Q90" t="e">
        <f t="shared" si="57"/>
        <v>#N/A</v>
      </c>
      <c r="R90" t="e">
        <f t="shared" si="45"/>
        <v>#N/A</v>
      </c>
      <c r="S90" t="e">
        <f t="shared" si="46"/>
        <v>#N/A</v>
      </c>
      <c r="T90" t="e">
        <f t="shared" si="47"/>
        <v>#N/A</v>
      </c>
      <c r="U90" t="e">
        <f t="shared" si="58"/>
        <v>#N/A</v>
      </c>
      <c r="V90" t="e">
        <f t="shared" si="48"/>
        <v>#N/A</v>
      </c>
      <c r="W90" t="e">
        <f t="shared" si="49"/>
        <v>#N/A</v>
      </c>
      <c r="X90" t="e">
        <f t="shared" si="50"/>
        <v>#N/A</v>
      </c>
      <c r="Y90" t="e">
        <f t="shared" si="59"/>
        <v>#N/A</v>
      </c>
      <c r="Z90" t="e">
        <f t="shared" si="51"/>
        <v>#N/A</v>
      </c>
      <c r="AA90" t="e">
        <f t="shared" si="52"/>
        <v>#N/A</v>
      </c>
      <c r="AB90" t="e">
        <f t="shared" si="53"/>
        <v>#N/A</v>
      </c>
      <c r="AC90" t="e">
        <f t="shared" si="60"/>
        <v>#N/A</v>
      </c>
      <c r="AD90" t="e">
        <f t="shared" si="54"/>
        <v>#N/A</v>
      </c>
      <c r="AE90" t="e">
        <f t="shared" si="61"/>
        <v>#N/A</v>
      </c>
      <c r="AF90" s="1" t="e">
        <f t="shared" si="62"/>
        <v>#N/A</v>
      </c>
    </row>
    <row r="91" spans="1:32">
      <c r="A91" s="1">
        <f>[1]Analysis!A91</f>
        <v>0</v>
      </c>
      <c r="B91">
        <f>[1]Analysis!B91</f>
        <v>0</v>
      </c>
      <c r="C91">
        <f>[1]Analysis!C91</f>
        <v>0</v>
      </c>
      <c r="D91">
        <f t="shared" si="37"/>
        <v>0</v>
      </c>
      <c r="E91">
        <f>[1]Analysis!E91</f>
        <v>0</v>
      </c>
      <c r="F91">
        <f>[1]Analysis!F91</f>
        <v>0</v>
      </c>
      <c r="G91">
        <f t="shared" si="38"/>
        <v>0</v>
      </c>
      <c r="H91">
        <f>[1]Analysis!H91</f>
        <v>0</v>
      </c>
      <c r="I91">
        <f t="shared" si="63"/>
        <v>0</v>
      </c>
      <c r="J91">
        <f t="shared" si="39"/>
        <v>0</v>
      </c>
      <c r="K91" t="e">
        <f t="shared" si="40"/>
        <v>#N/A</v>
      </c>
      <c r="L91" t="e">
        <f t="shared" si="41"/>
        <v>#N/A</v>
      </c>
      <c r="M91" t="e">
        <f t="shared" si="56"/>
        <v>#N/A</v>
      </c>
      <c r="N91" t="e">
        <f t="shared" si="42"/>
        <v>#N/A</v>
      </c>
      <c r="O91" t="e">
        <f t="shared" si="43"/>
        <v>#N/A</v>
      </c>
      <c r="P91" t="e">
        <f t="shared" si="44"/>
        <v>#N/A</v>
      </c>
      <c r="Q91" t="e">
        <f t="shared" si="57"/>
        <v>#N/A</v>
      </c>
      <c r="R91" t="e">
        <f t="shared" si="45"/>
        <v>#N/A</v>
      </c>
      <c r="S91" t="e">
        <f t="shared" si="46"/>
        <v>#N/A</v>
      </c>
      <c r="T91" t="e">
        <f t="shared" si="47"/>
        <v>#N/A</v>
      </c>
      <c r="U91" t="e">
        <f t="shared" si="58"/>
        <v>#N/A</v>
      </c>
      <c r="V91" t="e">
        <f t="shared" si="48"/>
        <v>#N/A</v>
      </c>
      <c r="W91" t="e">
        <f t="shared" si="49"/>
        <v>#N/A</v>
      </c>
      <c r="X91" t="e">
        <f t="shared" si="50"/>
        <v>#N/A</v>
      </c>
      <c r="Y91" t="e">
        <f t="shared" si="59"/>
        <v>#N/A</v>
      </c>
      <c r="Z91" t="e">
        <f t="shared" si="51"/>
        <v>#N/A</v>
      </c>
      <c r="AA91" t="e">
        <f t="shared" si="52"/>
        <v>#N/A</v>
      </c>
      <c r="AB91" t="e">
        <f t="shared" si="53"/>
        <v>#N/A</v>
      </c>
      <c r="AC91" t="e">
        <f t="shared" si="60"/>
        <v>#N/A</v>
      </c>
      <c r="AD91" t="e">
        <f t="shared" si="54"/>
        <v>#N/A</v>
      </c>
      <c r="AE91" t="e">
        <f t="shared" si="61"/>
        <v>#N/A</v>
      </c>
      <c r="AF91" s="1" t="e">
        <f t="shared" si="62"/>
        <v>#N/A</v>
      </c>
    </row>
    <row r="92" spans="1:32">
      <c r="A92" s="1">
        <f>[1]Analysis!A92</f>
        <v>0</v>
      </c>
      <c r="B92">
        <f>[1]Analysis!B92</f>
        <v>0</v>
      </c>
      <c r="C92">
        <f>[1]Analysis!C92</f>
        <v>0</v>
      </c>
      <c r="D92">
        <f t="shared" ref="D92:D101" si="64">IF(A92&gt;A91,D91+1,IF(A92&lt;A91,0,D91))</f>
        <v>0</v>
      </c>
      <c r="E92">
        <f>[1]Analysis!E92</f>
        <v>0</v>
      </c>
      <c r="F92">
        <f>[1]Analysis!F92</f>
        <v>0</v>
      </c>
      <c r="G92">
        <f t="shared" si="38"/>
        <v>0</v>
      </c>
      <c r="H92">
        <f>[1]Analysis!H92</f>
        <v>0</v>
      </c>
      <c r="I92">
        <f t="shared" si="63"/>
        <v>0</v>
      </c>
      <c r="J92">
        <f t="shared" si="39"/>
        <v>0</v>
      </c>
      <c r="K92" t="e">
        <f t="shared" si="40"/>
        <v>#N/A</v>
      </c>
      <c r="L92" t="e">
        <f t="shared" si="41"/>
        <v>#N/A</v>
      </c>
      <c r="M92" t="e">
        <f t="shared" si="56"/>
        <v>#N/A</v>
      </c>
      <c r="N92" t="e">
        <f t="shared" si="42"/>
        <v>#N/A</v>
      </c>
      <c r="O92" t="e">
        <f t="shared" si="43"/>
        <v>#N/A</v>
      </c>
      <c r="P92" t="e">
        <f t="shared" si="44"/>
        <v>#N/A</v>
      </c>
      <c r="Q92" t="e">
        <f t="shared" si="57"/>
        <v>#N/A</v>
      </c>
      <c r="R92" t="e">
        <f t="shared" si="45"/>
        <v>#N/A</v>
      </c>
      <c r="S92" t="e">
        <f t="shared" si="46"/>
        <v>#N/A</v>
      </c>
      <c r="T92" t="e">
        <f t="shared" si="47"/>
        <v>#N/A</v>
      </c>
      <c r="U92" t="e">
        <f t="shared" si="58"/>
        <v>#N/A</v>
      </c>
      <c r="V92" t="e">
        <f t="shared" si="48"/>
        <v>#N/A</v>
      </c>
      <c r="W92" t="e">
        <f t="shared" si="49"/>
        <v>#N/A</v>
      </c>
      <c r="X92" t="e">
        <f t="shared" si="50"/>
        <v>#N/A</v>
      </c>
      <c r="Y92" t="e">
        <f t="shared" si="59"/>
        <v>#N/A</v>
      </c>
      <c r="Z92" t="e">
        <f t="shared" si="51"/>
        <v>#N/A</v>
      </c>
      <c r="AA92" t="e">
        <f t="shared" si="52"/>
        <v>#N/A</v>
      </c>
      <c r="AB92" t="e">
        <f t="shared" si="53"/>
        <v>#N/A</v>
      </c>
      <c r="AC92" t="e">
        <f t="shared" si="60"/>
        <v>#N/A</v>
      </c>
      <c r="AD92" t="e">
        <f t="shared" si="54"/>
        <v>#N/A</v>
      </c>
      <c r="AE92" t="e">
        <f t="shared" si="61"/>
        <v>#N/A</v>
      </c>
      <c r="AF92" s="1" t="e">
        <f t="shared" si="62"/>
        <v>#N/A</v>
      </c>
    </row>
    <row r="93" spans="1:32">
      <c r="A93" s="1">
        <f>[1]Analysis!A93</f>
        <v>0</v>
      </c>
      <c r="B93">
        <f>[1]Analysis!B93</f>
        <v>0</v>
      </c>
      <c r="C93">
        <f>[1]Analysis!C93</f>
        <v>0</v>
      </c>
      <c r="D93">
        <f t="shared" si="64"/>
        <v>0</v>
      </c>
      <c r="E93">
        <f>[1]Analysis!E93</f>
        <v>0</v>
      </c>
      <c r="F93">
        <f>[1]Analysis!F93</f>
        <v>0</v>
      </c>
      <c r="G93">
        <f t="shared" si="38"/>
        <v>0</v>
      </c>
      <c r="H93">
        <f>[1]Analysis!H93</f>
        <v>0</v>
      </c>
      <c r="I93">
        <f t="shared" si="63"/>
        <v>0</v>
      </c>
      <c r="J93">
        <f t="shared" si="39"/>
        <v>0</v>
      </c>
      <c r="K93" t="e">
        <f t="shared" si="40"/>
        <v>#N/A</v>
      </c>
      <c r="L93" t="e">
        <f t="shared" si="41"/>
        <v>#N/A</v>
      </c>
      <c r="M93" t="e">
        <f t="shared" si="56"/>
        <v>#N/A</v>
      </c>
      <c r="N93" t="e">
        <f t="shared" si="42"/>
        <v>#N/A</v>
      </c>
      <c r="O93" t="e">
        <f t="shared" si="43"/>
        <v>#N/A</v>
      </c>
      <c r="P93" t="e">
        <f t="shared" si="44"/>
        <v>#N/A</v>
      </c>
      <c r="Q93" t="e">
        <f t="shared" si="57"/>
        <v>#N/A</v>
      </c>
      <c r="R93" t="e">
        <f t="shared" si="45"/>
        <v>#N/A</v>
      </c>
      <c r="S93" t="e">
        <f t="shared" si="46"/>
        <v>#N/A</v>
      </c>
      <c r="T93" t="e">
        <f t="shared" si="47"/>
        <v>#N/A</v>
      </c>
      <c r="U93" t="e">
        <f t="shared" si="58"/>
        <v>#N/A</v>
      </c>
      <c r="V93" t="e">
        <f t="shared" si="48"/>
        <v>#N/A</v>
      </c>
      <c r="W93" t="e">
        <f t="shared" si="49"/>
        <v>#N/A</v>
      </c>
      <c r="X93" t="e">
        <f t="shared" si="50"/>
        <v>#N/A</v>
      </c>
      <c r="Y93" t="e">
        <f t="shared" si="59"/>
        <v>#N/A</v>
      </c>
      <c r="Z93" t="e">
        <f t="shared" si="51"/>
        <v>#N/A</v>
      </c>
      <c r="AA93" t="e">
        <f t="shared" si="52"/>
        <v>#N/A</v>
      </c>
      <c r="AB93" t="e">
        <f t="shared" si="53"/>
        <v>#N/A</v>
      </c>
      <c r="AC93" t="e">
        <f t="shared" si="60"/>
        <v>#N/A</v>
      </c>
      <c r="AD93" t="e">
        <f t="shared" si="54"/>
        <v>#N/A</v>
      </c>
      <c r="AE93" t="e">
        <f t="shared" si="61"/>
        <v>#N/A</v>
      </c>
      <c r="AF93" s="1" t="e">
        <f t="shared" si="62"/>
        <v>#N/A</v>
      </c>
    </row>
    <row r="94" spans="1:32">
      <c r="A94" s="1">
        <f>[1]Analysis!A94</f>
        <v>0</v>
      </c>
      <c r="B94">
        <f>[1]Analysis!B94</f>
        <v>0</v>
      </c>
      <c r="C94">
        <f>[1]Analysis!C94</f>
        <v>0</v>
      </c>
      <c r="D94">
        <f t="shared" si="64"/>
        <v>0</v>
      </c>
      <c r="E94">
        <f>[1]Analysis!E94</f>
        <v>0</v>
      </c>
      <c r="F94">
        <f>[1]Analysis!F94</f>
        <v>0</v>
      </c>
      <c r="G94">
        <f t="shared" si="38"/>
        <v>0</v>
      </c>
      <c r="H94">
        <f>[1]Analysis!H94</f>
        <v>0</v>
      </c>
      <c r="I94">
        <f t="shared" si="63"/>
        <v>0</v>
      </c>
      <c r="J94">
        <f t="shared" si="39"/>
        <v>0</v>
      </c>
      <c r="K94" t="e">
        <f t="shared" si="40"/>
        <v>#N/A</v>
      </c>
      <c r="L94" t="e">
        <f t="shared" si="41"/>
        <v>#N/A</v>
      </c>
      <c r="M94" t="e">
        <f t="shared" si="56"/>
        <v>#N/A</v>
      </c>
      <c r="N94" t="e">
        <f t="shared" si="42"/>
        <v>#N/A</v>
      </c>
      <c r="O94" t="e">
        <f t="shared" si="43"/>
        <v>#N/A</v>
      </c>
      <c r="P94" t="e">
        <f t="shared" si="44"/>
        <v>#N/A</v>
      </c>
      <c r="Q94" t="e">
        <f t="shared" si="57"/>
        <v>#N/A</v>
      </c>
      <c r="R94" t="e">
        <f t="shared" si="45"/>
        <v>#N/A</v>
      </c>
      <c r="S94" t="e">
        <f t="shared" si="46"/>
        <v>#N/A</v>
      </c>
      <c r="T94" t="e">
        <f t="shared" si="47"/>
        <v>#N/A</v>
      </c>
      <c r="U94" t="e">
        <f t="shared" si="58"/>
        <v>#N/A</v>
      </c>
      <c r="V94" t="e">
        <f t="shared" si="48"/>
        <v>#N/A</v>
      </c>
      <c r="W94" t="e">
        <f t="shared" si="49"/>
        <v>#N/A</v>
      </c>
      <c r="X94" t="e">
        <f t="shared" si="50"/>
        <v>#N/A</v>
      </c>
      <c r="Y94" t="e">
        <f t="shared" si="59"/>
        <v>#N/A</v>
      </c>
      <c r="Z94" t="e">
        <f t="shared" si="51"/>
        <v>#N/A</v>
      </c>
      <c r="AA94" t="e">
        <f t="shared" si="52"/>
        <v>#N/A</v>
      </c>
      <c r="AB94" t="e">
        <f t="shared" si="53"/>
        <v>#N/A</v>
      </c>
      <c r="AC94" t="e">
        <f t="shared" si="60"/>
        <v>#N/A</v>
      </c>
      <c r="AD94" t="e">
        <f t="shared" si="54"/>
        <v>#N/A</v>
      </c>
      <c r="AE94" t="e">
        <f t="shared" si="61"/>
        <v>#N/A</v>
      </c>
      <c r="AF94" s="1" t="e">
        <f t="shared" si="62"/>
        <v>#N/A</v>
      </c>
    </row>
    <row r="95" spans="1:32">
      <c r="A95" s="1">
        <f>[1]Analysis!A95</f>
        <v>0</v>
      </c>
      <c r="B95">
        <f>[1]Analysis!B95</f>
        <v>0</v>
      </c>
      <c r="C95">
        <f>[1]Analysis!C95</f>
        <v>0</v>
      </c>
      <c r="D95">
        <f t="shared" si="64"/>
        <v>0</v>
      </c>
      <c r="E95">
        <f>[1]Analysis!E95</f>
        <v>0</v>
      </c>
      <c r="F95">
        <f>[1]Analysis!F95</f>
        <v>0</v>
      </c>
      <c r="G95">
        <f t="shared" si="38"/>
        <v>0</v>
      </c>
      <c r="H95">
        <f>[1]Analysis!H95</f>
        <v>0</v>
      </c>
      <c r="I95">
        <f t="shared" si="63"/>
        <v>0</v>
      </c>
      <c r="J95">
        <f t="shared" si="39"/>
        <v>0</v>
      </c>
      <c r="K95" t="e">
        <f t="shared" si="40"/>
        <v>#N/A</v>
      </c>
      <c r="L95" t="e">
        <f t="shared" si="41"/>
        <v>#N/A</v>
      </c>
      <c r="M95" t="e">
        <f t="shared" si="56"/>
        <v>#N/A</v>
      </c>
      <c r="N95" t="e">
        <f t="shared" si="42"/>
        <v>#N/A</v>
      </c>
      <c r="O95" t="e">
        <f t="shared" si="43"/>
        <v>#N/A</v>
      </c>
      <c r="P95" t="e">
        <f t="shared" si="44"/>
        <v>#N/A</v>
      </c>
      <c r="Q95" t="e">
        <f t="shared" si="57"/>
        <v>#N/A</v>
      </c>
      <c r="R95" t="e">
        <f t="shared" si="45"/>
        <v>#N/A</v>
      </c>
      <c r="S95" t="e">
        <f t="shared" si="46"/>
        <v>#N/A</v>
      </c>
      <c r="T95" t="e">
        <f t="shared" si="47"/>
        <v>#N/A</v>
      </c>
      <c r="U95" t="e">
        <f t="shared" si="58"/>
        <v>#N/A</v>
      </c>
      <c r="V95" t="e">
        <f t="shared" si="48"/>
        <v>#N/A</v>
      </c>
      <c r="W95" t="e">
        <f t="shared" si="49"/>
        <v>#N/A</v>
      </c>
      <c r="X95" t="e">
        <f t="shared" si="50"/>
        <v>#N/A</v>
      </c>
      <c r="Y95" t="e">
        <f t="shared" si="59"/>
        <v>#N/A</v>
      </c>
      <c r="Z95" t="e">
        <f t="shared" si="51"/>
        <v>#N/A</v>
      </c>
      <c r="AA95" t="e">
        <f t="shared" si="52"/>
        <v>#N/A</v>
      </c>
      <c r="AB95" t="e">
        <f t="shared" si="53"/>
        <v>#N/A</v>
      </c>
      <c r="AC95" t="e">
        <f t="shared" si="60"/>
        <v>#N/A</v>
      </c>
      <c r="AD95" t="e">
        <f t="shared" si="54"/>
        <v>#N/A</v>
      </c>
      <c r="AE95" t="e">
        <f t="shared" si="61"/>
        <v>#N/A</v>
      </c>
      <c r="AF95" s="1" t="e">
        <f t="shared" si="62"/>
        <v>#N/A</v>
      </c>
    </row>
    <row r="96" spans="1:32">
      <c r="A96" s="1">
        <f>[1]Analysis!A96</f>
        <v>0</v>
      </c>
      <c r="B96">
        <f>[1]Analysis!B96</f>
        <v>0</v>
      </c>
      <c r="C96">
        <f>[1]Analysis!C96</f>
        <v>0</v>
      </c>
      <c r="D96">
        <f t="shared" si="64"/>
        <v>0</v>
      </c>
      <c r="E96">
        <f>[1]Analysis!E96</f>
        <v>0</v>
      </c>
      <c r="F96">
        <f>[1]Analysis!F96</f>
        <v>0</v>
      </c>
      <c r="G96">
        <f t="shared" si="38"/>
        <v>0</v>
      </c>
      <c r="H96">
        <f>[1]Analysis!H96</f>
        <v>0</v>
      </c>
      <c r="I96">
        <f t="shared" si="63"/>
        <v>0</v>
      </c>
      <c r="J96">
        <f t="shared" si="39"/>
        <v>0</v>
      </c>
      <c r="K96" t="e">
        <f t="shared" si="40"/>
        <v>#N/A</v>
      </c>
      <c r="L96" t="e">
        <f t="shared" si="41"/>
        <v>#N/A</v>
      </c>
      <c r="M96" t="e">
        <f t="shared" si="56"/>
        <v>#N/A</v>
      </c>
      <c r="N96" t="e">
        <f t="shared" si="42"/>
        <v>#N/A</v>
      </c>
      <c r="O96" t="e">
        <f t="shared" si="43"/>
        <v>#N/A</v>
      </c>
      <c r="P96" t="e">
        <f t="shared" si="44"/>
        <v>#N/A</v>
      </c>
      <c r="Q96" t="e">
        <f t="shared" si="57"/>
        <v>#N/A</v>
      </c>
      <c r="R96" t="e">
        <f t="shared" si="45"/>
        <v>#N/A</v>
      </c>
      <c r="S96" t="e">
        <f t="shared" si="46"/>
        <v>#N/A</v>
      </c>
      <c r="T96" t="e">
        <f t="shared" si="47"/>
        <v>#N/A</v>
      </c>
      <c r="U96" t="e">
        <f t="shared" si="58"/>
        <v>#N/A</v>
      </c>
      <c r="V96" t="e">
        <f t="shared" si="48"/>
        <v>#N/A</v>
      </c>
      <c r="W96" t="e">
        <f t="shared" si="49"/>
        <v>#N/A</v>
      </c>
      <c r="X96" t="e">
        <f t="shared" si="50"/>
        <v>#N/A</v>
      </c>
      <c r="Y96" t="e">
        <f t="shared" si="59"/>
        <v>#N/A</v>
      </c>
      <c r="Z96" t="e">
        <f t="shared" si="51"/>
        <v>#N/A</v>
      </c>
      <c r="AA96" t="e">
        <f t="shared" si="52"/>
        <v>#N/A</v>
      </c>
      <c r="AB96" t="e">
        <f t="shared" si="53"/>
        <v>#N/A</v>
      </c>
      <c r="AC96" t="e">
        <f t="shared" si="60"/>
        <v>#N/A</v>
      </c>
      <c r="AD96" t="e">
        <f t="shared" si="54"/>
        <v>#N/A</v>
      </c>
      <c r="AE96" t="e">
        <f t="shared" si="61"/>
        <v>#N/A</v>
      </c>
      <c r="AF96" s="1" t="e">
        <f t="shared" si="62"/>
        <v>#N/A</v>
      </c>
    </row>
    <row r="97" spans="1:32">
      <c r="A97" s="1">
        <f>[1]Analysis!A97</f>
        <v>0</v>
      </c>
      <c r="B97">
        <f>[1]Analysis!B97</f>
        <v>0</v>
      </c>
      <c r="C97">
        <f>[1]Analysis!C97</f>
        <v>0</v>
      </c>
      <c r="D97">
        <f t="shared" si="64"/>
        <v>0</v>
      </c>
      <c r="E97">
        <f>[1]Analysis!E97</f>
        <v>0</v>
      </c>
      <c r="F97">
        <f>[1]Analysis!F97</f>
        <v>0</v>
      </c>
      <c r="G97">
        <f t="shared" si="38"/>
        <v>0</v>
      </c>
      <c r="H97">
        <f>[1]Analysis!H97</f>
        <v>0</v>
      </c>
      <c r="I97">
        <f t="shared" si="63"/>
        <v>0</v>
      </c>
      <c r="J97">
        <f t="shared" si="39"/>
        <v>0</v>
      </c>
      <c r="K97" t="e">
        <f t="shared" si="40"/>
        <v>#N/A</v>
      </c>
      <c r="L97" t="e">
        <f t="shared" si="41"/>
        <v>#N/A</v>
      </c>
      <c r="M97" t="e">
        <f t="shared" si="56"/>
        <v>#N/A</v>
      </c>
      <c r="N97" t="e">
        <f t="shared" si="42"/>
        <v>#N/A</v>
      </c>
      <c r="O97" t="e">
        <f t="shared" si="43"/>
        <v>#N/A</v>
      </c>
      <c r="P97" t="e">
        <f t="shared" si="44"/>
        <v>#N/A</v>
      </c>
      <c r="Q97" t="e">
        <f t="shared" si="57"/>
        <v>#N/A</v>
      </c>
      <c r="R97" t="e">
        <f t="shared" si="45"/>
        <v>#N/A</v>
      </c>
      <c r="S97" t="e">
        <f t="shared" si="46"/>
        <v>#N/A</v>
      </c>
      <c r="T97" t="e">
        <f t="shared" si="47"/>
        <v>#N/A</v>
      </c>
      <c r="U97" t="e">
        <f t="shared" si="58"/>
        <v>#N/A</v>
      </c>
      <c r="V97" t="e">
        <f t="shared" si="48"/>
        <v>#N/A</v>
      </c>
      <c r="W97" t="e">
        <f t="shared" si="49"/>
        <v>#N/A</v>
      </c>
      <c r="X97" t="e">
        <f t="shared" si="50"/>
        <v>#N/A</v>
      </c>
      <c r="Y97" t="e">
        <f t="shared" si="59"/>
        <v>#N/A</v>
      </c>
      <c r="Z97" t="e">
        <f t="shared" si="51"/>
        <v>#N/A</v>
      </c>
      <c r="AA97" t="e">
        <f t="shared" si="52"/>
        <v>#N/A</v>
      </c>
      <c r="AB97" t="e">
        <f t="shared" si="53"/>
        <v>#N/A</v>
      </c>
      <c r="AC97" t="e">
        <f t="shared" si="60"/>
        <v>#N/A</v>
      </c>
      <c r="AD97" t="e">
        <f t="shared" si="54"/>
        <v>#N/A</v>
      </c>
      <c r="AE97" t="e">
        <f t="shared" si="61"/>
        <v>#N/A</v>
      </c>
      <c r="AF97" s="1" t="e">
        <f t="shared" si="62"/>
        <v>#N/A</v>
      </c>
    </row>
    <row r="98" spans="1:32">
      <c r="A98" s="1">
        <f>[1]Analysis!A98</f>
        <v>0</v>
      </c>
      <c r="B98">
        <f>[1]Analysis!B98</f>
        <v>0</v>
      </c>
      <c r="C98">
        <f>[1]Analysis!C98</f>
        <v>0</v>
      </c>
      <c r="D98">
        <f t="shared" si="64"/>
        <v>0</v>
      </c>
      <c r="E98">
        <f>[1]Analysis!E98</f>
        <v>0</v>
      </c>
      <c r="F98">
        <f>[1]Analysis!F98</f>
        <v>0</v>
      </c>
      <c r="G98">
        <f t="shared" si="38"/>
        <v>0</v>
      </c>
      <c r="H98">
        <f>[1]Analysis!H98</f>
        <v>0</v>
      </c>
      <c r="I98">
        <f t="shared" si="63"/>
        <v>0</v>
      </c>
      <c r="J98">
        <f t="shared" si="39"/>
        <v>0</v>
      </c>
      <c r="K98" t="e">
        <f t="shared" si="40"/>
        <v>#N/A</v>
      </c>
      <c r="L98" t="e">
        <f t="shared" si="41"/>
        <v>#N/A</v>
      </c>
      <c r="M98" t="e">
        <f t="shared" si="56"/>
        <v>#N/A</v>
      </c>
      <c r="N98" t="e">
        <f t="shared" si="42"/>
        <v>#N/A</v>
      </c>
      <c r="O98" t="e">
        <f t="shared" si="43"/>
        <v>#N/A</v>
      </c>
      <c r="P98" t="e">
        <f t="shared" si="44"/>
        <v>#N/A</v>
      </c>
      <c r="Q98" t="e">
        <f t="shared" si="57"/>
        <v>#N/A</v>
      </c>
      <c r="R98" t="e">
        <f t="shared" si="45"/>
        <v>#N/A</v>
      </c>
      <c r="S98" t="e">
        <f t="shared" si="46"/>
        <v>#N/A</v>
      </c>
      <c r="T98" t="e">
        <f t="shared" si="47"/>
        <v>#N/A</v>
      </c>
      <c r="U98" t="e">
        <f t="shared" si="58"/>
        <v>#N/A</v>
      </c>
      <c r="V98" t="e">
        <f t="shared" si="48"/>
        <v>#N/A</v>
      </c>
      <c r="W98" t="e">
        <f t="shared" si="49"/>
        <v>#N/A</v>
      </c>
      <c r="X98" t="e">
        <f t="shared" si="50"/>
        <v>#N/A</v>
      </c>
      <c r="Y98" t="e">
        <f t="shared" si="59"/>
        <v>#N/A</v>
      </c>
      <c r="Z98" t="e">
        <f t="shared" si="51"/>
        <v>#N/A</v>
      </c>
      <c r="AA98" t="e">
        <f t="shared" si="52"/>
        <v>#N/A</v>
      </c>
      <c r="AB98" t="e">
        <f t="shared" si="53"/>
        <v>#N/A</v>
      </c>
      <c r="AC98" t="e">
        <f t="shared" si="60"/>
        <v>#N/A</v>
      </c>
      <c r="AD98" t="e">
        <f t="shared" si="54"/>
        <v>#N/A</v>
      </c>
      <c r="AE98" t="e">
        <f t="shared" si="61"/>
        <v>#N/A</v>
      </c>
      <c r="AF98" s="1" t="e">
        <f t="shared" si="62"/>
        <v>#N/A</v>
      </c>
    </row>
    <row r="99" spans="1:32">
      <c r="A99" s="1">
        <f>[1]Analysis!A99</f>
        <v>0</v>
      </c>
      <c r="B99">
        <f>[1]Analysis!B99</f>
        <v>0</v>
      </c>
      <c r="C99">
        <f>[1]Analysis!C99</f>
        <v>0</v>
      </c>
      <c r="D99">
        <f t="shared" si="64"/>
        <v>0</v>
      </c>
      <c r="E99">
        <f>[1]Analysis!E99</f>
        <v>0</v>
      </c>
      <c r="F99">
        <f>[1]Analysis!F99</f>
        <v>0</v>
      </c>
      <c r="G99">
        <f t="shared" si="38"/>
        <v>0</v>
      </c>
      <c r="H99">
        <f>[1]Analysis!H99</f>
        <v>0</v>
      </c>
      <c r="I99">
        <f t="shared" si="63"/>
        <v>0</v>
      </c>
      <c r="J99">
        <f t="shared" si="39"/>
        <v>0</v>
      </c>
      <c r="K99" t="e">
        <f t="shared" si="40"/>
        <v>#N/A</v>
      </c>
      <c r="L99" t="e">
        <f t="shared" si="41"/>
        <v>#N/A</v>
      </c>
      <c r="M99" t="e">
        <f t="shared" si="56"/>
        <v>#N/A</v>
      </c>
      <c r="N99" t="e">
        <f t="shared" si="42"/>
        <v>#N/A</v>
      </c>
      <c r="O99" t="e">
        <f t="shared" si="43"/>
        <v>#N/A</v>
      </c>
      <c r="P99" t="e">
        <f t="shared" si="44"/>
        <v>#N/A</v>
      </c>
      <c r="Q99" t="e">
        <f t="shared" si="57"/>
        <v>#N/A</v>
      </c>
      <c r="R99" t="e">
        <f t="shared" si="45"/>
        <v>#N/A</v>
      </c>
      <c r="S99" t="e">
        <f t="shared" si="46"/>
        <v>#N/A</v>
      </c>
      <c r="T99" t="e">
        <f t="shared" si="47"/>
        <v>#N/A</v>
      </c>
      <c r="U99" t="e">
        <f t="shared" si="58"/>
        <v>#N/A</v>
      </c>
      <c r="V99" t="e">
        <f t="shared" si="48"/>
        <v>#N/A</v>
      </c>
      <c r="W99" t="e">
        <f t="shared" si="49"/>
        <v>#N/A</v>
      </c>
      <c r="X99" t="e">
        <f t="shared" si="50"/>
        <v>#N/A</v>
      </c>
      <c r="Y99" t="e">
        <f t="shared" si="59"/>
        <v>#N/A</v>
      </c>
      <c r="Z99" t="e">
        <f t="shared" si="51"/>
        <v>#N/A</v>
      </c>
      <c r="AA99" t="e">
        <f t="shared" si="52"/>
        <v>#N/A</v>
      </c>
      <c r="AB99" t="e">
        <f t="shared" si="53"/>
        <v>#N/A</v>
      </c>
      <c r="AC99" t="e">
        <f t="shared" si="60"/>
        <v>#N/A</v>
      </c>
      <c r="AD99" t="e">
        <f t="shared" si="54"/>
        <v>#N/A</v>
      </c>
      <c r="AE99" t="e">
        <f t="shared" si="61"/>
        <v>#N/A</v>
      </c>
      <c r="AF99" s="1" t="e">
        <f t="shared" si="62"/>
        <v>#N/A</v>
      </c>
    </row>
    <row r="100" spans="1:32">
      <c r="A100" s="1">
        <f>[1]Analysis!A100</f>
        <v>0</v>
      </c>
      <c r="B100">
        <f>[1]Analysis!B100</f>
        <v>0</v>
      </c>
      <c r="C100">
        <f>[1]Analysis!C100</f>
        <v>0</v>
      </c>
      <c r="D100">
        <f t="shared" si="64"/>
        <v>0</v>
      </c>
      <c r="E100">
        <f>[1]Analysis!E100</f>
        <v>0</v>
      </c>
      <c r="F100">
        <f>[1]Analysis!F100</f>
        <v>0</v>
      </c>
      <c r="G100">
        <f t="shared" si="38"/>
        <v>0</v>
      </c>
      <c r="H100">
        <f>[1]Analysis!H100</f>
        <v>0</v>
      </c>
      <c r="I100">
        <f t="shared" si="63"/>
        <v>0</v>
      </c>
      <c r="J100">
        <f t="shared" si="39"/>
        <v>0</v>
      </c>
      <c r="K100" t="e">
        <f t="shared" si="40"/>
        <v>#N/A</v>
      </c>
      <c r="L100" t="e">
        <f t="shared" si="41"/>
        <v>#N/A</v>
      </c>
      <c r="M100" t="e">
        <f>IF(D100=1,IF(H100=0,NA(),I100),NA())</f>
        <v>#N/A</v>
      </c>
      <c r="N100" t="e">
        <f t="shared" si="42"/>
        <v>#N/A</v>
      </c>
      <c r="O100" t="e">
        <f t="shared" si="43"/>
        <v>#N/A</v>
      </c>
      <c r="P100" t="e">
        <f t="shared" si="44"/>
        <v>#N/A</v>
      </c>
      <c r="Q100" t="e">
        <f>IF(D100=2,IF(H100=0,NA(),I100),NA())</f>
        <v>#N/A</v>
      </c>
      <c r="R100" t="e">
        <f t="shared" si="45"/>
        <v>#N/A</v>
      </c>
      <c r="S100" t="e">
        <f t="shared" si="46"/>
        <v>#N/A</v>
      </c>
      <c r="T100" t="e">
        <f t="shared" si="47"/>
        <v>#N/A</v>
      </c>
      <c r="U100" t="e">
        <f>IF(D100=3,IF(H100=0,NA(),I100),NA())</f>
        <v>#N/A</v>
      </c>
      <c r="V100" t="e">
        <f t="shared" si="48"/>
        <v>#N/A</v>
      </c>
      <c r="W100" t="e">
        <f t="shared" si="49"/>
        <v>#N/A</v>
      </c>
      <c r="X100" t="e">
        <f t="shared" si="50"/>
        <v>#N/A</v>
      </c>
      <c r="Y100" t="e">
        <f>IF(D100=4,IF(H100=0,NA(),I100),NA())</f>
        <v>#N/A</v>
      </c>
      <c r="Z100" t="e">
        <f t="shared" si="51"/>
        <v>#N/A</v>
      </c>
      <c r="AA100" t="e">
        <f t="shared" si="52"/>
        <v>#N/A</v>
      </c>
      <c r="AB100" t="e">
        <f t="shared" si="53"/>
        <v>#N/A</v>
      </c>
      <c r="AC100" t="e">
        <f>IF(D100=5,IF(H100=0,NA(),I100),NA())</f>
        <v>#N/A</v>
      </c>
      <c r="AD100" t="e">
        <f t="shared" si="54"/>
        <v>#N/A</v>
      </c>
      <c r="AE100" t="e">
        <f t="shared" si="61"/>
        <v>#N/A</v>
      </c>
      <c r="AF100" s="1" t="e">
        <f t="shared" si="62"/>
        <v>#N/A</v>
      </c>
    </row>
    <row r="101" spans="1:32">
      <c r="A101" s="1">
        <f>[1]Analysis!A101</f>
        <v>0</v>
      </c>
      <c r="B101">
        <f>[1]Analysis!B101</f>
        <v>0</v>
      </c>
      <c r="C101">
        <f>[1]Analysis!C101</f>
        <v>0</v>
      </c>
      <c r="D101">
        <f t="shared" si="64"/>
        <v>0</v>
      </c>
      <c r="E101">
        <f>[1]Analysis!E101</f>
        <v>0</v>
      </c>
      <c r="F101">
        <f>[1]Analysis!F101</f>
        <v>0</v>
      </c>
      <c r="G101">
        <f t="shared" si="38"/>
        <v>0</v>
      </c>
      <c r="H101">
        <f>[1]Analysis!H101</f>
        <v>0</v>
      </c>
      <c r="I101">
        <f t="shared" si="63"/>
        <v>0</v>
      </c>
      <c r="J101">
        <f t="shared" si="39"/>
        <v>0</v>
      </c>
      <c r="K101" t="e">
        <f t="shared" si="40"/>
        <v>#N/A</v>
      </c>
      <c r="L101" t="e">
        <f t="shared" si="41"/>
        <v>#N/A</v>
      </c>
      <c r="M101" t="e">
        <f>IF(D101=1,IF(H101=0,NA(),I101),NA())</f>
        <v>#N/A</v>
      </c>
      <c r="N101" t="e">
        <f t="shared" si="42"/>
        <v>#N/A</v>
      </c>
      <c r="O101" t="e">
        <f t="shared" si="43"/>
        <v>#N/A</v>
      </c>
      <c r="P101" t="e">
        <f t="shared" si="44"/>
        <v>#N/A</v>
      </c>
      <c r="Q101" t="e">
        <f>IF(D101=2,IF(H101=0,NA(),I101),NA())</f>
        <v>#N/A</v>
      </c>
      <c r="R101" t="e">
        <f t="shared" si="45"/>
        <v>#N/A</v>
      </c>
      <c r="S101" t="e">
        <f t="shared" si="46"/>
        <v>#N/A</v>
      </c>
      <c r="T101" t="e">
        <f t="shared" si="47"/>
        <v>#N/A</v>
      </c>
      <c r="U101" t="e">
        <f>IF(D101=3,IF(H101=0,NA(),I101),NA())</f>
        <v>#N/A</v>
      </c>
      <c r="V101" t="e">
        <f t="shared" si="48"/>
        <v>#N/A</v>
      </c>
      <c r="W101" t="e">
        <f t="shared" si="49"/>
        <v>#N/A</v>
      </c>
      <c r="X101" t="e">
        <f t="shared" si="50"/>
        <v>#N/A</v>
      </c>
      <c r="Y101" t="e">
        <f>IF(D101=4,IF(H101=0,NA(),I101),NA())</f>
        <v>#N/A</v>
      </c>
      <c r="Z101" t="e">
        <f t="shared" si="51"/>
        <v>#N/A</v>
      </c>
      <c r="AA101" t="e">
        <f t="shared" si="52"/>
        <v>#N/A</v>
      </c>
      <c r="AB101" t="e">
        <f t="shared" si="53"/>
        <v>#N/A</v>
      </c>
      <c r="AC101" t="e">
        <f>IF(D101=5,IF(H101=0,NA(),I101),NA())</f>
        <v>#N/A</v>
      </c>
      <c r="AD101" t="e">
        <f t="shared" si="54"/>
        <v>#N/A</v>
      </c>
      <c r="AE101" t="e">
        <f t="shared" si="61"/>
        <v>#N/A</v>
      </c>
      <c r="AF101" s="1" t="e">
        <f t="shared" si="62"/>
        <v>#N/A</v>
      </c>
    </row>
  </sheetData>
  <mergeCells count="5">
    <mergeCell ref="K2:N2"/>
    <mergeCell ref="O2:R2"/>
    <mergeCell ref="S2:V2"/>
    <mergeCell ref="W2:Z2"/>
    <mergeCell ref="AA2:AD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3"/>
  <sheetViews>
    <sheetView tabSelected="1" topLeftCell="A19" workbookViewId="0">
      <selection activeCell="U36" sqref="U36"/>
    </sheetView>
  </sheetViews>
  <sheetFormatPr defaultColWidth="9" defaultRowHeight="15" outlineLevelCol="1"/>
  <cols>
    <col min="2" max="2" width="10.7142857142857" customWidth="1"/>
  </cols>
  <sheetData>
    <row r="1" spans="1:1">
      <c r="A1" t="s">
        <v>15</v>
      </c>
    </row>
    <row r="2" spans="2:2">
      <c r="B2">
        <v>1</v>
      </c>
    </row>
    <row r="3" spans="2:2">
      <c r="B3" s="1">
        <f>VLOOKUP(1,Data!AE3:AF101,2)</f>
        <v>43391</v>
      </c>
    </row>
    <row r="28" spans="2:2">
      <c r="B28">
        <v>2</v>
      </c>
    </row>
    <row r="29" spans="2:2">
      <c r="B29" s="1">
        <f>VLOOKUP(2,Data!AE3:AF101,2)</f>
        <v>43395</v>
      </c>
    </row>
    <row r="54" spans="2:2">
      <c r="B54">
        <v>3</v>
      </c>
    </row>
    <row r="55" spans="2:2">
      <c r="B55" s="1">
        <f>VLOOKUP(3,Data!$AE$3:$AF$101,2)</f>
        <v>43395</v>
      </c>
    </row>
    <row r="78" spans="2:2">
      <c r="B78">
        <v>4</v>
      </c>
    </row>
    <row r="79" spans="2:2">
      <c r="B79" s="1">
        <f>VLOOKUP(4,Data!$AE$3:$AF$101,2)</f>
        <v>43395</v>
      </c>
    </row>
    <row r="102" spans="2:2">
      <c r="B102">
        <v>5</v>
      </c>
    </row>
    <row r="103" spans="2:2">
      <c r="B103" s="1">
        <f>VLOOKUP(5,Data!$AE$3:$AF$101,2)</f>
        <v>43395</v>
      </c>
    </row>
  </sheetData>
  <pageMargins left="0.699305555555556" right="0.699305555555556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Charts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Mummy</cp:lastModifiedBy>
  <dcterms:created xsi:type="dcterms:W3CDTF">2018-10-13T10:52:00Z</dcterms:created>
  <dcterms:modified xsi:type="dcterms:W3CDTF">2018-10-22T14:05:46Z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2057-10.2.0.7456</vt:lpwstr>
  </property>
</Properties>
</file>