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park\Documents\SI\"/>
    </mc:Choice>
  </mc:AlternateContent>
  <bookViews>
    <workbookView xWindow="0" yWindow="0" windowWidth="20520" windowHeight="946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4" i="2" l="1"/>
  <c r="A20" i="2"/>
  <c r="F20" i="2" s="1"/>
  <c r="E20" i="2"/>
  <c r="A27" i="2"/>
  <c r="A26" i="2"/>
  <c r="A24" i="2"/>
  <c r="A23" i="2"/>
  <c r="A22" i="2"/>
  <c r="A19" i="2"/>
  <c r="A17" i="2"/>
  <c r="A16" i="2"/>
  <c r="A14" i="2"/>
  <c r="A12" i="2"/>
  <c r="A10" i="2"/>
  <c r="A8" i="2"/>
  <c r="A7" i="2"/>
  <c r="A6" i="2"/>
  <c r="A4" i="2"/>
  <c r="A3" i="2"/>
  <c r="F27" i="2"/>
  <c r="F26" i="2"/>
  <c r="F24" i="2"/>
  <c r="F23" i="2"/>
  <c r="F22" i="2"/>
  <c r="F19" i="2"/>
  <c r="F17" i="2"/>
  <c r="F16" i="2"/>
  <c r="F14" i="2"/>
  <c r="F12" i="2"/>
  <c r="F10" i="2"/>
  <c r="F8" i="2"/>
  <c r="F7" i="2"/>
  <c r="F6" i="2"/>
  <c r="F4" i="2"/>
  <c r="F3" i="2"/>
  <c r="B44" i="2" l="1"/>
  <c r="F44" i="2" s="1"/>
  <c r="B38" i="2"/>
  <c r="F38" i="2" s="1"/>
  <c r="F21" i="2"/>
  <c r="F25" i="2"/>
  <c r="F28" i="2"/>
  <c r="F18" i="2"/>
  <c r="F15" i="2"/>
  <c r="F13" i="2"/>
  <c r="F11" i="2"/>
  <c r="F9" i="2"/>
  <c r="F5" i="2"/>
  <c r="F2" i="2"/>
  <c r="E2" i="2"/>
  <c r="A49" i="2"/>
  <c r="B49" i="2" s="1"/>
  <c r="A48" i="2"/>
  <c r="B48" i="2" s="1"/>
  <c r="A46" i="2"/>
  <c r="B46" i="2" s="1"/>
  <c r="F46" i="2" s="1"/>
  <c r="A43" i="2"/>
  <c r="B43" i="2" s="1"/>
  <c r="A42" i="2"/>
  <c r="B42" i="2" s="1"/>
  <c r="A41" i="2"/>
  <c r="B41" i="2" s="1"/>
  <c r="A38" i="2"/>
  <c r="A36" i="2"/>
  <c r="B36" i="2" s="1"/>
  <c r="A35" i="2"/>
  <c r="B35" i="2" s="1"/>
  <c r="A33" i="2"/>
  <c r="B33" i="2" s="1"/>
  <c r="E27" i="2"/>
  <c r="E21" i="2"/>
  <c r="E19" i="2"/>
  <c r="E16" i="2"/>
  <c r="E9" i="2"/>
  <c r="E7" i="2"/>
  <c r="E28" i="2"/>
  <c r="E26" i="2"/>
  <c r="E25" i="2"/>
  <c r="E24" i="2"/>
  <c r="E23" i="2"/>
  <c r="E22" i="2"/>
  <c r="E18" i="2"/>
  <c r="E17" i="2"/>
  <c r="E15" i="2"/>
  <c r="E14" i="2"/>
  <c r="E13" i="2"/>
  <c r="E12" i="2"/>
  <c r="E11" i="2"/>
  <c r="E10" i="2"/>
  <c r="E8" i="2"/>
  <c r="E6" i="2"/>
  <c r="E5" i="2"/>
  <c r="E4" i="2"/>
  <c r="E3" i="2"/>
  <c r="F33" i="2" l="1"/>
  <c r="F41" i="2"/>
  <c r="F42" i="2"/>
  <c r="F35" i="2"/>
  <c r="F43" i="2"/>
  <c r="F48" i="2"/>
  <c r="F36" i="2"/>
  <c r="F49" i="2"/>
  <c r="A47" i="2"/>
  <c r="A39" i="2"/>
  <c r="A37" i="2"/>
  <c r="A34" i="2"/>
  <c r="A40" i="2"/>
  <c r="A45" i="2"/>
  <c r="B34" i="2" l="1"/>
  <c r="F34" i="2" s="1"/>
  <c r="B37" i="2"/>
  <c r="F37" i="2" s="1"/>
  <c r="B39" i="2"/>
  <c r="F39" i="2" s="1"/>
  <c r="B45" i="2"/>
  <c r="F45" i="2" s="1"/>
  <c r="B40" i="2"/>
  <c r="F40" i="2" s="1"/>
  <c r="B47" i="2"/>
  <c r="F47" i="2"/>
</calcChain>
</file>

<file path=xl/sharedStrings.xml><?xml version="1.0" encoding="utf-8"?>
<sst xmlns="http://schemas.openxmlformats.org/spreadsheetml/2006/main" count="158" uniqueCount="76">
  <si>
    <t>RoomNum</t>
  </si>
  <si>
    <t>Name</t>
  </si>
  <si>
    <t>Theme</t>
  </si>
  <si>
    <t>Open</t>
  </si>
  <si>
    <t>Special Exhibit</t>
  </si>
  <si>
    <t>Museum</t>
  </si>
  <si>
    <t>No</t>
  </si>
  <si>
    <t>Freer</t>
  </si>
  <si>
    <t>Courtyard</t>
  </si>
  <si>
    <t>Garden</t>
  </si>
  <si>
    <t>Special Exhibition Gallery</t>
  </si>
  <si>
    <t>Religious Arts of Japan</t>
  </si>
  <si>
    <t>Arts of Japan 1</t>
  </si>
  <si>
    <t>Arts of Japan 2</t>
  </si>
  <si>
    <t>Japanese Art</t>
  </si>
  <si>
    <t>Empty?</t>
  </si>
  <si>
    <t>Japanese Religious Art</t>
  </si>
  <si>
    <t>Arts of the Islamic World</t>
  </si>
  <si>
    <t>Islamic Art</t>
  </si>
  <si>
    <t>South Asian and Himilayan Art</t>
  </si>
  <si>
    <t>Ancient Chinese Jades</t>
  </si>
  <si>
    <t>Japanese Paintings</t>
  </si>
  <si>
    <t>Ancient Chinese Bronzes</t>
  </si>
  <si>
    <t>Ancient Chinese Buddhist Sculpture</t>
  </si>
  <si>
    <t>Ancient Chinese Artifacts</t>
  </si>
  <si>
    <t>Silk Road Luxuries</t>
  </si>
  <si>
    <t>Asian Art</t>
  </si>
  <si>
    <t>Chinese Art</t>
  </si>
  <si>
    <t>Chinese Paintings</t>
  </si>
  <si>
    <t>Korean Art</t>
  </si>
  <si>
    <t>The Peacock Room</t>
  </si>
  <si>
    <t>Whistler</t>
  </si>
  <si>
    <t>Freer &amp; Whistler: Points of Contact</t>
  </si>
  <si>
    <t>Lobby</t>
  </si>
  <si>
    <t>Conference Room</t>
  </si>
  <si>
    <t>Meyer Auditorium</t>
  </si>
  <si>
    <t>Auditorium</t>
  </si>
  <si>
    <t>r1c1</t>
  </si>
  <si>
    <t>r8c1</t>
  </si>
  <si>
    <t>r7c6-307</t>
  </si>
  <si>
    <t>r7c5-308</t>
  </si>
  <si>
    <t>r7c4</t>
  </si>
  <si>
    <t>r7c3-309</t>
  </si>
  <si>
    <t>r7c2-310</t>
  </si>
  <si>
    <t>r7c1-311</t>
  </si>
  <si>
    <t>r6c2</t>
  </si>
  <si>
    <t>r5c3-303</t>
  </si>
  <si>
    <t>r5c2</t>
  </si>
  <si>
    <t>r5c1-313</t>
  </si>
  <si>
    <t>r4c7-305</t>
  </si>
  <si>
    <t>r4c6</t>
  </si>
  <si>
    <t>r4c5-304</t>
  </si>
  <si>
    <t>r4c4</t>
  </si>
  <si>
    <t>r4c3-314</t>
  </si>
  <si>
    <t>r4c2</t>
  </si>
  <si>
    <t>r4c1-315</t>
  </si>
  <si>
    <t>r3c2</t>
  </si>
  <si>
    <t>r3c1-316</t>
  </si>
  <si>
    <t>r2c5-302</t>
  </si>
  <si>
    <t>r2c4-201</t>
  </si>
  <si>
    <t>r2c3</t>
  </si>
  <si>
    <t>r2c2-317</t>
  </si>
  <si>
    <t>r2c1-316</t>
  </si>
  <si>
    <t>&lt;img src="</t>
  </si>
  <si>
    <t>&lt;br&gt;</t>
  </si>
  <si>
    <t>.png"&gt;</t>
  </si>
  <si>
    <t>&lt;span class="tooltip" data-tooltip-content="</t>
  </si>
  <si>
    <t>#tooltip_content</t>
  </si>
  <si>
    <t>freer</t>
  </si>
  <si>
    <t>.png" class="tooltip"/&gt;&lt;/span&gt;</t>
  </si>
  <si>
    <t>"&gt;&lt;img src="</t>
  </si>
  <si>
    <t>&lt;div class="tooltip_templates"&gt;&lt;span id="</t>
  </si>
  <si>
    <t>"&gt;&lt;strong&gt;</t>
  </si>
  <si>
    <t>&lt;/strong&gt;&lt;/span&gt;&lt;/div&gt;</t>
  </si>
  <si>
    <t xml:space="preserve">  &lt;div class="tooltip_templates"&gt;&lt;span id="tooltip_content"&gt;&lt;strong&gt;Dat Sack&lt;/strong&gt;&lt;/span&gt;&lt;/div&gt;</t>
  </si>
  <si>
    <t>r6c1-312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</si>
</sst>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3"/>
  <sheetViews>
    <sheetView workbookViewId="0">
      <selection activeCell="A18" sqref="A18"/>
    </sheetView>
  </sheetViews>
  <sheetFormatPr defaultRowHeight="14.25" x14ac:dyDescent="0.45"/>
  <cols>
    <col min="2" max="2" width="20.6640625" bestFit="1" customWidth="1"/>
  </cols>
  <sheetData>
    <row r="1" spans="1:6" x14ac:dyDescent="0.4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300</v>
      </c>
      <c r="B2" s="1" t="s">
        <v>8</v>
      </c>
      <c r="C2" s="1" t="s">
        <v>9</v>
      </c>
      <c r="D2" s="1" t="s">
        <v>6</v>
      </c>
      <c r="E2" s="1" t="s">
        <v>6</v>
      </c>
      <c r="F2" s="1" t="s">
        <v>7</v>
      </c>
    </row>
    <row r="3" spans="1:6" x14ac:dyDescent="0.45">
      <c r="A3">
        <v>301</v>
      </c>
      <c r="B3" t="s">
        <v>10</v>
      </c>
      <c r="D3" s="1" t="s">
        <v>6</v>
      </c>
      <c r="E3" s="1" t="s">
        <v>6</v>
      </c>
      <c r="F3" s="1" t="s">
        <v>7</v>
      </c>
    </row>
    <row r="4" spans="1:6" x14ac:dyDescent="0.45">
      <c r="A4">
        <v>302</v>
      </c>
      <c r="B4" t="s">
        <v>11</v>
      </c>
      <c r="C4" s="1" t="s">
        <v>16</v>
      </c>
      <c r="D4" s="1" t="s">
        <v>6</v>
      </c>
      <c r="E4" s="1" t="s">
        <v>6</v>
      </c>
      <c r="F4" s="1" t="s">
        <v>7</v>
      </c>
    </row>
    <row r="5" spans="1:6" x14ac:dyDescent="0.45">
      <c r="A5">
        <v>303</v>
      </c>
      <c r="B5" t="s">
        <v>12</v>
      </c>
      <c r="C5" s="1" t="s">
        <v>21</v>
      </c>
      <c r="D5" s="1" t="s">
        <v>6</v>
      </c>
      <c r="E5" s="1" t="s">
        <v>6</v>
      </c>
      <c r="F5" s="1" t="s">
        <v>7</v>
      </c>
    </row>
    <row r="6" spans="1:6" x14ac:dyDescent="0.45">
      <c r="A6">
        <v>304</v>
      </c>
      <c r="B6" s="1" t="s">
        <v>13</v>
      </c>
      <c r="C6" s="1" t="s">
        <v>21</v>
      </c>
      <c r="D6" s="1" t="s">
        <v>6</v>
      </c>
      <c r="E6" s="1" t="s">
        <v>6</v>
      </c>
      <c r="F6" s="1" t="s">
        <v>7</v>
      </c>
    </row>
    <row r="7" spans="1:6" x14ac:dyDescent="0.45">
      <c r="A7">
        <v>305</v>
      </c>
      <c r="B7" t="s">
        <v>14</v>
      </c>
      <c r="C7" s="1" t="s">
        <v>21</v>
      </c>
      <c r="D7" s="1" t="s">
        <v>6</v>
      </c>
      <c r="E7" s="1" t="s">
        <v>6</v>
      </c>
      <c r="F7" s="1" t="s">
        <v>7</v>
      </c>
    </row>
    <row r="8" spans="1:6" x14ac:dyDescent="0.45">
      <c r="A8">
        <v>306</v>
      </c>
      <c r="B8" t="s">
        <v>15</v>
      </c>
      <c r="D8" s="1" t="s">
        <v>6</v>
      </c>
      <c r="E8" s="1" t="s">
        <v>6</v>
      </c>
      <c r="F8" s="1" t="s">
        <v>7</v>
      </c>
    </row>
    <row r="9" spans="1:6" x14ac:dyDescent="0.45">
      <c r="A9">
        <v>307</v>
      </c>
      <c r="B9" t="s">
        <v>17</v>
      </c>
      <c r="C9" t="s">
        <v>18</v>
      </c>
      <c r="D9" s="1" t="s">
        <v>6</v>
      </c>
      <c r="E9" s="1" t="s">
        <v>6</v>
      </c>
      <c r="F9" s="1" t="s">
        <v>7</v>
      </c>
    </row>
    <row r="10" spans="1:6" x14ac:dyDescent="0.45">
      <c r="A10">
        <v>308</v>
      </c>
      <c r="B10" t="s">
        <v>19</v>
      </c>
      <c r="C10" s="1" t="s">
        <v>19</v>
      </c>
      <c r="D10" s="1" t="s">
        <v>6</v>
      </c>
      <c r="E10" s="1" t="s">
        <v>6</v>
      </c>
      <c r="F10" s="1" t="s">
        <v>7</v>
      </c>
    </row>
    <row r="11" spans="1:6" x14ac:dyDescent="0.45">
      <c r="A11">
        <v>309</v>
      </c>
      <c r="B11" t="s">
        <v>20</v>
      </c>
      <c r="C11" s="1" t="s">
        <v>24</v>
      </c>
      <c r="D11" s="1" t="s">
        <v>6</v>
      </c>
      <c r="E11" s="1" t="s">
        <v>6</v>
      </c>
      <c r="F11" s="1" t="s">
        <v>7</v>
      </c>
    </row>
    <row r="12" spans="1:6" x14ac:dyDescent="0.45">
      <c r="A12">
        <v>310</v>
      </c>
      <c r="B12" t="s">
        <v>22</v>
      </c>
      <c r="C12" s="1" t="s">
        <v>24</v>
      </c>
      <c r="D12" s="1" t="s">
        <v>6</v>
      </c>
      <c r="E12" s="1" t="s">
        <v>6</v>
      </c>
      <c r="F12" s="1" t="s">
        <v>7</v>
      </c>
    </row>
    <row r="13" spans="1:6" x14ac:dyDescent="0.45">
      <c r="A13">
        <v>311</v>
      </c>
      <c r="B13" t="s">
        <v>23</v>
      </c>
      <c r="C13" s="1" t="s">
        <v>23</v>
      </c>
      <c r="D13" s="1" t="s">
        <v>6</v>
      </c>
      <c r="E13" s="1" t="s">
        <v>6</v>
      </c>
      <c r="F13" s="1" t="s">
        <v>7</v>
      </c>
    </row>
    <row r="14" spans="1:6" x14ac:dyDescent="0.45">
      <c r="A14">
        <v>312</v>
      </c>
      <c r="B14" t="s">
        <v>25</v>
      </c>
      <c r="C14" t="s">
        <v>26</v>
      </c>
      <c r="D14" s="1" t="s">
        <v>6</v>
      </c>
      <c r="E14" s="1" t="s">
        <v>6</v>
      </c>
      <c r="F14" s="1" t="s">
        <v>7</v>
      </c>
    </row>
    <row r="15" spans="1:6" x14ac:dyDescent="0.45">
      <c r="A15">
        <v>313</v>
      </c>
      <c r="B15" t="s">
        <v>27</v>
      </c>
      <c r="C15" t="s">
        <v>27</v>
      </c>
      <c r="D15" s="1" t="s">
        <v>6</v>
      </c>
      <c r="E15" s="1" t="s">
        <v>6</v>
      </c>
      <c r="F15" s="1" t="s">
        <v>7</v>
      </c>
    </row>
    <row r="16" spans="1:6" x14ac:dyDescent="0.45">
      <c r="A16">
        <v>314</v>
      </c>
      <c r="B16" t="s">
        <v>28</v>
      </c>
      <c r="C16" s="1" t="s">
        <v>28</v>
      </c>
      <c r="D16" s="1" t="s">
        <v>6</v>
      </c>
      <c r="E16" s="1" t="s">
        <v>6</v>
      </c>
      <c r="F16" s="1" t="s">
        <v>7</v>
      </c>
    </row>
    <row r="17" spans="1:6" x14ac:dyDescent="0.45">
      <c r="A17">
        <v>315</v>
      </c>
      <c r="B17" t="s">
        <v>29</v>
      </c>
      <c r="C17" t="s">
        <v>29</v>
      </c>
      <c r="D17" s="1" t="s">
        <v>6</v>
      </c>
      <c r="E17" s="1" t="s">
        <v>6</v>
      </c>
      <c r="F17" s="1" t="s">
        <v>7</v>
      </c>
    </row>
    <row r="18" spans="1:6" x14ac:dyDescent="0.45">
      <c r="A18">
        <v>316</v>
      </c>
      <c r="B18" t="s">
        <v>30</v>
      </c>
      <c r="C18" t="s">
        <v>31</v>
      </c>
      <c r="D18" s="1" t="s">
        <v>6</v>
      </c>
      <c r="E18" s="1" t="s">
        <v>6</v>
      </c>
      <c r="F18" s="1" t="s">
        <v>7</v>
      </c>
    </row>
    <row r="19" spans="1:6" x14ac:dyDescent="0.45">
      <c r="A19">
        <v>317</v>
      </c>
      <c r="B19" t="s">
        <v>32</v>
      </c>
      <c r="C19" s="1" t="s">
        <v>31</v>
      </c>
      <c r="D19" s="1" t="s">
        <v>6</v>
      </c>
      <c r="E19" s="1" t="s">
        <v>6</v>
      </c>
      <c r="F19" s="1" t="s">
        <v>7</v>
      </c>
    </row>
    <row r="20" spans="1:6" x14ac:dyDescent="0.45">
      <c r="A20">
        <v>318</v>
      </c>
      <c r="B20" t="s">
        <v>33</v>
      </c>
      <c r="D20" s="1" t="s">
        <v>6</v>
      </c>
      <c r="E20" s="1" t="s">
        <v>6</v>
      </c>
      <c r="F20" s="1" t="s">
        <v>7</v>
      </c>
    </row>
    <row r="21" spans="1:6" x14ac:dyDescent="0.45">
      <c r="A21">
        <v>201</v>
      </c>
      <c r="B21" t="s">
        <v>10</v>
      </c>
      <c r="D21" s="1" t="s">
        <v>6</v>
      </c>
      <c r="E21" s="1" t="s">
        <v>6</v>
      </c>
      <c r="F21" s="1" t="s">
        <v>7</v>
      </c>
    </row>
    <row r="22" spans="1:6" x14ac:dyDescent="0.45">
      <c r="A22">
        <v>202</v>
      </c>
      <c r="B22" t="s">
        <v>34</v>
      </c>
      <c r="C22" s="1" t="s">
        <v>34</v>
      </c>
      <c r="D22" s="1" t="s">
        <v>6</v>
      </c>
      <c r="E22" s="1" t="s">
        <v>6</v>
      </c>
      <c r="F22" s="1" t="s">
        <v>7</v>
      </c>
    </row>
    <row r="23" spans="1:6" x14ac:dyDescent="0.45">
      <c r="A23">
        <v>203</v>
      </c>
      <c r="B23" t="s">
        <v>35</v>
      </c>
      <c r="C23" s="1" t="s">
        <v>36</v>
      </c>
      <c r="D23" s="1" t="s">
        <v>6</v>
      </c>
      <c r="E23" s="1" t="s">
        <v>6</v>
      </c>
      <c r="F2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70"/>
  <sheetViews>
    <sheetView tabSelected="1" topLeftCell="A8" workbookViewId="0">
      <selection activeCell="F20" sqref="F20"/>
    </sheetView>
  </sheetViews>
  <sheetFormatPr defaultRowHeight="14.25" x14ac:dyDescent="0.45"/>
  <cols>
    <col min="3" max="3" width="14" bestFit="1" customWidth="1"/>
    <col min="5" max="5" width="26" customWidth="1"/>
  </cols>
  <sheetData>
    <row r="1" spans="1:6" x14ac:dyDescent="0.45">
      <c r="B1" t="s">
        <v>63</v>
      </c>
      <c r="C1" s="2" t="s">
        <v>65</v>
      </c>
      <c r="D1" t="s">
        <v>64</v>
      </c>
    </row>
    <row r="2" spans="1:6" x14ac:dyDescent="0.45">
      <c r="B2" t="s">
        <v>37</v>
      </c>
      <c r="C2" t="s">
        <v>64</v>
      </c>
      <c r="E2" s="1" t="str">
        <f>$B$1&amp;B2&amp;$C$1&amp;$D$1</f>
        <v>&lt;img src="r1c1.png"&gt;&lt;br&gt;</v>
      </c>
      <c r="F2" t="str">
        <f>$B$1&amp;B2&amp;$C$1&amp;C2</f>
        <v>&lt;img src="r1c1.png"&gt;&lt;br&gt;</v>
      </c>
    </row>
    <row r="3" spans="1:6" x14ac:dyDescent="0.45">
      <c r="A3" t="str">
        <f>"cont-"&amp;RIGHT(B3,3)</f>
        <v>cont-316</v>
      </c>
      <c r="B3" t="s">
        <v>62</v>
      </c>
      <c r="E3" s="1" t="str">
        <f>$B$1&amp;B3&amp;$C$1</f>
        <v>&lt;img src="r2c1-316.png"&gt;</v>
      </c>
      <c r="F3" t="str">
        <f>$B$30&amp;"#"&amp;A3&amp;$D$30&amp;B3&amp;$F$30&amp;C3</f>
        <v>&lt;span class="tooltip" data-tooltip-content="#cont-316"&gt;&lt;img src="r2c1-316.png" class="tooltip"/&gt;&lt;/span&gt;</v>
      </c>
    </row>
    <row r="4" spans="1:6" x14ac:dyDescent="0.45">
      <c r="A4" s="1" t="str">
        <f>"cont-"&amp;RIGHT(B4,3)</f>
        <v>cont-317</v>
      </c>
      <c r="B4" t="s">
        <v>61</v>
      </c>
      <c r="E4" s="1" t="str">
        <f>$B$1&amp;B4&amp;$C$1</f>
        <v>&lt;img src="r2c2-317.png"&gt;</v>
      </c>
      <c r="F4" s="1" t="str">
        <f>$B$30&amp;"#"&amp;A4&amp;$D$30&amp;B4&amp;$F$30&amp;C4</f>
        <v>&lt;span class="tooltip" data-tooltip-content="#cont-317"&gt;&lt;img src="r2c2-317.png" class="tooltip"/&gt;&lt;/span&gt;</v>
      </c>
    </row>
    <row r="5" spans="1:6" x14ac:dyDescent="0.45">
      <c r="B5" t="s">
        <v>60</v>
      </c>
      <c r="E5" s="1" t="str">
        <f>$B$1&amp;B5&amp;$C$1</f>
        <v>&lt;img src="r2c3.png"&gt;</v>
      </c>
      <c r="F5" s="1" t="str">
        <f>$B$1&amp;B5&amp;$C$1&amp;C5</f>
        <v>&lt;img src="r2c3.png"&gt;</v>
      </c>
    </row>
    <row r="6" spans="1:6" x14ac:dyDescent="0.45">
      <c r="A6" s="1" t="str">
        <f>"cont-"&amp;RIGHT(B6,3)</f>
        <v>cont-201</v>
      </c>
      <c r="B6" t="s">
        <v>59</v>
      </c>
      <c r="E6" s="1" t="str">
        <f>$B$1&amp;B6&amp;$C$1</f>
        <v>&lt;img src="r2c4-201.png"&gt;</v>
      </c>
      <c r="F6" s="1" t="str">
        <f t="shared" ref="F6:F8" si="0">$B$30&amp;"#"&amp;A6&amp;$D$30&amp;B6&amp;$F$30&amp;C6</f>
        <v>&lt;span class="tooltip" data-tooltip-content="#cont-201"&gt;&lt;img src="r2c4-201.png" class="tooltip"/&gt;&lt;/span&gt;</v>
      </c>
    </row>
    <row r="7" spans="1:6" x14ac:dyDescent="0.45">
      <c r="A7" s="1" t="str">
        <f>"cont-"&amp;RIGHT(B7,3)</f>
        <v>cont-302</v>
      </c>
      <c r="B7" t="s">
        <v>58</v>
      </c>
      <c r="C7" s="1" t="s">
        <v>64</v>
      </c>
      <c r="E7" s="1" t="str">
        <f>$B$1&amp;B7&amp;$C$1&amp;$D$1</f>
        <v>&lt;img src="r2c5-302.png"&gt;&lt;br&gt;</v>
      </c>
      <c r="F7" s="1" t="str">
        <f t="shared" si="0"/>
        <v>&lt;span class="tooltip" data-tooltip-content="#cont-302"&gt;&lt;img src="r2c5-302.png" class="tooltip"/&gt;&lt;/span&gt;&lt;br&gt;</v>
      </c>
    </row>
    <row r="8" spans="1:6" x14ac:dyDescent="0.45">
      <c r="A8" s="1" t="str">
        <f>"cont-"&amp;RIGHT(B8,3)</f>
        <v>cont-316</v>
      </c>
      <c r="B8" t="s">
        <v>57</v>
      </c>
      <c r="E8" s="1" t="str">
        <f>$B$1&amp;B8&amp;$C$1</f>
        <v>&lt;img src="r3c1-316.png"&gt;</v>
      </c>
      <c r="F8" s="1" t="str">
        <f t="shared" si="0"/>
        <v>&lt;span class="tooltip" data-tooltip-content="#cont-316"&gt;&lt;img src="r3c1-316.png" class="tooltip"/&gt;&lt;/span&gt;</v>
      </c>
    </row>
    <row r="9" spans="1:6" x14ac:dyDescent="0.45">
      <c r="B9" t="s">
        <v>56</v>
      </c>
      <c r="C9" s="1" t="s">
        <v>64</v>
      </c>
      <c r="E9" s="1" t="str">
        <f>$B$1&amp;B9&amp;$C$1&amp;$D$1</f>
        <v>&lt;img src="r3c2.png"&gt;&lt;br&gt;</v>
      </c>
      <c r="F9" s="1" t="str">
        <f>$B$1&amp;B9&amp;$C$1&amp;C9</f>
        <v>&lt;img src="r3c2.png"&gt;&lt;br&gt;</v>
      </c>
    </row>
    <row r="10" spans="1:6" x14ac:dyDescent="0.45">
      <c r="A10" s="1" t="str">
        <f>"cont-"&amp;RIGHT(B10,3)</f>
        <v>cont-315</v>
      </c>
      <c r="B10" t="s">
        <v>55</v>
      </c>
      <c r="E10" s="1" t="str">
        <f t="shared" ref="E10:E15" si="1">$B$1&amp;B10&amp;$C$1</f>
        <v>&lt;img src="r4c1-315.png"&gt;</v>
      </c>
      <c r="F10" s="1" t="str">
        <f>$B$30&amp;"#"&amp;A10&amp;$D$30&amp;B10&amp;$F$30&amp;C10</f>
        <v>&lt;span class="tooltip" data-tooltip-content="#cont-315"&gt;&lt;img src="r4c1-315.png" class="tooltip"/&gt;&lt;/span&gt;</v>
      </c>
    </row>
    <row r="11" spans="1:6" x14ac:dyDescent="0.45">
      <c r="B11" t="s">
        <v>54</v>
      </c>
      <c r="E11" s="1" t="str">
        <f t="shared" si="1"/>
        <v>&lt;img src="r4c2.png"&gt;</v>
      </c>
      <c r="F11" s="1" t="str">
        <f>$B$1&amp;B11&amp;$C$1&amp;C11</f>
        <v>&lt;img src="r4c2.png"&gt;</v>
      </c>
    </row>
    <row r="12" spans="1:6" x14ac:dyDescent="0.45">
      <c r="A12" s="1" t="str">
        <f>"cont-"&amp;RIGHT(B12,3)</f>
        <v>cont-314</v>
      </c>
      <c r="B12" t="s">
        <v>53</v>
      </c>
      <c r="E12" s="1" t="str">
        <f t="shared" si="1"/>
        <v>&lt;img src="r4c3-314.png"&gt;</v>
      </c>
      <c r="F12" s="1" t="str">
        <f>$B$30&amp;"#"&amp;A12&amp;$D$30&amp;B12&amp;$F$30&amp;C12</f>
        <v>&lt;span class="tooltip" data-tooltip-content="#cont-314"&gt;&lt;img src="r4c3-314.png" class="tooltip"/&gt;&lt;/span&gt;</v>
      </c>
    </row>
    <row r="13" spans="1:6" x14ac:dyDescent="0.45">
      <c r="B13" t="s">
        <v>52</v>
      </c>
      <c r="E13" s="1" t="str">
        <f t="shared" si="1"/>
        <v>&lt;img src="r4c4.png"&gt;</v>
      </c>
      <c r="F13" s="1" t="str">
        <f>$B$1&amp;B13&amp;$C$1&amp;C13</f>
        <v>&lt;img src="r4c4.png"&gt;</v>
      </c>
    </row>
    <row r="14" spans="1:6" x14ac:dyDescent="0.45">
      <c r="A14" s="1" t="str">
        <f>"cont-"&amp;RIGHT(B14,3)</f>
        <v>cont-304</v>
      </c>
      <c r="B14" t="s">
        <v>51</v>
      </c>
      <c r="E14" s="1" t="str">
        <f t="shared" si="1"/>
        <v>&lt;img src="r4c5-304.png"&gt;</v>
      </c>
      <c r="F14" s="1" t="str">
        <f>$B$30&amp;"#"&amp;A14&amp;$D$30&amp;B14&amp;$F$30&amp;C14</f>
        <v>&lt;span class="tooltip" data-tooltip-content="#cont-304"&gt;&lt;img src="r4c5-304.png" class="tooltip"/&gt;&lt;/span&gt;</v>
      </c>
    </row>
    <row r="15" spans="1:6" x14ac:dyDescent="0.45">
      <c r="B15" t="s">
        <v>50</v>
      </c>
      <c r="E15" s="1" t="str">
        <f t="shared" si="1"/>
        <v>&lt;img src="r4c6.png"&gt;</v>
      </c>
      <c r="F15" s="1" t="str">
        <f>$B$1&amp;B15&amp;$C$1&amp;C15</f>
        <v>&lt;img src="r4c6.png"&gt;</v>
      </c>
    </row>
    <row r="16" spans="1:6" x14ac:dyDescent="0.45">
      <c r="A16" s="1" t="str">
        <f>"cont-"&amp;RIGHT(B16,3)</f>
        <v>cont-305</v>
      </c>
      <c r="B16" t="s">
        <v>49</v>
      </c>
      <c r="C16" s="1" t="s">
        <v>64</v>
      </c>
      <c r="E16" s="1" t="str">
        <f>$B$1&amp;B16&amp;$C$1&amp;$D$1</f>
        <v>&lt;img src="r4c7-305.png"&gt;&lt;br&gt;</v>
      </c>
      <c r="F16" s="1" t="str">
        <f>$B$30&amp;"#"&amp;A16&amp;$D$30&amp;B16&amp;$F$30&amp;C16</f>
        <v>&lt;span class="tooltip" data-tooltip-content="#cont-305"&gt;&lt;img src="r4c7-305.png" class="tooltip"/&gt;&lt;/span&gt;&lt;br&gt;</v>
      </c>
    </row>
    <row r="17" spans="1:7" x14ac:dyDescent="0.45">
      <c r="A17" s="1" t="str">
        <f>"cont-"&amp;RIGHT(B17,3)</f>
        <v>cont-313</v>
      </c>
      <c r="B17" t="s">
        <v>48</v>
      </c>
      <c r="E17" s="1" t="str">
        <f>$B$1&amp;B17&amp;$C$1</f>
        <v>&lt;img src="r5c1-313.png"&gt;</v>
      </c>
      <c r="F17" s="1" t="str">
        <f>$B$30&amp;"#"&amp;A17&amp;$D$30&amp;B17&amp;$F$30&amp;C17</f>
        <v>&lt;span class="tooltip" data-tooltip-content="#cont-313"&gt;&lt;img src="r5c1-313.png" class="tooltip"/&gt;&lt;/span&gt;</v>
      </c>
    </row>
    <row r="18" spans="1:7" x14ac:dyDescent="0.45">
      <c r="B18" t="s">
        <v>47</v>
      </c>
      <c r="E18" s="1" t="str">
        <f>$B$1&amp;B18&amp;$C$1</f>
        <v>&lt;img src="r5c2.png"&gt;</v>
      </c>
      <c r="F18" s="1" t="str">
        <f>$B$1&amp;B18&amp;$C$1&amp;C18</f>
        <v>&lt;img src="r5c2.png"&gt;</v>
      </c>
    </row>
    <row r="19" spans="1:7" x14ac:dyDescent="0.45">
      <c r="A19" s="1" t="str">
        <f>"cont-"&amp;RIGHT(B19,3)</f>
        <v>cont-303</v>
      </c>
      <c r="B19" t="s">
        <v>46</v>
      </c>
      <c r="C19" s="1" t="s">
        <v>64</v>
      </c>
      <c r="E19" s="1" t="str">
        <f>$B$1&amp;B19&amp;$C$1&amp;$D$1</f>
        <v>&lt;img src="r5c3-303.png"&gt;&lt;br&gt;</v>
      </c>
      <c r="F19" s="1" t="str">
        <f>$B$30&amp;"#"&amp;A19&amp;$D$30&amp;B19&amp;$F$30&amp;C19</f>
        <v>&lt;span class="tooltip" data-tooltip-content="#cont-303"&gt;&lt;img src="r5c3-303.png" class="tooltip"/&gt;&lt;/span&gt;&lt;br&gt;</v>
      </c>
    </row>
    <row r="20" spans="1:7" x14ac:dyDescent="0.45">
      <c r="A20" s="1" t="str">
        <f>"cont-"&amp;RIGHT(B20,3)</f>
        <v>cont-312</v>
      </c>
      <c r="B20" t="s">
        <v>75</v>
      </c>
      <c r="E20" s="1" t="str">
        <f>$B$1&amp;B20&amp;$C$1</f>
        <v>&lt;img src="r6c1-312.png"&gt;</v>
      </c>
      <c r="F20" s="1" t="str">
        <f>$B$30&amp;"#"&amp;A20&amp;$D$30&amp;B20&amp;$F$30&amp;C20</f>
        <v>&lt;span class="tooltip" data-tooltip-content="#cont-312"&gt;&lt;img src="r6c1-312.png" class="tooltip"/&gt;&lt;/span&gt;</v>
      </c>
      <c r="G20" s="1"/>
    </row>
    <row r="21" spans="1:7" x14ac:dyDescent="0.45">
      <c r="B21" t="s">
        <v>45</v>
      </c>
      <c r="C21" s="1" t="s">
        <v>64</v>
      </c>
      <c r="E21" s="1" t="str">
        <f>$B$1&amp;B21&amp;$C$1&amp;$D$1</f>
        <v>&lt;img src="r6c2.png"&gt;&lt;br&gt;</v>
      </c>
      <c r="F21" s="1" t="str">
        <f t="shared" ref="F21" si="2">$B$1&amp;B21&amp;$C$1&amp;C21</f>
        <v>&lt;img src="r6c2.png"&gt;&lt;br&gt;</v>
      </c>
    </row>
    <row r="22" spans="1:7" x14ac:dyDescent="0.45">
      <c r="A22" s="1" t="str">
        <f>"cont-"&amp;RIGHT(B22,3)</f>
        <v>cont-311</v>
      </c>
      <c r="B22" t="s">
        <v>44</v>
      </c>
      <c r="E22" s="1" t="str">
        <f>$B$1&amp;B22&amp;$C$1</f>
        <v>&lt;img src="r7c1-311.png"&gt;</v>
      </c>
      <c r="F22" s="1" t="str">
        <f>$B$30&amp;"#"&amp;A22&amp;$D$30&amp;B22&amp;$F$30&amp;C22</f>
        <v>&lt;span class="tooltip" data-tooltip-content="#cont-311"&gt;&lt;img src="r7c1-311.png" class="tooltip"/&gt;&lt;/span&gt;</v>
      </c>
    </row>
    <row r="23" spans="1:7" x14ac:dyDescent="0.45">
      <c r="A23" s="1" t="str">
        <f>"cont-"&amp;RIGHT(B23,3)</f>
        <v>cont-310</v>
      </c>
      <c r="B23" t="s">
        <v>43</v>
      </c>
      <c r="E23" s="1" t="str">
        <f>$B$1&amp;B23&amp;$C$1</f>
        <v>&lt;img src="r7c2-310.png"&gt;</v>
      </c>
      <c r="F23" s="1" t="str">
        <f>$B$30&amp;"#"&amp;A23&amp;$D$30&amp;B23&amp;$F$30&amp;C23</f>
        <v>&lt;span class="tooltip" data-tooltip-content="#cont-310"&gt;&lt;img src="r7c2-310.png" class="tooltip"/&gt;&lt;/span&gt;</v>
      </c>
    </row>
    <row r="24" spans="1:7" x14ac:dyDescent="0.45">
      <c r="A24" s="1" t="str">
        <f>"cont-"&amp;RIGHT(B24,3)</f>
        <v>cont-309</v>
      </c>
      <c r="B24" t="s">
        <v>42</v>
      </c>
      <c r="E24" s="1" t="str">
        <f>$B$1&amp;B24&amp;$C$1</f>
        <v>&lt;img src="r7c3-309.png"&gt;</v>
      </c>
      <c r="F24" s="1" t="str">
        <f>$B$30&amp;"#"&amp;A24&amp;$D$30&amp;B24&amp;$F$30&amp;C24</f>
        <v>&lt;span class="tooltip" data-tooltip-content="#cont-309"&gt;&lt;img src="r7c3-309.png" class="tooltip"/&gt;&lt;/span&gt;</v>
      </c>
    </row>
    <row r="25" spans="1:7" x14ac:dyDescent="0.45">
      <c r="B25" t="s">
        <v>41</v>
      </c>
      <c r="E25" s="1" t="str">
        <f>$B$1&amp;B25&amp;$C$1</f>
        <v>&lt;img src="r7c4.png"&gt;</v>
      </c>
      <c r="F25" s="1" t="str">
        <f>$B$1&amp;B25&amp;$C$1&amp;C25</f>
        <v>&lt;img src="r7c4.png"&gt;</v>
      </c>
    </row>
    <row r="26" spans="1:7" x14ac:dyDescent="0.45">
      <c r="A26" s="1" t="str">
        <f>"cont-"&amp;RIGHT(B26,3)</f>
        <v>cont-308</v>
      </c>
      <c r="B26" t="s">
        <v>40</v>
      </c>
      <c r="E26" s="1" t="str">
        <f>$B$1&amp;B26&amp;$C$1</f>
        <v>&lt;img src="r7c5-308.png"&gt;</v>
      </c>
      <c r="F26" s="1" t="str">
        <f>$B$30&amp;"#"&amp;A26&amp;$D$30&amp;B26&amp;$F$30&amp;C26</f>
        <v>&lt;span class="tooltip" data-tooltip-content="#cont-308"&gt;&lt;img src="r7c5-308.png" class="tooltip"/&gt;&lt;/span&gt;</v>
      </c>
    </row>
    <row r="27" spans="1:7" x14ac:dyDescent="0.45">
      <c r="A27" s="1" t="str">
        <f>"cont-"&amp;RIGHT(B27,3)</f>
        <v>cont-307</v>
      </c>
      <c r="B27" t="s">
        <v>39</v>
      </c>
      <c r="C27" s="1" t="s">
        <v>64</v>
      </c>
      <c r="E27" s="1" t="str">
        <f>$B$1&amp;B27&amp;$C$1&amp;$D$1</f>
        <v>&lt;img src="r7c6-307.png"&gt;&lt;br&gt;</v>
      </c>
      <c r="F27" s="1" t="str">
        <f>$B$30&amp;"#"&amp;A27&amp;$D$30&amp;B27&amp;$F$30&amp;C27</f>
        <v>&lt;span class="tooltip" data-tooltip-content="#cont-307"&gt;&lt;img src="r7c6-307.png" class="tooltip"/&gt;&lt;/span&gt;&lt;br&gt;</v>
      </c>
    </row>
    <row r="28" spans="1:7" x14ac:dyDescent="0.45">
      <c r="B28" t="s">
        <v>38</v>
      </c>
      <c r="E28" s="1" t="str">
        <f>$B$1&amp;B28&amp;$C$1</f>
        <v>&lt;img src="r8c1.png"&gt;</v>
      </c>
      <c r="F28" s="1" t="str">
        <f>$B$1&amp;B28&amp;$C$1&amp;C28</f>
        <v>&lt;img src="r8c1.png"&gt;</v>
      </c>
    </row>
    <row r="30" spans="1:7" x14ac:dyDescent="0.45">
      <c r="B30" t="s">
        <v>66</v>
      </c>
      <c r="C30" t="s">
        <v>67</v>
      </c>
      <c r="D30" s="2" t="s">
        <v>70</v>
      </c>
      <c r="E30" t="s">
        <v>68</v>
      </c>
      <c r="F30" s="2" t="s">
        <v>69</v>
      </c>
    </row>
    <row r="32" spans="1:7" x14ac:dyDescent="0.45">
      <c r="A32" t="s">
        <v>71</v>
      </c>
      <c r="B32" t="s">
        <v>72</v>
      </c>
      <c r="C32" t="s">
        <v>73</v>
      </c>
      <c r="F32" t="s">
        <v>74</v>
      </c>
    </row>
    <row r="33" spans="1:7" x14ac:dyDescent="0.45">
      <c r="A33" t="str">
        <f>A3</f>
        <v>cont-316</v>
      </c>
      <c r="B33" t="str">
        <f>VLOOKUP(RIGHT(A33,3)+0,Sheet1!$A$2:$B$23,2,FALSE)</f>
        <v>The Peacock Room</v>
      </c>
      <c r="F33" t="str">
        <f>$A$32&amp;A33&amp;$B$32&amp;B33&amp;$C$32</f>
        <v>&lt;div class="tooltip_templates"&gt;&lt;span id="cont-316"&gt;&lt;strong&gt;The Peacock Room&lt;/strong&gt;&lt;/span&gt;&lt;/div&gt;</v>
      </c>
    </row>
    <row r="34" spans="1:7" x14ac:dyDescent="0.45">
      <c r="A34" s="1" t="str">
        <f>A4</f>
        <v>cont-317</v>
      </c>
      <c r="B34" s="1" t="str">
        <f>VLOOKUP(RIGHT(A34,3)+0,Sheet1!$A$2:$B$23,2,FALSE)</f>
        <v>Freer &amp; Whistler: Points of Contact</v>
      </c>
      <c r="F34" s="1" t="str">
        <f t="shared" ref="F34:F49" si="3">$A$32&amp;A34&amp;$B$32&amp;B34&amp;$C$32</f>
        <v>&lt;div class="tooltip_templates"&gt;&lt;span id="cont-317"&gt;&lt;strong&gt;Freer &amp; Whistler: Points of Contact&lt;/strong&gt;&lt;/span&gt;&lt;/div&gt;</v>
      </c>
      <c r="G34" s="1"/>
    </row>
    <row r="35" spans="1:7" x14ac:dyDescent="0.45">
      <c r="A35" s="1" t="str">
        <f>A6</f>
        <v>cont-201</v>
      </c>
      <c r="B35" s="1" t="str">
        <f>VLOOKUP(RIGHT(A35,3)+0,Sheet1!$A$2:$B$23,2,FALSE)</f>
        <v>Special Exhibition Gallery</v>
      </c>
      <c r="F35" s="1" t="str">
        <f t="shared" si="3"/>
        <v>&lt;div class="tooltip_templates"&gt;&lt;span id="cont-201"&gt;&lt;strong&gt;Special Exhibition Gallery&lt;/strong&gt;&lt;/span&gt;&lt;/div&gt;</v>
      </c>
    </row>
    <row r="36" spans="1:7" x14ac:dyDescent="0.45">
      <c r="A36" s="1" t="str">
        <f>A7</f>
        <v>cont-302</v>
      </c>
      <c r="B36" s="1" t="str">
        <f>VLOOKUP(RIGHT(A36,3)+0,Sheet1!$A$2:$B$23,2,FALSE)</f>
        <v>Religious Arts of Japan</v>
      </c>
      <c r="F36" s="1" t="str">
        <f t="shared" si="3"/>
        <v>&lt;div class="tooltip_templates"&gt;&lt;span id="cont-302"&gt;&lt;strong&gt;Religious Arts of Japan&lt;/strong&gt;&lt;/span&gt;&lt;/div&gt;</v>
      </c>
    </row>
    <row r="37" spans="1:7" x14ac:dyDescent="0.45">
      <c r="A37" s="1" t="str">
        <f>A8</f>
        <v>cont-316</v>
      </c>
      <c r="B37" s="1" t="str">
        <f>VLOOKUP(RIGHT(A37,3)+0,Sheet1!$A$2:$B$23,2,FALSE)</f>
        <v>The Peacock Room</v>
      </c>
      <c r="F37" s="1" t="str">
        <f t="shared" si="3"/>
        <v>&lt;div class="tooltip_templates"&gt;&lt;span id="cont-316"&gt;&lt;strong&gt;The Peacock Room&lt;/strong&gt;&lt;/span&gt;&lt;/div&gt;</v>
      </c>
    </row>
    <row r="38" spans="1:7" x14ac:dyDescent="0.45">
      <c r="A38" s="1" t="str">
        <f>A10</f>
        <v>cont-315</v>
      </c>
      <c r="B38" s="1" t="str">
        <f>VLOOKUP(RIGHT(A38,3)+0,Sheet1!$A$2:$B$23,2,FALSE)</f>
        <v>Korean Art</v>
      </c>
      <c r="F38" s="1" t="str">
        <f t="shared" si="3"/>
        <v>&lt;div class="tooltip_templates"&gt;&lt;span id="cont-315"&gt;&lt;strong&gt;Korean Art&lt;/strong&gt;&lt;/span&gt;&lt;/div&gt;</v>
      </c>
    </row>
    <row r="39" spans="1:7" x14ac:dyDescent="0.45">
      <c r="A39" s="1" t="str">
        <f>A12</f>
        <v>cont-314</v>
      </c>
      <c r="B39" s="1" t="str">
        <f>VLOOKUP(RIGHT(A39,3)+0,Sheet1!$A$2:$B$23,2,FALSE)</f>
        <v>Chinese Paintings</v>
      </c>
      <c r="F39" s="1" t="str">
        <f t="shared" si="3"/>
        <v>&lt;div class="tooltip_templates"&gt;&lt;span id="cont-314"&gt;&lt;strong&gt;Chinese Paintings&lt;/strong&gt;&lt;/span&gt;&lt;/div&gt;</v>
      </c>
    </row>
    <row r="40" spans="1:7" x14ac:dyDescent="0.45">
      <c r="A40" s="1" t="str">
        <f>A14</f>
        <v>cont-304</v>
      </c>
      <c r="B40" s="1" t="str">
        <f>VLOOKUP(RIGHT(A40,3)+0,Sheet1!$A$2:$B$23,2,FALSE)</f>
        <v>Arts of Japan 2</v>
      </c>
      <c r="F40" s="1" t="str">
        <f t="shared" si="3"/>
        <v>&lt;div class="tooltip_templates"&gt;&lt;span id="cont-304"&gt;&lt;strong&gt;Arts of Japan 2&lt;/strong&gt;&lt;/span&gt;&lt;/div&gt;</v>
      </c>
    </row>
    <row r="41" spans="1:7" x14ac:dyDescent="0.45">
      <c r="A41" s="1" t="str">
        <f>A16</f>
        <v>cont-305</v>
      </c>
      <c r="B41" s="1" t="str">
        <f>VLOOKUP(RIGHT(A41,3)+0,Sheet1!$A$2:$B$23,2,FALSE)</f>
        <v>Japanese Art</v>
      </c>
      <c r="F41" s="1" t="str">
        <f t="shared" si="3"/>
        <v>&lt;div class="tooltip_templates"&gt;&lt;span id="cont-305"&gt;&lt;strong&gt;Japanese Art&lt;/strong&gt;&lt;/span&gt;&lt;/div&gt;</v>
      </c>
    </row>
    <row r="42" spans="1:7" x14ac:dyDescent="0.45">
      <c r="A42" s="1" t="str">
        <f>A17</f>
        <v>cont-313</v>
      </c>
      <c r="B42" s="1" t="str">
        <f>VLOOKUP(RIGHT(A42,3)+0,Sheet1!$A$2:$B$23,2,FALSE)</f>
        <v>Chinese Art</v>
      </c>
      <c r="F42" s="1" t="str">
        <f t="shared" si="3"/>
        <v>&lt;div class="tooltip_templates"&gt;&lt;span id="cont-313"&gt;&lt;strong&gt;Chinese Art&lt;/strong&gt;&lt;/span&gt;&lt;/div&gt;</v>
      </c>
    </row>
    <row r="43" spans="1:7" x14ac:dyDescent="0.45">
      <c r="A43" s="1" t="str">
        <f>A19</f>
        <v>cont-303</v>
      </c>
      <c r="B43" s="1" t="str">
        <f>VLOOKUP(RIGHT(A43,3)+0,Sheet1!$A$2:$B$23,2,FALSE)</f>
        <v>Arts of Japan 1</v>
      </c>
      <c r="F43" s="1" t="str">
        <f t="shared" si="3"/>
        <v>&lt;div class="tooltip_templates"&gt;&lt;span id="cont-303"&gt;&lt;strong&gt;Arts of Japan 1&lt;/strong&gt;&lt;/span&gt;&lt;/div&gt;</v>
      </c>
    </row>
    <row r="44" spans="1:7" s="1" customFormat="1" x14ac:dyDescent="0.45">
      <c r="A44" s="1" t="str">
        <f>A20</f>
        <v>cont-312</v>
      </c>
      <c r="B44" s="1" t="str">
        <f>VLOOKUP(RIGHT(A44,3)+0,Sheet1!$A$2:$B$23,2,FALSE)</f>
        <v>Silk Road Luxuries</v>
      </c>
      <c r="F44" s="1" t="str">
        <f t="shared" ref="F44" si="4">$A$32&amp;A44&amp;$B$32&amp;B44&amp;$C$32</f>
        <v>&lt;div class="tooltip_templates"&gt;&lt;span id="cont-312"&gt;&lt;strong&gt;Silk Road Luxuries&lt;/strong&gt;&lt;/span&gt;&lt;/div&gt;</v>
      </c>
    </row>
    <row r="45" spans="1:7" x14ac:dyDescent="0.45">
      <c r="A45" s="1" t="str">
        <f>A22</f>
        <v>cont-311</v>
      </c>
      <c r="B45" s="1" t="str">
        <f>VLOOKUP(RIGHT(A45,3)+0,Sheet1!$A$2:$B$23,2,FALSE)</f>
        <v>Ancient Chinese Buddhist Sculpture</v>
      </c>
      <c r="F45" s="1" t="str">
        <f t="shared" si="3"/>
        <v>&lt;div class="tooltip_templates"&gt;&lt;span id="cont-311"&gt;&lt;strong&gt;Ancient Chinese Buddhist Sculpture&lt;/strong&gt;&lt;/span&gt;&lt;/div&gt;</v>
      </c>
    </row>
    <row r="46" spans="1:7" x14ac:dyDescent="0.45">
      <c r="A46" s="1" t="str">
        <f>A23</f>
        <v>cont-310</v>
      </c>
      <c r="B46" s="1" t="str">
        <f>VLOOKUP(RIGHT(A46,3)+0,Sheet1!$A$2:$B$23,2,FALSE)</f>
        <v>Ancient Chinese Bronzes</v>
      </c>
      <c r="F46" s="1" t="str">
        <f t="shared" si="3"/>
        <v>&lt;div class="tooltip_templates"&gt;&lt;span id="cont-310"&gt;&lt;strong&gt;Ancient Chinese Bronzes&lt;/strong&gt;&lt;/span&gt;&lt;/div&gt;</v>
      </c>
    </row>
    <row r="47" spans="1:7" x14ac:dyDescent="0.45">
      <c r="A47" s="1" t="str">
        <f>A24</f>
        <v>cont-309</v>
      </c>
      <c r="B47" s="1" t="str">
        <f>VLOOKUP(RIGHT(A47,3)+0,Sheet1!$A$2:$B$23,2,FALSE)</f>
        <v>Ancient Chinese Jades</v>
      </c>
      <c r="F47" s="1" t="str">
        <f t="shared" si="3"/>
        <v>&lt;div class="tooltip_templates"&gt;&lt;span id="cont-309"&gt;&lt;strong&gt;Ancient Chinese Jades&lt;/strong&gt;&lt;/span&gt;&lt;/div&gt;</v>
      </c>
    </row>
    <row r="48" spans="1:7" x14ac:dyDescent="0.45">
      <c r="A48" s="1" t="str">
        <f>A26</f>
        <v>cont-308</v>
      </c>
      <c r="B48" s="1" t="str">
        <f>VLOOKUP(RIGHT(A48,3)+0,Sheet1!$A$2:$B$23,2,FALSE)</f>
        <v>South Asian and Himilayan Art</v>
      </c>
      <c r="F48" s="1" t="str">
        <f t="shared" si="3"/>
        <v>&lt;div class="tooltip_templates"&gt;&lt;span id="cont-308"&gt;&lt;strong&gt;South Asian and Himilayan Art&lt;/strong&gt;&lt;/span&gt;&lt;/div&gt;</v>
      </c>
    </row>
    <row r="49" spans="1:6" x14ac:dyDescent="0.45">
      <c r="A49" s="1" t="str">
        <f>A27</f>
        <v>cont-307</v>
      </c>
      <c r="B49" s="1" t="str">
        <f>VLOOKUP(RIGHT(A49,3)+0,Sheet1!$A$2:$B$23,2,FALSE)</f>
        <v>Arts of the Islamic World</v>
      </c>
      <c r="F49" s="1" t="str">
        <f t="shared" si="3"/>
        <v>&lt;div class="tooltip_templates"&gt;&lt;span id="cont-307"&gt;&lt;strong&gt;Arts of the Islamic World&lt;/strong&gt;&lt;/span&gt;&lt;/div&gt;</v>
      </c>
    </row>
    <row r="50" spans="1:6" x14ac:dyDescent="0.45">
      <c r="A50" s="1"/>
    </row>
    <row r="51" spans="1:6" x14ac:dyDescent="0.45">
      <c r="A51" s="1"/>
    </row>
    <row r="52" spans="1:6" x14ac:dyDescent="0.45">
      <c r="A52" s="1"/>
    </row>
    <row r="53" spans="1:6" x14ac:dyDescent="0.45">
      <c r="A53" s="1"/>
    </row>
    <row r="54" spans="1:6" x14ac:dyDescent="0.45">
      <c r="A54" s="1"/>
    </row>
    <row r="55" spans="1:6" x14ac:dyDescent="0.45">
      <c r="A55" s="1"/>
    </row>
    <row r="56" spans="1:6" x14ac:dyDescent="0.45">
      <c r="A56" s="1"/>
    </row>
    <row r="57" spans="1:6" x14ac:dyDescent="0.45">
      <c r="A57" s="1"/>
    </row>
    <row r="58" spans="1:6" x14ac:dyDescent="0.45">
      <c r="A58" s="1"/>
    </row>
    <row r="59" spans="1:6" x14ac:dyDescent="0.45">
      <c r="A59" s="1"/>
    </row>
    <row r="60" spans="1:6" x14ac:dyDescent="0.45">
      <c r="A60" s="1"/>
    </row>
    <row r="61" spans="1:6" x14ac:dyDescent="0.45">
      <c r="A61" s="1"/>
    </row>
    <row r="62" spans="1:6" x14ac:dyDescent="0.45">
      <c r="A62" s="1"/>
    </row>
    <row r="63" spans="1:6" x14ac:dyDescent="0.45">
      <c r="A63" s="1"/>
    </row>
    <row r="64" spans="1:6" x14ac:dyDescent="0.45">
      <c r="A64" s="1"/>
    </row>
    <row r="65" spans="1:1" x14ac:dyDescent="0.45">
      <c r="A65" s="1"/>
    </row>
    <row r="66" spans="1:1" x14ac:dyDescent="0.45">
      <c r="A66" s="1"/>
    </row>
    <row r="67" spans="1:1" x14ac:dyDescent="0.45">
      <c r="A67" s="1"/>
    </row>
    <row r="68" spans="1:1" x14ac:dyDescent="0.45">
      <c r="A68" s="1"/>
    </row>
    <row r="69" spans="1:1" x14ac:dyDescent="0.45">
      <c r="A69" s="1"/>
    </row>
    <row r="70" spans="1:1" x14ac:dyDescent="0.45">
      <c r="A70" s="1"/>
    </row>
  </sheetData>
  <sortState ref="B2:B28">
    <sortCondition ref="B1:B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Selby</dc:creator>
  <cp:lastModifiedBy>Park Selby</cp:lastModifiedBy>
  <dcterms:created xsi:type="dcterms:W3CDTF">2016-08-28T04:54:52Z</dcterms:created>
  <dcterms:modified xsi:type="dcterms:W3CDTF">2016-10-21T04:44:01Z</dcterms:modified>
</cp:coreProperties>
</file>