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on Foltz\Dropbox\Statistics\20 - Model Building\04\"/>
    </mc:Choice>
  </mc:AlternateContent>
  <xr:revisionPtr revIDLastSave="0" documentId="8_{13417745-FFB9-4472-8323-D81DD4898895}" xr6:coauthVersionLast="45" xr6:coauthVersionMax="45" xr10:uidLastSave="{00000000-0000-0000-0000-000000000000}"/>
  <bookViews>
    <workbookView xWindow="-108" yWindow="-108" windowWidth="46296" windowHeight="25536" xr2:uid="{2C56BE35-0C99-4BEE-A9C3-27715AA21BF8}"/>
  </bookViews>
  <sheets>
    <sheet name="ANCOVA" sheetId="2" r:id="rId1"/>
    <sheet name="ANCOVA Results" sheetId="9" r:id="rId2"/>
  </sheets>
  <definedNames>
    <definedName name="xdata1" hidden="1">70.49+(ROW(OFFSET(#REF!,0,0,70,1))-1)*0.321884057971014</definedName>
    <definedName name="xdata3" hidden="1">56.6+(ROW(OFFSET(#REF!,0,0,70,1))-1)*0.523188405797101</definedName>
    <definedName name="ydata2" hidden="1">0+1*[0]!xdata1-24.4657321207221*(1.04166666666667+([0]!xdata1-74.25)^2/2906.5)^0.5</definedName>
    <definedName name="ydata4" hidden="1">0+1*[0]!xdata3+24.4657321207221*(1.04166666666667+([0]!xdata3-74.25)^2/2906.5)^0.5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2" i="9" l="1"/>
  <c r="X22" i="9"/>
  <c r="W22" i="9"/>
  <c r="V22" i="9"/>
  <c r="Q6" i="9"/>
  <c r="X43" i="9"/>
  <c r="N43" i="9"/>
  <c r="X27" i="9"/>
  <c r="N27" i="9"/>
  <c r="Q5" i="9"/>
  <c r="Q4" i="9"/>
  <c r="Q3" i="9"/>
  <c r="P6" i="9"/>
  <c r="P5" i="9"/>
  <c r="P4" i="9"/>
  <c r="P3" i="9"/>
</calcChain>
</file>

<file path=xl/sharedStrings.xml><?xml version="1.0" encoding="utf-8"?>
<sst xmlns="http://schemas.openxmlformats.org/spreadsheetml/2006/main" count="169" uniqueCount="98">
  <si>
    <t>Scores</t>
  </si>
  <si>
    <t>Year</t>
  </si>
  <si>
    <t>GPA</t>
  </si>
  <si>
    <t>Year 1</t>
  </si>
  <si>
    <t>Year 2</t>
  </si>
  <si>
    <t>Regression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</si>
  <si>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</si>
  <si>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</si>
  <si>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</si>
  <si>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</si>
  <si>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</si>
  <si>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</si>
  <si>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</si>
  <si>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</si>
  <si>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</si>
  <si>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</si>
  <si>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</si>
  <si>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</si>
  <si>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</si>
  <si>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</si>
  <si>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</si>
  <si>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</si>
  <si>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</si>
  <si>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</si>
  <si>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</si>
  <si>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</si>
  <si>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RESIDUAL OUTPUT</t>
  </si>
  <si>
    <t>Observation</t>
  </si>
  <si>
    <t>Predicted Scores</t>
  </si>
  <si>
    <t>Residuals</t>
  </si>
  <si>
    <t>Grand</t>
  </si>
  <si>
    <t>Year-1</t>
  </si>
  <si>
    <t>Year-2</t>
  </si>
  <si>
    <t>Year-3</t>
  </si>
  <si>
    <t>Goodness of fit statistics (Scores):</t>
  </si>
  <si>
    <t>Sum of weights</t>
  </si>
  <si>
    <t>DF</t>
  </si>
  <si>
    <t>R²</t>
  </si>
  <si>
    <t>Adjusted R²</t>
  </si>
  <si>
    <t>MSE</t>
  </si>
  <si>
    <t>RMSE</t>
  </si>
  <si>
    <t>DW</t>
  </si>
  <si>
    <t>Analysis of variance  (Scores):</t>
  </si>
  <si>
    <t>Source</t>
  </si>
  <si>
    <t>Sum of squares</t>
  </si>
  <si>
    <t>Mean squares</t>
  </si>
  <si>
    <t>Pr &gt; F</t>
  </si>
  <si>
    <t>Model</t>
  </si>
  <si>
    <t>Error</t>
  </si>
  <si>
    <t>Corrected Total</t>
  </si>
  <si>
    <t>Computed against model Y=Mean(Y)</t>
  </si>
  <si>
    <t>Type III Sum of Squares analysis (Scores):</t>
  </si>
  <si>
    <t>Model parameters (Scores):</t>
  </si>
  <si>
    <t>Value</t>
  </si>
  <si>
    <t>Standard error</t>
  </si>
  <si>
    <t>t</t>
  </si>
  <si>
    <t>Pr &gt; |t|</t>
  </si>
  <si>
    <t>Lower bound (95%)</t>
  </si>
  <si>
    <t>Upper bound (95%)</t>
  </si>
  <si>
    <t>Weight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</si>
  <si>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</si>
  <si>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</si>
  <si>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</si>
  <si>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</si>
  <si>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</si>
  <si>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</si>
  <si>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</si>
  <si>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</si>
  <si>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</si>
  <si>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</si>
  <si>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</si>
  <si>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</si>
  <si>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</si>
  <si>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</si>
  <si>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</si>
  <si>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</si>
  <si>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</si>
  <si>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</si>
  <si>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</si>
  <si>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</si>
  <si>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</si>
  <si>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</si>
  <si>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</si>
  <si>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</si>
  <si>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Pred(Scores)</t>
  </si>
  <si>
    <t>Lower 99.0%</t>
  </si>
  <si>
    <t>Upper 99.0%</t>
  </si>
  <si>
    <t>STACKED</t>
  </si>
  <si>
    <t>EFFECT CODING</t>
  </si>
  <si>
    <t>Y1 Mean</t>
  </si>
  <si>
    <t>Y2 Mean</t>
  </si>
  <si>
    <t>Y3 Mean</t>
  </si>
  <si>
    <t>Score</t>
  </si>
  <si>
    <t>SUMMARY OUTPUT EFFECT CODING</t>
  </si>
  <si>
    <t>SUMMARY OUTPUT DUMMY CODING</t>
  </si>
  <si>
    <t>DUMMY CODING</t>
  </si>
  <si>
    <t>Dummy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</si>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</sst>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&lt;0.0001]&quot;&lt;0.0001&quot;;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0" borderId="0" xfId="0" applyFont="1"/>
    <xf numFmtId="49" fontId="0" fillId="0" borderId="0" xfId="0" applyNumberFormat="1" applyAlignment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4" xfId="0" applyNumberFormat="1" applyBorder="1" applyAlignment="1"/>
    <xf numFmtId="0" fontId="0" fillId="0" borderId="0" xfId="0" applyNumberFormat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64" fontId="0" fillId="0" borderId="0" xfId="0" applyNumberFormat="1" applyAlignment="1"/>
    <xf numFmtId="49" fontId="0" fillId="0" borderId="1" xfId="0" applyNumberFormat="1" applyBorder="1" applyAlignment="1"/>
    <xf numFmtId="0" fontId="0" fillId="0" borderId="1" xfId="0" applyNumberFormat="1" applyBorder="1" applyAlignment="1"/>
    <xf numFmtId="165" fontId="0" fillId="0" borderId="0" xfId="0" applyNumberFormat="1" applyAlignment="1"/>
    <xf numFmtId="165" fontId="0" fillId="0" borderId="2" xfId="0" applyNumberFormat="1" applyBorder="1" applyAlignment="1"/>
    <xf numFmtId="165" fontId="1" fillId="0" borderId="4" xfId="0" applyNumberFormat="1" applyFont="1" applyBorder="1" applyAlignment="1"/>
    <xf numFmtId="165" fontId="1" fillId="0" borderId="0" xfId="0" applyNumberFormat="1" applyFont="1" applyAlignment="1"/>
    <xf numFmtId="165" fontId="1" fillId="0" borderId="2" xfId="0" applyNumberFormat="1" applyFont="1" applyBorder="1" applyAlignment="1"/>
    <xf numFmtId="0" fontId="2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/>
    <xf numFmtId="164" fontId="0" fillId="0" borderId="0" xfId="0" applyNumberFormat="1" applyBorder="1" applyAlignment="1"/>
    <xf numFmtId="165" fontId="0" fillId="0" borderId="0" xfId="0" applyNumberFormat="1" applyBorder="1" applyAlignment="1"/>
    <xf numFmtId="165" fontId="1" fillId="0" borderId="0" xfId="0" applyNumberFormat="1" applyFont="1" applyBorder="1" applyAlignment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0D1C-2D2B-496D-8B95-988BD7F8139B}">
  <sheetPr codeName="Sheet3"/>
  <dimension ref="A1:AH54"/>
  <sheetViews>
    <sheetView tabSelected="1" zoomScale="200" zoomScaleNormal="200" workbookViewId="0">
      <selection activeCell="O12" sqref="O12"/>
    </sheetView>
  </sheetViews>
  <sheetFormatPr defaultRowHeight="14.4" x14ac:dyDescent="0.3"/>
  <cols>
    <col min="28" max="28" width="23.77734375" bestFit="1" customWidth="1"/>
    <col min="29" max="29" width="6.5546875" bestFit="1" customWidth="1"/>
    <col min="30" max="30" width="8.21875" bestFit="1" customWidth="1"/>
    <col min="31" max="31" width="6.21875" bestFit="1" customWidth="1"/>
    <col min="32" max="32" width="7" bestFit="1" customWidth="1"/>
    <col min="33" max="33" width="7.21875" bestFit="1" customWidth="1"/>
    <col min="34" max="34" width="6.5546875" bestFit="1" customWidth="1"/>
  </cols>
  <sheetData>
    <row r="1" spans="1:33" x14ac:dyDescent="0.3">
      <c r="A1" s="48" t="s">
        <v>87</v>
      </c>
      <c r="B1" s="48"/>
      <c r="C1" s="48"/>
      <c r="H1" s="48" t="s">
        <v>95</v>
      </c>
      <c r="I1" s="48"/>
      <c r="J1" s="48"/>
      <c r="K1" s="48"/>
      <c r="M1" s="48" t="s">
        <v>88</v>
      </c>
      <c r="N1" s="48"/>
      <c r="O1" s="48"/>
      <c r="P1" s="48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x14ac:dyDescent="0.3">
      <c r="A2" s="1" t="s">
        <v>0</v>
      </c>
      <c r="B2" s="1" t="s">
        <v>1</v>
      </c>
      <c r="C2" s="1" t="s">
        <v>2</v>
      </c>
      <c r="H2" s="1" t="s">
        <v>0</v>
      </c>
      <c r="I2" s="1" t="s">
        <v>3</v>
      </c>
      <c r="J2" s="1" t="s">
        <v>4</v>
      </c>
      <c r="K2" s="1" t="s">
        <v>2</v>
      </c>
      <c r="L2" s="1"/>
      <c r="M2" s="1" t="s">
        <v>0</v>
      </c>
      <c r="N2" s="1" t="s">
        <v>3</v>
      </c>
      <c r="O2" s="1" t="s">
        <v>4</v>
      </c>
      <c r="P2" s="1" t="s">
        <v>2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x14ac:dyDescent="0.3">
      <c r="A3" s="2">
        <v>82</v>
      </c>
      <c r="B3">
        <v>1</v>
      </c>
      <c r="C3">
        <v>3.24</v>
      </c>
      <c r="H3" s="2">
        <v>82</v>
      </c>
      <c r="I3">
        <v>1</v>
      </c>
      <c r="J3">
        <v>0</v>
      </c>
      <c r="K3">
        <v>3.24</v>
      </c>
      <c r="M3" s="2">
        <v>82</v>
      </c>
      <c r="N3">
        <v>1</v>
      </c>
      <c r="O3">
        <v>0</v>
      </c>
      <c r="P3">
        <v>3.24</v>
      </c>
      <c r="S3" s="30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3" x14ac:dyDescent="0.3">
      <c r="A4" s="2">
        <v>93</v>
      </c>
      <c r="B4">
        <v>1</v>
      </c>
      <c r="C4">
        <v>3.78</v>
      </c>
      <c r="H4" s="2">
        <v>93</v>
      </c>
      <c r="I4">
        <v>1</v>
      </c>
      <c r="J4">
        <v>0</v>
      </c>
      <c r="K4">
        <v>3.78</v>
      </c>
      <c r="M4" s="2">
        <v>93</v>
      </c>
      <c r="N4">
        <v>1</v>
      </c>
      <c r="O4">
        <v>0</v>
      </c>
      <c r="P4">
        <v>3.78</v>
      </c>
      <c r="S4" s="5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pans="1:33" x14ac:dyDescent="0.3">
      <c r="A5" s="2">
        <v>61</v>
      </c>
      <c r="B5">
        <v>1</v>
      </c>
      <c r="C5">
        <v>3.8</v>
      </c>
      <c r="H5" s="2">
        <v>61</v>
      </c>
      <c r="I5">
        <v>1</v>
      </c>
      <c r="J5">
        <v>0</v>
      </c>
      <c r="K5">
        <v>3.8</v>
      </c>
      <c r="M5" s="2">
        <v>61</v>
      </c>
      <c r="N5">
        <v>1</v>
      </c>
      <c r="O5">
        <v>0</v>
      </c>
      <c r="P5">
        <v>3.8</v>
      </c>
      <c r="S5" s="5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spans="1:33" x14ac:dyDescent="0.3">
      <c r="A6" s="2">
        <v>74</v>
      </c>
      <c r="B6">
        <v>1</v>
      </c>
      <c r="C6">
        <v>3.1</v>
      </c>
      <c r="H6" s="2">
        <v>74</v>
      </c>
      <c r="I6">
        <v>1</v>
      </c>
      <c r="J6">
        <v>0</v>
      </c>
      <c r="K6">
        <v>3.1</v>
      </c>
      <c r="M6" s="2">
        <v>74</v>
      </c>
      <c r="N6">
        <v>1</v>
      </c>
      <c r="O6">
        <v>0</v>
      </c>
      <c r="P6">
        <v>3.1</v>
      </c>
      <c r="S6" s="5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</row>
    <row r="7" spans="1:33" x14ac:dyDescent="0.3">
      <c r="A7" s="2">
        <v>69</v>
      </c>
      <c r="B7">
        <v>1</v>
      </c>
      <c r="C7">
        <v>2.88</v>
      </c>
      <c r="H7" s="2">
        <v>69</v>
      </c>
      <c r="I7">
        <v>1</v>
      </c>
      <c r="J7">
        <v>0</v>
      </c>
      <c r="K7">
        <v>2.88</v>
      </c>
      <c r="M7" s="2">
        <v>69</v>
      </c>
      <c r="N7">
        <v>1</v>
      </c>
      <c r="O7">
        <v>0</v>
      </c>
      <c r="P7">
        <v>2.88</v>
      </c>
      <c r="S7" s="5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</row>
    <row r="8" spans="1:33" x14ac:dyDescent="0.3">
      <c r="A8" s="2">
        <v>70</v>
      </c>
      <c r="B8">
        <v>1</v>
      </c>
      <c r="C8">
        <v>3.21</v>
      </c>
      <c r="H8" s="2">
        <v>70</v>
      </c>
      <c r="I8">
        <v>1</v>
      </c>
      <c r="J8">
        <v>0</v>
      </c>
      <c r="K8">
        <v>3.21</v>
      </c>
      <c r="M8" s="2">
        <v>70</v>
      </c>
      <c r="N8">
        <v>1</v>
      </c>
      <c r="O8">
        <v>0</v>
      </c>
      <c r="P8">
        <v>3.21</v>
      </c>
      <c r="S8" s="5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spans="1:33" x14ac:dyDescent="0.3">
      <c r="A9" s="2">
        <v>53</v>
      </c>
      <c r="B9">
        <v>1</v>
      </c>
      <c r="C9">
        <v>2.1</v>
      </c>
      <c r="H9" s="2">
        <v>53</v>
      </c>
      <c r="I9">
        <v>1</v>
      </c>
      <c r="J9">
        <v>0</v>
      </c>
      <c r="K9">
        <v>2.1</v>
      </c>
      <c r="M9" s="2">
        <v>53</v>
      </c>
      <c r="N9">
        <v>1</v>
      </c>
      <c r="O9">
        <v>0</v>
      </c>
      <c r="P9">
        <v>2.1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</row>
    <row r="10" spans="1:33" x14ac:dyDescent="0.3">
      <c r="A10" s="2">
        <v>64</v>
      </c>
      <c r="B10">
        <v>1</v>
      </c>
      <c r="C10">
        <v>2.88</v>
      </c>
      <c r="H10" s="2">
        <v>64</v>
      </c>
      <c r="I10">
        <v>1</v>
      </c>
      <c r="J10">
        <v>0</v>
      </c>
      <c r="K10">
        <v>2.88</v>
      </c>
      <c r="M10" s="2">
        <v>64</v>
      </c>
      <c r="N10">
        <v>1</v>
      </c>
      <c r="O10">
        <v>0</v>
      </c>
      <c r="P10">
        <v>2.88</v>
      </c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x14ac:dyDescent="0.3">
      <c r="A11" s="3">
        <v>71</v>
      </c>
      <c r="B11">
        <v>2</v>
      </c>
      <c r="C11">
        <v>3.19</v>
      </c>
      <c r="H11" s="3">
        <v>71</v>
      </c>
      <c r="I11">
        <v>0</v>
      </c>
      <c r="J11">
        <v>1</v>
      </c>
      <c r="K11">
        <v>3.19</v>
      </c>
      <c r="M11" s="3">
        <v>71</v>
      </c>
      <c r="N11">
        <v>0</v>
      </c>
      <c r="O11">
        <v>1</v>
      </c>
      <c r="P11">
        <v>3.19</v>
      </c>
      <c r="S11" s="31"/>
      <c r="T11" s="31"/>
      <c r="U11" s="31"/>
      <c r="V11" s="31"/>
      <c r="W11" s="31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3" x14ac:dyDescent="0.3">
      <c r="A12" s="3">
        <v>62</v>
      </c>
      <c r="B12">
        <v>2</v>
      </c>
      <c r="C12">
        <v>1.6</v>
      </c>
      <c r="H12" s="3">
        <v>62</v>
      </c>
      <c r="I12">
        <v>0</v>
      </c>
      <c r="J12">
        <v>1</v>
      </c>
      <c r="K12">
        <v>1.6</v>
      </c>
      <c r="M12" s="3">
        <v>62</v>
      </c>
      <c r="N12">
        <v>0</v>
      </c>
      <c r="O12">
        <v>1</v>
      </c>
      <c r="P12">
        <v>1.6</v>
      </c>
      <c r="S12" s="5"/>
      <c r="T12" s="5"/>
      <c r="U12" s="5"/>
      <c r="V12" s="5"/>
      <c r="W12" s="5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x14ac:dyDescent="0.3">
      <c r="A13" s="3">
        <v>85</v>
      </c>
      <c r="B13">
        <v>2</v>
      </c>
      <c r="C13">
        <v>3.19</v>
      </c>
      <c r="H13" s="3">
        <v>85</v>
      </c>
      <c r="I13">
        <v>0</v>
      </c>
      <c r="J13">
        <v>1</v>
      </c>
      <c r="K13">
        <v>3.19</v>
      </c>
      <c r="M13" s="3">
        <v>85</v>
      </c>
      <c r="N13">
        <v>0</v>
      </c>
      <c r="O13">
        <v>1</v>
      </c>
      <c r="P13">
        <v>3.19</v>
      </c>
      <c r="S13" s="5"/>
      <c r="T13" s="5"/>
      <c r="U13" s="5"/>
      <c r="V13" s="5"/>
      <c r="W13" s="5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x14ac:dyDescent="0.3">
      <c r="A14" s="3">
        <v>94</v>
      </c>
      <c r="B14">
        <v>2</v>
      </c>
      <c r="C14">
        <v>3.68</v>
      </c>
      <c r="H14" s="3">
        <v>94</v>
      </c>
      <c r="I14">
        <v>0</v>
      </c>
      <c r="J14">
        <v>1</v>
      </c>
      <c r="K14">
        <v>3.68</v>
      </c>
      <c r="M14" s="3">
        <v>94</v>
      </c>
      <c r="N14">
        <v>0</v>
      </c>
      <c r="O14">
        <v>1</v>
      </c>
      <c r="P14">
        <v>3.68</v>
      </c>
      <c r="S14" s="5"/>
      <c r="T14" s="5"/>
      <c r="U14" s="5"/>
      <c r="V14" s="5"/>
      <c r="W14" s="5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33" x14ac:dyDescent="0.3">
      <c r="A15" s="3">
        <v>78</v>
      </c>
      <c r="B15">
        <v>2</v>
      </c>
      <c r="C15">
        <v>3.28</v>
      </c>
      <c r="H15" s="3">
        <v>78</v>
      </c>
      <c r="I15">
        <v>0</v>
      </c>
      <c r="J15">
        <v>1</v>
      </c>
      <c r="K15">
        <v>3.28</v>
      </c>
      <c r="M15" s="3">
        <v>78</v>
      </c>
      <c r="N15">
        <v>0</v>
      </c>
      <c r="O15">
        <v>1</v>
      </c>
      <c r="P15">
        <v>3.28</v>
      </c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3" x14ac:dyDescent="0.3">
      <c r="A16" s="3">
        <v>66</v>
      </c>
      <c r="B16">
        <v>2</v>
      </c>
      <c r="C16">
        <v>3.1</v>
      </c>
      <c r="H16" s="3">
        <v>66</v>
      </c>
      <c r="I16">
        <v>0</v>
      </c>
      <c r="J16">
        <v>1</v>
      </c>
      <c r="K16">
        <v>3.1</v>
      </c>
      <c r="M16" s="3">
        <v>66</v>
      </c>
      <c r="N16">
        <v>0</v>
      </c>
      <c r="O16">
        <v>1</v>
      </c>
      <c r="P16">
        <v>3.1</v>
      </c>
      <c r="S16" s="31"/>
      <c r="T16" s="31"/>
      <c r="U16" s="31"/>
      <c r="V16" s="31"/>
      <c r="W16" s="31"/>
      <c r="X16" s="31"/>
      <c r="Y16" s="31"/>
      <c r="Z16" s="31"/>
      <c r="AA16" s="29"/>
      <c r="AB16" s="32"/>
      <c r="AC16" s="29"/>
      <c r="AD16" s="29"/>
      <c r="AE16" s="29"/>
      <c r="AF16" s="29"/>
      <c r="AG16" s="29"/>
    </row>
    <row r="17" spans="1:34" x14ac:dyDescent="0.3">
      <c r="A17" s="3">
        <v>71</v>
      </c>
      <c r="B17">
        <v>2</v>
      </c>
      <c r="C17">
        <v>3</v>
      </c>
      <c r="H17" s="3">
        <v>71</v>
      </c>
      <c r="I17">
        <v>0</v>
      </c>
      <c r="J17">
        <v>1</v>
      </c>
      <c r="K17">
        <v>3</v>
      </c>
      <c r="M17" s="3">
        <v>71</v>
      </c>
      <c r="N17">
        <v>0</v>
      </c>
      <c r="O17">
        <v>1</v>
      </c>
      <c r="P17">
        <v>3</v>
      </c>
      <c r="S17" s="5"/>
      <c r="T17" s="5"/>
      <c r="U17" s="5"/>
      <c r="V17" s="5"/>
      <c r="W17" s="5"/>
      <c r="X17" s="5"/>
      <c r="Y17" s="5"/>
      <c r="Z17" s="5"/>
      <c r="AA17" s="29"/>
      <c r="AB17" s="29"/>
      <c r="AC17" s="29"/>
      <c r="AD17" s="29"/>
      <c r="AE17" s="29"/>
      <c r="AF17" s="29"/>
      <c r="AG17" s="29"/>
    </row>
    <row r="18" spans="1:34" x14ac:dyDescent="0.3">
      <c r="A18" s="3">
        <v>71</v>
      </c>
      <c r="B18">
        <v>2</v>
      </c>
      <c r="C18">
        <v>2.89</v>
      </c>
      <c r="H18" s="3">
        <v>71</v>
      </c>
      <c r="I18">
        <v>0</v>
      </c>
      <c r="J18">
        <v>1</v>
      </c>
      <c r="K18">
        <v>2.89</v>
      </c>
      <c r="M18" s="3">
        <v>71</v>
      </c>
      <c r="N18">
        <v>0</v>
      </c>
      <c r="O18">
        <v>1</v>
      </c>
      <c r="P18">
        <v>2.89</v>
      </c>
      <c r="S18" s="5"/>
      <c r="T18" s="5"/>
      <c r="U18" s="5"/>
      <c r="V18" s="5"/>
      <c r="W18" s="5"/>
      <c r="X18" s="5"/>
      <c r="Y18" s="5"/>
      <c r="Z18" s="5"/>
      <c r="AA18" s="29"/>
      <c r="AB18" s="33"/>
      <c r="AC18" s="34"/>
      <c r="AD18" s="34"/>
      <c r="AE18" s="34"/>
      <c r="AF18" s="34"/>
      <c r="AG18" s="34"/>
      <c r="AH18" s="34"/>
    </row>
    <row r="19" spans="1:34" x14ac:dyDescent="0.3">
      <c r="A19" s="4">
        <v>64</v>
      </c>
      <c r="B19">
        <v>3</v>
      </c>
      <c r="C19">
        <v>2.67</v>
      </c>
      <c r="H19" s="4">
        <v>64</v>
      </c>
      <c r="K19">
        <v>2.67</v>
      </c>
      <c r="M19" s="4">
        <v>64</v>
      </c>
      <c r="P19">
        <v>2.67</v>
      </c>
      <c r="S19" s="5"/>
      <c r="T19" s="5"/>
      <c r="U19" s="5"/>
      <c r="V19" s="5"/>
      <c r="W19" s="5"/>
      <c r="X19" s="5"/>
      <c r="Y19" s="5"/>
      <c r="Z19" s="5"/>
      <c r="AA19" s="29"/>
      <c r="AB19" s="35"/>
      <c r="AC19" s="36"/>
      <c r="AD19" s="36"/>
      <c r="AE19" s="36"/>
      <c r="AF19" s="37"/>
      <c r="AG19" s="36"/>
      <c r="AH19" s="36"/>
    </row>
    <row r="20" spans="1:34" x14ac:dyDescent="0.3">
      <c r="A20" s="4">
        <v>73</v>
      </c>
      <c r="B20">
        <v>3</v>
      </c>
      <c r="C20">
        <v>2.4</v>
      </c>
      <c r="H20" s="4">
        <v>73</v>
      </c>
      <c r="K20">
        <v>2.4</v>
      </c>
      <c r="M20" s="4">
        <v>73</v>
      </c>
      <c r="P20">
        <v>2.4</v>
      </c>
      <c r="S20" s="5"/>
      <c r="T20" s="5"/>
      <c r="U20" s="5"/>
      <c r="V20" s="5"/>
      <c r="W20" s="5"/>
      <c r="X20" s="5"/>
      <c r="Y20" s="5"/>
      <c r="Z20" s="5"/>
      <c r="AA20" s="29"/>
      <c r="AB20" s="35"/>
      <c r="AC20" s="36"/>
      <c r="AD20" s="36"/>
      <c r="AE20" s="36"/>
      <c r="AF20" s="38"/>
      <c r="AG20" s="36"/>
      <c r="AH20" s="36"/>
    </row>
    <row r="21" spans="1:34" x14ac:dyDescent="0.3">
      <c r="A21" s="4">
        <v>87</v>
      </c>
      <c r="B21">
        <v>3</v>
      </c>
      <c r="C21">
        <v>3.44</v>
      </c>
      <c r="H21" s="4">
        <v>87</v>
      </c>
      <c r="K21">
        <v>3.44</v>
      </c>
      <c r="M21" s="4">
        <v>87</v>
      </c>
      <c r="P21">
        <v>3.44</v>
      </c>
      <c r="S21" s="5"/>
      <c r="T21" s="5"/>
      <c r="U21" s="5"/>
      <c r="V21" s="5"/>
      <c r="W21" s="5"/>
      <c r="X21" s="5"/>
      <c r="Y21" s="5"/>
      <c r="Z21" s="5"/>
      <c r="AA21" s="29"/>
      <c r="AB21" s="35"/>
      <c r="AC21" s="36"/>
      <c r="AD21" s="36"/>
      <c r="AE21" s="36"/>
      <c r="AF21" s="37"/>
      <c r="AG21" s="36"/>
      <c r="AH21" s="36"/>
    </row>
    <row r="22" spans="1:34" x14ac:dyDescent="0.3">
      <c r="A22" s="4">
        <v>91</v>
      </c>
      <c r="B22">
        <v>3</v>
      </c>
      <c r="C22">
        <v>3.91</v>
      </c>
      <c r="H22" s="4">
        <v>91</v>
      </c>
      <c r="K22">
        <v>3.91</v>
      </c>
      <c r="M22" s="4">
        <v>91</v>
      </c>
      <c r="P22">
        <v>3.91</v>
      </c>
      <c r="S22" s="5"/>
      <c r="T22" s="5"/>
      <c r="U22" s="5"/>
      <c r="V22" s="5"/>
      <c r="W22" s="5"/>
      <c r="X22" s="5"/>
      <c r="Y22" s="5"/>
      <c r="Z22" s="5"/>
      <c r="AA22" s="29"/>
      <c r="AB22" s="35"/>
      <c r="AC22" s="36"/>
      <c r="AD22" s="36"/>
      <c r="AE22" s="36"/>
      <c r="AF22" s="37"/>
      <c r="AG22" s="36"/>
      <c r="AH22" s="36"/>
    </row>
    <row r="23" spans="1:34" x14ac:dyDescent="0.3">
      <c r="A23" s="4">
        <v>56</v>
      </c>
      <c r="B23">
        <v>3</v>
      </c>
      <c r="C23">
        <v>2</v>
      </c>
      <c r="H23" s="4">
        <v>56</v>
      </c>
      <c r="K23">
        <v>2</v>
      </c>
      <c r="M23" s="4">
        <v>56</v>
      </c>
      <c r="P23">
        <v>2</v>
      </c>
      <c r="S23" s="29"/>
      <c r="T23" s="29"/>
      <c r="U23" s="29"/>
      <c r="V23" s="29"/>
      <c r="W23" s="29"/>
      <c r="X23" s="29"/>
      <c r="Y23" s="29"/>
      <c r="Z23" s="29"/>
      <c r="AA23" s="29"/>
      <c r="AB23" s="35"/>
      <c r="AC23" s="36"/>
      <c r="AD23" s="36"/>
      <c r="AE23" s="36"/>
      <c r="AF23" s="38"/>
      <c r="AG23" s="36"/>
      <c r="AH23" s="36"/>
    </row>
    <row r="24" spans="1:34" x14ac:dyDescent="0.3">
      <c r="A24" s="4">
        <v>78</v>
      </c>
      <c r="B24">
        <v>3</v>
      </c>
      <c r="C24">
        <v>3.33</v>
      </c>
      <c r="H24" s="4">
        <v>78</v>
      </c>
      <c r="K24">
        <v>3.33</v>
      </c>
      <c r="M24" s="4">
        <v>78</v>
      </c>
      <c r="P24">
        <v>3.33</v>
      </c>
      <c r="S24" s="29"/>
      <c r="T24" s="29"/>
      <c r="U24" s="29"/>
      <c r="V24" s="29"/>
      <c r="W24" s="29"/>
      <c r="X24" s="29"/>
      <c r="Y24" s="29"/>
      <c r="Z24" s="29"/>
      <c r="AA24" s="29"/>
      <c r="AB24" s="35"/>
      <c r="AC24" s="36"/>
      <c r="AD24" s="36"/>
      <c r="AE24" s="36"/>
      <c r="AF24" s="37"/>
      <c r="AG24" s="36"/>
      <c r="AH24" s="36"/>
    </row>
    <row r="25" spans="1:34" x14ac:dyDescent="0.3">
      <c r="A25" s="4">
        <v>87</v>
      </c>
      <c r="B25">
        <v>3</v>
      </c>
      <c r="C25">
        <v>3.29</v>
      </c>
      <c r="H25" s="4">
        <v>87</v>
      </c>
      <c r="K25">
        <v>3.29</v>
      </c>
      <c r="M25" s="4">
        <v>87</v>
      </c>
      <c r="P25">
        <v>3.29</v>
      </c>
      <c r="S25" s="29"/>
      <c r="T25" s="29"/>
      <c r="U25" s="29"/>
      <c r="V25" s="29"/>
      <c r="W25" s="29"/>
      <c r="X25" s="29"/>
      <c r="Y25" s="29"/>
      <c r="Z25" s="29"/>
      <c r="AA25" s="29"/>
      <c r="AB25" s="35"/>
      <c r="AC25" s="36"/>
      <c r="AD25" s="36"/>
      <c r="AE25" s="36"/>
      <c r="AF25" s="37"/>
      <c r="AG25" s="36"/>
      <c r="AH25" s="36"/>
    </row>
    <row r="26" spans="1:34" x14ac:dyDescent="0.3">
      <c r="A26" s="4">
        <v>82</v>
      </c>
      <c r="B26">
        <v>3</v>
      </c>
      <c r="C26">
        <v>3.51</v>
      </c>
      <c r="H26" s="4">
        <v>82</v>
      </c>
      <c r="K26">
        <v>3.51</v>
      </c>
      <c r="M26" s="4">
        <v>82</v>
      </c>
      <c r="P26">
        <v>3.51</v>
      </c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5"/>
      <c r="AC26" s="36"/>
      <c r="AD26" s="36"/>
      <c r="AE26" s="36"/>
      <c r="AF26" s="38"/>
      <c r="AG26" s="36"/>
      <c r="AH26" s="36"/>
    </row>
    <row r="27" spans="1:34" x14ac:dyDescent="0.3"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34" x14ac:dyDescent="0.3">
      <c r="R28" s="31"/>
      <c r="S28" s="31"/>
      <c r="T28" s="31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4" x14ac:dyDescent="0.3">
      <c r="R29" s="5"/>
      <c r="S29" s="5"/>
      <c r="T29" s="5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34" x14ac:dyDescent="0.3">
      <c r="R30" s="5"/>
      <c r="S30" s="5"/>
      <c r="T30" s="5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34" x14ac:dyDescent="0.3">
      <c r="R31" s="5"/>
      <c r="S31" s="5"/>
      <c r="T31" s="5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34" x14ac:dyDescent="0.3">
      <c r="R32" s="5"/>
      <c r="S32" s="5"/>
      <c r="T32" s="5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8:33" x14ac:dyDescent="0.3">
      <c r="R33" s="5"/>
      <c r="S33" s="5"/>
      <c r="T33" s="5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8:33" x14ac:dyDescent="0.3">
      <c r="R34" s="5"/>
      <c r="S34" s="5"/>
      <c r="T34" s="5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8:33" x14ac:dyDescent="0.3">
      <c r="R35" s="5"/>
      <c r="S35" s="5"/>
      <c r="T35" s="5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8:33" x14ac:dyDescent="0.3">
      <c r="R36" s="5"/>
      <c r="S36" s="5"/>
      <c r="T36" s="5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8:33" x14ac:dyDescent="0.3">
      <c r="R37" s="5"/>
      <c r="S37" s="5"/>
      <c r="T37" s="5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8:33" x14ac:dyDescent="0.3">
      <c r="R38" s="5"/>
      <c r="S38" s="5"/>
      <c r="T38" s="5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8:33" x14ac:dyDescent="0.3">
      <c r="R39" s="5"/>
      <c r="S39" s="5"/>
      <c r="T39" s="5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8:33" x14ac:dyDescent="0.3">
      <c r="R40" s="5"/>
      <c r="S40" s="5"/>
      <c r="T40" s="5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8:33" x14ac:dyDescent="0.3">
      <c r="R41" s="5"/>
      <c r="S41" s="5"/>
      <c r="T41" s="5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8:33" x14ac:dyDescent="0.3">
      <c r="R42" s="5"/>
      <c r="S42" s="5"/>
      <c r="T42" s="5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8:33" x14ac:dyDescent="0.3">
      <c r="R43" s="5"/>
      <c r="S43" s="5"/>
      <c r="T43" s="5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8:33" x14ac:dyDescent="0.3">
      <c r="R44" s="5"/>
      <c r="S44" s="5"/>
      <c r="T44" s="5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8:33" x14ac:dyDescent="0.3">
      <c r="R45" s="5"/>
      <c r="S45" s="5"/>
      <c r="T45" s="5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8:33" x14ac:dyDescent="0.3">
      <c r="R46" s="5"/>
      <c r="S46" s="5"/>
      <c r="T46" s="5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8:33" x14ac:dyDescent="0.3">
      <c r="R47" s="5"/>
      <c r="S47" s="5"/>
      <c r="T47" s="5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8:33" x14ac:dyDescent="0.3">
      <c r="R48" s="5"/>
      <c r="S48" s="5"/>
      <c r="T48" s="5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8:33" x14ac:dyDescent="0.3">
      <c r="R49" s="5"/>
      <c r="S49" s="5"/>
      <c r="T49" s="5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8:33" x14ac:dyDescent="0.3">
      <c r="R50" s="5"/>
      <c r="S50" s="5"/>
      <c r="T50" s="5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8:33" x14ac:dyDescent="0.3">
      <c r="R51" s="5"/>
      <c r="S51" s="5"/>
      <c r="T51" s="5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8:33" x14ac:dyDescent="0.3">
      <c r="R52" s="5"/>
      <c r="S52" s="5"/>
      <c r="T52" s="5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8:33" x14ac:dyDescent="0.3">
      <c r="R53" s="29"/>
      <c r="S53" s="29"/>
      <c r="T53" s="29"/>
      <c r="U53" s="29"/>
      <c r="V53" s="29"/>
      <c r="W53" s="29"/>
      <c r="X53" s="29"/>
      <c r="Y53" s="29"/>
      <c r="Z53" s="29"/>
    </row>
    <row r="54" spans="18:33" x14ac:dyDescent="0.3">
      <c r="R54" s="29"/>
      <c r="S54" s="29"/>
      <c r="T54" s="29"/>
      <c r="U54" s="29"/>
      <c r="V54" s="29"/>
      <c r="W54" s="29"/>
      <c r="X54" s="29"/>
      <c r="Y54" s="29"/>
      <c r="Z54" s="29"/>
    </row>
  </sheetData>
  <mergeCells count="3">
    <mergeCell ref="A1:C1"/>
    <mergeCell ref="H1:K1"/>
    <mergeCell ref="M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A452-0109-4280-A319-C1E7C0C6E983}">
  <sheetPr codeName="Sheet9"/>
  <dimension ref="A1:AK61"/>
  <sheetViews>
    <sheetView zoomScale="190" zoomScaleNormal="190" workbookViewId="0">
      <selection activeCell="R3" sqref="R3:S6"/>
    </sheetView>
  </sheetViews>
  <sheetFormatPr defaultRowHeight="14.4" x14ac:dyDescent="0.3"/>
  <cols>
    <col min="11" max="11" width="17.44140625" bestFit="1" customWidth="1"/>
    <col min="12" max="12" width="14.88671875" bestFit="1" customWidth="1"/>
    <col min="13" max="13" width="13.44140625" bestFit="1" customWidth="1"/>
    <col min="21" max="21" width="17.44140625" bestFit="1" customWidth="1"/>
    <col min="22" max="22" width="14.88671875" bestFit="1" customWidth="1"/>
    <col min="23" max="23" width="13.44140625" bestFit="1" customWidth="1"/>
    <col min="24" max="24" width="8.21875" bestFit="1" customWidth="1"/>
    <col min="25" max="25" width="6.21875" bestFit="1" customWidth="1"/>
    <col min="26" max="26" width="7" bestFit="1" customWidth="1"/>
    <col min="27" max="27" width="7.21875" bestFit="1" customWidth="1"/>
    <col min="28" max="28" width="6.5546875" bestFit="1" customWidth="1"/>
    <col min="31" max="31" width="28.886718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F1" s="1" t="s">
        <v>0</v>
      </c>
      <c r="G1" s="1" t="s">
        <v>3</v>
      </c>
      <c r="H1" s="1" t="s">
        <v>4</v>
      </c>
      <c r="I1" s="1" t="s">
        <v>2</v>
      </c>
      <c r="J1" s="1"/>
      <c r="K1" t="s">
        <v>94</v>
      </c>
      <c r="T1" s="29"/>
      <c r="U1" t="s">
        <v>93</v>
      </c>
      <c r="AE1" s="9" t="s">
        <v>34</v>
      </c>
    </row>
    <row r="2" spans="1:36" ht="15" thickBot="1" x14ac:dyDescent="0.35">
      <c r="A2" s="2">
        <v>82</v>
      </c>
      <c r="B2">
        <v>1</v>
      </c>
      <c r="C2">
        <v>3.24</v>
      </c>
      <c r="F2" s="2">
        <v>82</v>
      </c>
      <c r="G2">
        <v>1</v>
      </c>
      <c r="H2">
        <v>0</v>
      </c>
      <c r="I2">
        <v>3.24</v>
      </c>
      <c r="O2" s="39"/>
      <c r="P2" s="40" t="s">
        <v>92</v>
      </c>
      <c r="Q2" s="40" t="s">
        <v>2</v>
      </c>
      <c r="R2" s="41" t="s">
        <v>96</v>
      </c>
      <c r="S2" s="41" t="s">
        <v>97</v>
      </c>
      <c r="T2" s="29"/>
    </row>
    <row r="3" spans="1:36" x14ac:dyDescent="0.3">
      <c r="A3" s="2">
        <v>93</v>
      </c>
      <c r="B3">
        <v>1</v>
      </c>
      <c r="C3">
        <v>3.78</v>
      </c>
      <c r="F3" s="2">
        <v>93</v>
      </c>
      <c r="G3">
        <v>1</v>
      </c>
      <c r="H3">
        <v>0</v>
      </c>
      <c r="I3">
        <v>3.78</v>
      </c>
      <c r="K3" s="8" t="s">
        <v>6</v>
      </c>
      <c r="L3" s="8"/>
      <c r="O3" s="42" t="s">
        <v>89</v>
      </c>
      <c r="P3" s="43">
        <f>AVERAGE(A2:A9)</f>
        <v>70.75</v>
      </c>
      <c r="Q3" s="43">
        <f>AVERAGE(C2:C9)</f>
        <v>3.1237500000000002</v>
      </c>
      <c r="R3" s="44"/>
      <c r="S3" s="44"/>
      <c r="T3" s="29"/>
      <c r="U3" s="8" t="s">
        <v>6</v>
      </c>
      <c r="V3" s="8"/>
      <c r="AE3" s="21" t="s">
        <v>11</v>
      </c>
      <c r="AF3" s="22">
        <v>24</v>
      </c>
    </row>
    <row r="4" spans="1:36" x14ac:dyDescent="0.3">
      <c r="A4" s="2">
        <v>61</v>
      </c>
      <c r="B4">
        <v>1</v>
      </c>
      <c r="C4">
        <v>3.8</v>
      </c>
      <c r="F4" s="2">
        <v>61</v>
      </c>
      <c r="G4">
        <v>1</v>
      </c>
      <c r="H4">
        <v>0</v>
      </c>
      <c r="I4">
        <v>3.8</v>
      </c>
      <c r="K4" s="5" t="s">
        <v>7</v>
      </c>
      <c r="L4" s="5">
        <v>0.77368920041782108</v>
      </c>
      <c r="O4" s="42" t="s">
        <v>90</v>
      </c>
      <c r="P4" s="43">
        <f>AVERAGE(A10:A17)</f>
        <v>74.75</v>
      </c>
      <c r="Q4" s="43">
        <f>AVERAGE(C10:C17)</f>
        <v>2.99125</v>
      </c>
      <c r="R4" s="44"/>
      <c r="S4" s="44"/>
      <c r="T4" s="29"/>
      <c r="U4" s="5" t="s">
        <v>7</v>
      </c>
      <c r="V4" s="5">
        <v>0.77368920041782085</v>
      </c>
      <c r="AE4" s="10" t="s">
        <v>35</v>
      </c>
      <c r="AF4" s="17">
        <v>24</v>
      </c>
    </row>
    <row r="5" spans="1:36" x14ac:dyDescent="0.3">
      <c r="A5" s="2">
        <v>74</v>
      </c>
      <c r="B5">
        <v>1</v>
      </c>
      <c r="C5">
        <v>3.1</v>
      </c>
      <c r="F5" s="2">
        <v>74</v>
      </c>
      <c r="G5">
        <v>1</v>
      </c>
      <c r="H5">
        <v>0</v>
      </c>
      <c r="I5">
        <v>3.1</v>
      </c>
      <c r="K5" s="5" t="s">
        <v>8</v>
      </c>
      <c r="L5" s="5">
        <v>0.59859497884316726</v>
      </c>
      <c r="O5" s="42" t="s">
        <v>91</v>
      </c>
      <c r="P5" s="43">
        <f>AVERAGE(A18:A25)</f>
        <v>77.25</v>
      </c>
      <c r="Q5" s="43">
        <f>AVERAGE(C18:C25)</f>
        <v>3.0687499999999996</v>
      </c>
      <c r="R5" s="44"/>
      <c r="S5" s="44"/>
      <c r="T5" s="29"/>
      <c r="U5" s="5" t="s">
        <v>8</v>
      </c>
      <c r="V5" s="5">
        <v>0.59859497884316704</v>
      </c>
      <c r="AE5" s="10" t="s">
        <v>36</v>
      </c>
      <c r="AF5" s="17">
        <v>20</v>
      </c>
    </row>
    <row r="6" spans="1:36" x14ac:dyDescent="0.3">
      <c r="A6" s="2">
        <v>69</v>
      </c>
      <c r="B6">
        <v>1</v>
      </c>
      <c r="C6">
        <v>2.88</v>
      </c>
      <c r="F6" s="2">
        <v>69</v>
      </c>
      <c r="G6">
        <v>1</v>
      </c>
      <c r="H6">
        <v>0</v>
      </c>
      <c r="I6">
        <v>2.88</v>
      </c>
      <c r="K6" s="5" t="s">
        <v>9</v>
      </c>
      <c r="L6" s="5">
        <v>0.53838422566964239</v>
      </c>
      <c r="O6" s="45" t="s">
        <v>30</v>
      </c>
      <c r="P6" s="46">
        <f>AVERAGE(A2:A25)</f>
        <v>74.25</v>
      </c>
      <c r="Q6" s="46">
        <f>AVERAGE(I2:I25)</f>
        <v>3.0612500000000007</v>
      </c>
      <c r="R6" s="47"/>
      <c r="S6" s="47"/>
      <c r="T6" s="29"/>
      <c r="U6" s="5" t="s">
        <v>9</v>
      </c>
      <c r="V6" s="5">
        <v>0.53838422566964206</v>
      </c>
      <c r="AE6" s="10" t="s">
        <v>37</v>
      </c>
      <c r="AF6" s="20">
        <v>0.59859497884316559</v>
      </c>
    </row>
    <row r="7" spans="1:36" x14ac:dyDescent="0.3">
      <c r="A7" s="2">
        <v>70</v>
      </c>
      <c r="B7">
        <v>1</v>
      </c>
      <c r="C7">
        <v>3.21</v>
      </c>
      <c r="F7" s="2">
        <v>70</v>
      </c>
      <c r="G7">
        <v>1</v>
      </c>
      <c r="H7">
        <v>0</v>
      </c>
      <c r="I7">
        <v>3.21</v>
      </c>
      <c r="K7" s="5" t="s">
        <v>10</v>
      </c>
      <c r="L7" s="5">
        <v>7.860424154049543</v>
      </c>
      <c r="T7" s="29"/>
      <c r="U7" s="5" t="s">
        <v>10</v>
      </c>
      <c r="V7" s="5">
        <v>7.8604241540495456</v>
      </c>
      <c r="AE7" s="10" t="s">
        <v>38</v>
      </c>
      <c r="AF7" s="20">
        <v>0.53838422566964039</v>
      </c>
    </row>
    <row r="8" spans="1:36" ht="15" thickBot="1" x14ac:dyDescent="0.35">
      <c r="A8" s="2">
        <v>53</v>
      </c>
      <c r="B8">
        <v>1</v>
      </c>
      <c r="C8">
        <v>2.1</v>
      </c>
      <c r="F8" s="2">
        <v>53</v>
      </c>
      <c r="G8">
        <v>1</v>
      </c>
      <c r="H8">
        <v>0</v>
      </c>
      <c r="I8">
        <v>2.1</v>
      </c>
      <c r="K8" s="6" t="s">
        <v>11</v>
      </c>
      <c r="L8" s="6">
        <v>24</v>
      </c>
      <c r="T8" s="29"/>
      <c r="U8" s="6" t="s">
        <v>11</v>
      </c>
      <c r="V8" s="6">
        <v>24</v>
      </c>
      <c r="AE8" s="10" t="s">
        <v>39</v>
      </c>
      <c r="AF8" s="20">
        <v>61.786267881565763</v>
      </c>
    </row>
    <row r="9" spans="1:36" x14ac:dyDescent="0.3">
      <c r="A9" s="2">
        <v>64</v>
      </c>
      <c r="B9">
        <v>1</v>
      </c>
      <c r="C9">
        <v>2.88</v>
      </c>
      <c r="F9" s="2">
        <v>64</v>
      </c>
      <c r="G9">
        <v>1</v>
      </c>
      <c r="H9">
        <v>0</v>
      </c>
      <c r="I9">
        <v>2.88</v>
      </c>
      <c r="T9" s="29"/>
      <c r="AE9" s="10" t="s">
        <v>40</v>
      </c>
      <c r="AF9" s="20">
        <v>7.8604241540495616</v>
      </c>
    </row>
    <row r="10" spans="1:36" ht="15" thickBot="1" x14ac:dyDescent="0.35">
      <c r="A10" s="3">
        <v>71</v>
      </c>
      <c r="B10">
        <v>2</v>
      </c>
      <c r="C10">
        <v>3.19</v>
      </c>
      <c r="F10" s="3">
        <v>71</v>
      </c>
      <c r="G10">
        <v>0</v>
      </c>
      <c r="H10">
        <v>1</v>
      </c>
      <c r="I10">
        <v>3.19</v>
      </c>
      <c r="K10" t="s">
        <v>12</v>
      </c>
      <c r="T10" s="29"/>
      <c r="U10" t="s">
        <v>12</v>
      </c>
      <c r="AE10" s="13" t="s">
        <v>41</v>
      </c>
      <c r="AF10" s="15">
        <v>2.0199935101500546</v>
      </c>
    </row>
    <row r="11" spans="1:36" x14ac:dyDescent="0.3">
      <c r="A11" s="3">
        <v>62</v>
      </c>
      <c r="B11">
        <v>2</v>
      </c>
      <c r="C11">
        <v>1.6</v>
      </c>
      <c r="F11" s="3">
        <v>62</v>
      </c>
      <c r="G11">
        <v>0</v>
      </c>
      <c r="H11">
        <v>1</v>
      </c>
      <c r="I11">
        <v>1.6</v>
      </c>
      <c r="K11" s="7"/>
      <c r="L11" s="7" t="s">
        <v>16</v>
      </c>
      <c r="M11" s="7" t="s">
        <v>17</v>
      </c>
      <c r="N11" s="7" t="s">
        <v>18</v>
      </c>
      <c r="O11" s="7" t="s">
        <v>19</v>
      </c>
      <c r="P11" s="7" t="s">
        <v>20</v>
      </c>
      <c r="T11" s="29"/>
      <c r="U11" s="7"/>
      <c r="V11" s="7" t="s">
        <v>16</v>
      </c>
      <c r="W11" s="7" t="s">
        <v>17</v>
      </c>
      <c r="X11" s="7" t="s">
        <v>18</v>
      </c>
      <c r="Y11" s="7" t="s">
        <v>19</v>
      </c>
      <c r="Z11" s="7" t="s">
        <v>20</v>
      </c>
    </row>
    <row r="12" spans="1:36" x14ac:dyDescent="0.3">
      <c r="A12" s="3">
        <v>85</v>
      </c>
      <c r="B12">
        <v>2</v>
      </c>
      <c r="C12">
        <v>3.19</v>
      </c>
      <c r="F12" s="3">
        <v>85</v>
      </c>
      <c r="G12">
        <v>0</v>
      </c>
      <c r="H12">
        <v>1</v>
      </c>
      <c r="I12">
        <v>3.19</v>
      </c>
      <c r="K12" s="5" t="s">
        <v>5</v>
      </c>
      <c r="L12" s="5">
        <v>3</v>
      </c>
      <c r="M12" s="5">
        <v>1842.7746423686904</v>
      </c>
      <c r="N12" s="5">
        <v>614.25821412289679</v>
      </c>
      <c r="O12" s="5">
        <v>9.9416623658242766</v>
      </c>
      <c r="P12" s="5">
        <v>3.2012399410869804E-4</v>
      </c>
      <c r="T12" s="29"/>
      <c r="U12" s="5" t="s">
        <v>5</v>
      </c>
      <c r="V12" s="5">
        <v>3</v>
      </c>
      <c r="W12" s="5">
        <v>1842.7746423686897</v>
      </c>
      <c r="X12" s="5">
        <v>614.25821412289656</v>
      </c>
      <c r="Y12" s="5">
        <v>9.9416623658242678</v>
      </c>
      <c r="Z12" s="5">
        <v>3.2012399410869961E-4</v>
      </c>
      <c r="AE12" s="9" t="s">
        <v>42</v>
      </c>
    </row>
    <row r="13" spans="1:36" ht="15" thickBot="1" x14ac:dyDescent="0.35">
      <c r="A13" s="3">
        <v>94</v>
      </c>
      <c r="B13">
        <v>2</v>
      </c>
      <c r="C13">
        <v>3.68</v>
      </c>
      <c r="F13" s="3">
        <v>94</v>
      </c>
      <c r="G13">
        <v>0</v>
      </c>
      <c r="H13">
        <v>1</v>
      </c>
      <c r="I13">
        <v>3.68</v>
      </c>
      <c r="K13" s="5" t="s">
        <v>13</v>
      </c>
      <c r="L13" s="5">
        <v>20</v>
      </c>
      <c r="M13" s="5">
        <v>1235.7253576313096</v>
      </c>
      <c r="N13" s="5">
        <v>61.786267881565479</v>
      </c>
      <c r="O13" s="5"/>
      <c r="P13" s="5"/>
      <c r="T13" s="29"/>
      <c r="U13" s="5" t="s">
        <v>13</v>
      </c>
      <c r="V13" s="5">
        <v>20</v>
      </c>
      <c r="W13" s="5">
        <v>1235.7253576313103</v>
      </c>
      <c r="X13" s="5">
        <v>61.786267881565514</v>
      </c>
      <c r="Y13" s="5"/>
      <c r="Z13" s="5"/>
    </row>
    <row r="14" spans="1:36" ht="29.4" thickBot="1" x14ac:dyDescent="0.35">
      <c r="A14" s="3">
        <v>78</v>
      </c>
      <c r="B14">
        <v>2</v>
      </c>
      <c r="C14">
        <v>3.28</v>
      </c>
      <c r="F14" s="3">
        <v>78</v>
      </c>
      <c r="G14">
        <v>0</v>
      </c>
      <c r="H14">
        <v>1</v>
      </c>
      <c r="I14">
        <v>3.28</v>
      </c>
      <c r="K14" s="6" t="s">
        <v>14</v>
      </c>
      <c r="L14" s="6">
        <v>23</v>
      </c>
      <c r="M14" s="6">
        <v>3078.5</v>
      </c>
      <c r="N14" s="6"/>
      <c r="O14" s="6"/>
      <c r="P14" s="6"/>
      <c r="T14" s="29"/>
      <c r="U14" s="6" t="s">
        <v>14</v>
      </c>
      <c r="V14" s="6">
        <v>23</v>
      </c>
      <c r="W14" s="6">
        <v>3078.5</v>
      </c>
      <c r="X14" s="6"/>
      <c r="Y14" s="6"/>
      <c r="Z14" s="6"/>
      <c r="AE14" s="11" t="s">
        <v>43</v>
      </c>
      <c r="AF14" s="12" t="s">
        <v>36</v>
      </c>
      <c r="AG14" s="12" t="s">
        <v>44</v>
      </c>
      <c r="AH14" s="12" t="s">
        <v>45</v>
      </c>
      <c r="AI14" s="12" t="s">
        <v>19</v>
      </c>
      <c r="AJ14" s="12" t="s">
        <v>46</v>
      </c>
    </row>
    <row r="15" spans="1:36" ht="15" thickBot="1" x14ac:dyDescent="0.35">
      <c r="A15" s="3">
        <v>66</v>
      </c>
      <c r="B15">
        <v>2</v>
      </c>
      <c r="C15">
        <v>3.1</v>
      </c>
      <c r="F15" s="3">
        <v>66</v>
      </c>
      <c r="G15">
        <v>0</v>
      </c>
      <c r="H15">
        <v>1</v>
      </c>
      <c r="I15">
        <v>3.1</v>
      </c>
      <c r="T15" s="29"/>
      <c r="AE15" s="18" t="s">
        <v>47</v>
      </c>
      <c r="AF15" s="16">
        <v>3</v>
      </c>
      <c r="AG15" s="19">
        <v>1842.774642368686</v>
      </c>
      <c r="AH15" s="19">
        <v>614.25821412289531</v>
      </c>
      <c r="AI15" s="19">
        <v>9.9416623658242074</v>
      </c>
      <c r="AJ15" s="25">
        <v>3.2012399410871089E-4</v>
      </c>
    </row>
    <row r="16" spans="1:36" x14ac:dyDescent="0.3">
      <c r="A16" s="3">
        <v>71</v>
      </c>
      <c r="B16">
        <v>2</v>
      </c>
      <c r="C16">
        <v>3</v>
      </c>
      <c r="F16" s="3">
        <v>71</v>
      </c>
      <c r="G16">
        <v>0</v>
      </c>
      <c r="H16">
        <v>1</v>
      </c>
      <c r="I16">
        <v>3</v>
      </c>
      <c r="K16" s="7"/>
      <c r="L16" s="7" t="s">
        <v>21</v>
      </c>
      <c r="M16" s="7" t="s">
        <v>10</v>
      </c>
      <c r="N16" s="7" t="s">
        <v>22</v>
      </c>
      <c r="O16" s="7" t="s">
        <v>23</v>
      </c>
      <c r="P16" s="7" t="s">
        <v>24</v>
      </c>
      <c r="Q16" s="7" t="s">
        <v>25</v>
      </c>
      <c r="R16" s="7" t="s">
        <v>85</v>
      </c>
      <c r="S16" s="7" t="s">
        <v>86</v>
      </c>
      <c r="T16" s="31"/>
      <c r="U16" s="7"/>
      <c r="V16" s="7" t="s">
        <v>21</v>
      </c>
      <c r="W16" s="7" t="s">
        <v>10</v>
      </c>
      <c r="X16" s="7" t="s">
        <v>22</v>
      </c>
      <c r="Y16" s="7" t="s">
        <v>23</v>
      </c>
      <c r="Z16" s="7" t="s">
        <v>24</v>
      </c>
      <c r="AA16" s="7" t="s">
        <v>25</v>
      </c>
      <c r="AB16" s="7" t="s">
        <v>85</v>
      </c>
      <c r="AC16" s="7" t="s">
        <v>86</v>
      </c>
      <c r="AE16" s="10" t="s">
        <v>48</v>
      </c>
      <c r="AF16" s="17">
        <v>20</v>
      </c>
      <c r="AG16" s="20">
        <v>1235.7253576313153</v>
      </c>
      <c r="AH16" s="20">
        <v>61.786267881565763</v>
      </c>
      <c r="AI16" s="20"/>
      <c r="AJ16" s="26"/>
    </row>
    <row r="17" spans="1:37" ht="15" thickBot="1" x14ac:dyDescent="0.35">
      <c r="A17" s="3">
        <v>71</v>
      </c>
      <c r="B17">
        <v>2</v>
      </c>
      <c r="C17">
        <v>2.89</v>
      </c>
      <c r="F17" s="3">
        <v>71</v>
      </c>
      <c r="G17">
        <v>0</v>
      </c>
      <c r="H17">
        <v>1</v>
      </c>
      <c r="I17">
        <v>2.89</v>
      </c>
      <c r="K17" s="5" t="s">
        <v>15</v>
      </c>
      <c r="L17" s="5">
        <v>31.680043917174366</v>
      </c>
      <c r="M17" s="5">
        <v>9.1933668497992524</v>
      </c>
      <c r="N17" s="5">
        <v>3.445967558432212</v>
      </c>
      <c r="O17" s="5">
        <v>2.5553165333723963E-3</v>
      </c>
      <c r="P17" s="5">
        <v>12.503016711187392</v>
      </c>
      <c r="Q17" s="5">
        <v>50.85707112316134</v>
      </c>
      <c r="R17" s="5">
        <v>5.5217921528093257</v>
      </c>
      <c r="S17" s="5">
        <v>57.838295681539407</v>
      </c>
      <c r="T17" s="5"/>
      <c r="U17" s="5" t="s">
        <v>15</v>
      </c>
      <c r="V17" s="5">
        <v>28.791416518598794</v>
      </c>
      <c r="W17" s="5">
        <v>8.8878695864899573</v>
      </c>
      <c r="X17" s="5">
        <v>3.2394058259319314</v>
      </c>
      <c r="Y17" s="5">
        <v>4.1090654550022905E-3</v>
      </c>
      <c r="Z17" s="5">
        <v>10.251645437114767</v>
      </c>
      <c r="AA17" s="5">
        <v>47.331187600082821</v>
      </c>
      <c r="AB17" s="5">
        <v>3.5024082487586732</v>
      </c>
      <c r="AC17" s="5">
        <v>54.080424788438918</v>
      </c>
      <c r="AE17" s="13" t="s">
        <v>49</v>
      </c>
      <c r="AF17" s="14">
        <v>23</v>
      </c>
      <c r="AG17" s="15">
        <v>3078.5000000000014</v>
      </c>
      <c r="AH17" s="15"/>
      <c r="AI17" s="15"/>
      <c r="AJ17" s="27"/>
    </row>
    <row r="18" spans="1:37" x14ac:dyDescent="0.3">
      <c r="A18" s="4">
        <v>64</v>
      </c>
      <c r="B18">
        <v>3</v>
      </c>
      <c r="C18">
        <v>2.67</v>
      </c>
      <c r="F18" s="4">
        <v>64</v>
      </c>
      <c r="G18">
        <v>0</v>
      </c>
      <c r="H18">
        <v>0</v>
      </c>
      <c r="I18">
        <v>2.67</v>
      </c>
      <c r="K18" s="5" t="s">
        <v>3</v>
      </c>
      <c r="L18" s="5">
        <v>-7.3167324104457441</v>
      </c>
      <c r="M18" s="5">
        <v>3.9333490761624921</v>
      </c>
      <c r="N18" s="5">
        <v>-1.8601787608396545</v>
      </c>
      <c r="O18" s="5">
        <v>7.7631171244174943E-2</v>
      </c>
      <c r="P18" s="5">
        <v>-15.521554808657662</v>
      </c>
      <c r="Q18" s="5">
        <v>0.88808998776617276</v>
      </c>
      <c r="R18" s="5">
        <v>-18.50844672930139</v>
      </c>
      <c r="S18" s="5">
        <v>3.8749819084099011</v>
      </c>
      <c r="T18" s="5"/>
      <c r="U18" s="5" t="s">
        <v>3</v>
      </c>
      <c r="V18" s="5">
        <v>-4.4281050118701755</v>
      </c>
      <c r="W18" s="5">
        <v>2.2761173027105079</v>
      </c>
      <c r="X18" s="5">
        <v>-1.9454643249699737</v>
      </c>
      <c r="Y18" s="5">
        <v>6.5911383874107804E-2</v>
      </c>
      <c r="Z18" s="5">
        <v>-9.1760025070136688</v>
      </c>
      <c r="AA18" s="5">
        <v>0.31979248327331788</v>
      </c>
      <c r="AB18" s="5">
        <v>-10.904431957403634</v>
      </c>
      <c r="AC18" s="5">
        <v>2.0482219336632825</v>
      </c>
      <c r="AE18" s="28" t="s">
        <v>50</v>
      </c>
    </row>
    <row r="19" spans="1:37" x14ac:dyDescent="0.3">
      <c r="A19" s="4">
        <v>73</v>
      </c>
      <c r="B19">
        <v>3</v>
      </c>
      <c r="C19">
        <v>2.4</v>
      </c>
      <c r="F19" s="4">
        <v>73</v>
      </c>
      <c r="G19">
        <v>0</v>
      </c>
      <c r="H19">
        <v>0</v>
      </c>
      <c r="I19">
        <v>2.4</v>
      </c>
      <c r="K19" s="5" t="s">
        <v>4</v>
      </c>
      <c r="L19" s="5">
        <v>-1.3491497852809808</v>
      </c>
      <c r="M19" s="5">
        <v>3.9364382595353375</v>
      </c>
      <c r="N19" s="5">
        <v>-0.34273363287558239</v>
      </c>
      <c r="O19" s="5">
        <v>0.73537481235866498</v>
      </c>
      <c r="P19" s="5">
        <v>-9.5604161070905533</v>
      </c>
      <c r="Q19" s="5">
        <v>6.8621165365285925</v>
      </c>
      <c r="R19" s="5">
        <v>-12.549653880258195</v>
      </c>
      <c r="S19" s="5">
        <v>9.8513543096962337</v>
      </c>
      <c r="T19" s="5"/>
      <c r="U19" s="5" t="s">
        <v>4</v>
      </c>
      <c r="V19" s="5">
        <v>1.5394776132945949</v>
      </c>
      <c r="W19" s="5">
        <v>2.2778967743132212</v>
      </c>
      <c r="X19" s="5">
        <v>0.6758329133499662</v>
      </c>
      <c r="Y19" s="5">
        <v>0.50688695589562449</v>
      </c>
      <c r="Z19" s="5">
        <v>-3.2121317945676053</v>
      </c>
      <c r="AA19" s="5">
        <v>6.2910870211567946</v>
      </c>
      <c r="AB19" s="5">
        <v>-4.9419125334525003</v>
      </c>
      <c r="AC19" s="5">
        <v>8.0208677600416891</v>
      </c>
    </row>
    <row r="20" spans="1:37" ht="15" thickBot="1" x14ac:dyDescent="0.35">
      <c r="A20" s="4">
        <v>87</v>
      </c>
      <c r="B20">
        <v>3</v>
      </c>
      <c r="C20">
        <v>3.44</v>
      </c>
      <c r="F20" s="4">
        <v>87</v>
      </c>
      <c r="G20">
        <v>0</v>
      </c>
      <c r="H20">
        <v>0</v>
      </c>
      <c r="I20">
        <v>3.44</v>
      </c>
      <c r="K20" s="6" t="s">
        <v>2</v>
      </c>
      <c r="L20" s="6">
        <v>14.849680189922811</v>
      </c>
      <c r="M20" s="6">
        <v>2.8556445224613793</v>
      </c>
      <c r="N20" s="6">
        <v>5.2001150959515634</v>
      </c>
      <c r="O20" s="6">
        <v>4.3462656910483026E-5</v>
      </c>
      <c r="P20" s="6">
        <v>8.8929100976833872</v>
      </c>
      <c r="Q20" s="6">
        <v>20.806450282162235</v>
      </c>
      <c r="R20" s="6">
        <v>6.7244014331302573</v>
      </c>
      <c r="S20" s="6">
        <v>22.974958946715365</v>
      </c>
      <c r="T20" s="5"/>
      <c r="U20" s="6" t="s">
        <v>2</v>
      </c>
      <c r="V20" s="6">
        <v>14.849680189922807</v>
      </c>
      <c r="W20" s="6">
        <v>2.8556445224613793</v>
      </c>
      <c r="X20" s="6">
        <v>5.2001150959515616</v>
      </c>
      <c r="Y20" s="6">
        <v>4.3462656910483101E-5</v>
      </c>
      <c r="Z20" s="6">
        <v>8.8929100976833837</v>
      </c>
      <c r="AA20" s="6">
        <v>20.806450282162231</v>
      </c>
      <c r="AB20" s="6">
        <v>6.7244014331302537</v>
      </c>
      <c r="AC20" s="6">
        <v>22.974958946715361</v>
      </c>
      <c r="AE20" s="9" t="s">
        <v>51</v>
      </c>
    </row>
    <row r="21" spans="1:37" ht="15" thickBot="1" x14ac:dyDescent="0.35">
      <c r="A21" s="4">
        <v>91</v>
      </c>
      <c r="B21">
        <v>3</v>
      </c>
      <c r="C21">
        <v>3.91</v>
      </c>
      <c r="F21" s="4">
        <v>91</v>
      </c>
      <c r="G21">
        <v>0</v>
      </c>
      <c r="H21">
        <v>0</v>
      </c>
      <c r="I21">
        <v>3.91</v>
      </c>
      <c r="T21" s="5"/>
    </row>
    <row r="22" spans="1:37" ht="28.8" x14ac:dyDescent="0.3">
      <c r="A22" s="4">
        <v>56</v>
      </c>
      <c r="B22">
        <v>3</v>
      </c>
      <c r="C22">
        <v>2</v>
      </c>
      <c r="F22" s="4">
        <v>56</v>
      </c>
      <c r="G22">
        <v>0</v>
      </c>
      <c r="H22">
        <v>0</v>
      </c>
      <c r="I22">
        <v>2</v>
      </c>
      <c r="T22" s="5"/>
      <c r="V22">
        <f>V18+V19</f>
        <v>-2.8886273985755806</v>
      </c>
      <c r="W22">
        <f>L17-V17</f>
        <v>2.8886273985755722</v>
      </c>
      <c r="X22">
        <f>L18-V18</f>
        <v>-2.8886273985755686</v>
      </c>
      <c r="Y22">
        <f>L19-V19</f>
        <v>-2.8886273985755757</v>
      </c>
      <c r="AE22" s="11" t="s">
        <v>43</v>
      </c>
      <c r="AF22" s="12" t="s">
        <v>36</v>
      </c>
      <c r="AG22" s="12" t="s">
        <v>44</v>
      </c>
      <c r="AH22" s="12" t="s">
        <v>45</v>
      </c>
      <c r="AI22" s="12" t="s">
        <v>19</v>
      </c>
      <c r="AJ22" s="12" t="s">
        <v>46</v>
      </c>
    </row>
    <row r="23" spans="1:37" x14ac:dyDescent="0.3">
      <c r="A23" s="4">
        <v>78</v>
      </c>
      <c r="B23">
        <v>3</v>
      </c>
      <c r="C23">
        <v>3.33</v>
      </c>
      <c r="F23" s="4">
        <v>78</v>
      </c>
      <c r="G23">
        <v>0</v>
      </c>
      <c r="H23">
        <v>0</v>
      </c>
      <c r="I23">
        <v>3.33</v>
      </c>
      <c r="T23" s="29"/>
      <c r="AE23" s="18" t="s">
        <v>2</v>
      </c>
      <c r="AF23" s="16">
        <v>1</v>
      </c>
      <c r="AG23" s="19">
        <v>1670.7746423686899</v>
      </c>
      <c r="AH23" s="19">
        <v>1670.7746423686899</v>
      </c>
      <c r="AI23" s="19">
        <v>27.041197011143211</v>
      </c>
      <c r="AJ23" s="25">
        <v>4.3462656910484212E-5</v>
      </c>
    </row>
    <row r="24" spans="1:37" ht="15" thickBot="1" x14ac:dyDescent="0.35">
      <c r="A24" s="4">
        <v>87</v>
      </c>
      <c r="B24">
        <v>3</v>
      </c>
      <c r="C24">
        <v>3.29</v>
      </c>
      <c r="F24" s="4">
        <v>87</v>
      </c>
      <c r="G24">
        <v>0</v>
      </c>
      <c r="H24">
        <v>0</v>
      </c>
      <c r="I24">
        <v>3.29</v>
      </c>
      <c r="K24" t="s">
        <v>26</v>
      </c>
      <c r="T24" s="29"/>
      <c r="U24" t="s">
        <v>26</v>
      </c>
      <c r="AE24" s="13" t="s">
        <v>1</v>
      </c>
      <c r="AF24" s="14">
        <v>2</v>
      </c>
      <c r="AG24" s="15">
        <v>241.47634942623381</v>
      </c>
      <c r="AH24" s="15">
        <v>120.7381747131169</v>
      </c>
      <c r="AI24" s="15">
        <v>1.954126359348203</v>
      </c>
      <c r="AJ24" s="24">
        <v>0.16781144548624896</v>
      </c>
    </row>
    <row r="25" spans="1:37" ht="15" thickBot="1" x14ac:dyDescent="0.35">
      <c r="A25" s="4">
        <v>82</v>
      </c>
      <c r="B25">
        <v>3</v>
      </c>
      <c r="C25">
        <v>3.51</v>
      </c>
      <c r="F25" s="4">
        <v>82</v>
      </c>
      <c r="G25">
        <v>0</v>
      </c>
      <c r="H25">
        <v>0</v>
      </c>
      <c r="I25">
        <v>3.51</v>
      </c>
      <c r="T25" s="29"/>
    </row>
    <row r="26" spans="1:37" x14ac:dyDescent="0.3">
      <c r="K26" s="7" t="s">
        <v>27</v>
      </c>
      <c r="L26" s="7" t="s">
        <v>28</v>
      </c>
      <c r="M26" s="7" t="s">
        <v>29</v>
      </c>
      <c r="T26" s="29"/>
      <c r="U26" s="7" t="s">
        <v>27</v>
      </c>
      <c r="V26" s="7" t="s">
        <v>28</v>
      </c>
      <c r="W26" s="7" t="s">
        <v>29</v>
      </c>
    </row>
    <row r="27" spans="1:37" x14ac:dyDescent="0.3">
      <c r="K27" s="5">
        <v>1</v>
      </c>
      <c r="L27" s="5">
        <v>72.476275322078536</v>
      </c>
      <c r="M27" s="5">
        <v>9.5237246779214644</v>
      </c>
      <c r="N27">
        <f>L17+1*L18+0*L19+L20*I2</f>
        <v>72.476275322078536</v>
      </c>
      <c r="T27" s="29"/>
      <c r="U27" s="5">
        <v>1</v>
      </c>
      <c r="V27" s="5">
        <v>72.476275322078521</v>
      </c>
      <c r="W27" s="5">
        <v>9.5237246779214786</v>
      </c>
      <c r="X27">
        <f>V17+1*V18+0*V19+V20*I2</f>
        <v>72.476275322078521</v>
      </c>
      <c r="AE27" s="9" t="s">
        <v>52</v>
      </c>
    </row>
    <row r="28" spans="1:37" ht="15" thickBot="1" x14ac:dyDescent="0.35">
      <c r="F28" s="1" t="s">
        <v>0</v>
      </c>
      <c r="G28" s="1" t="s">
        <v>3</v>
      </c>
      <c r="H28" s="1" t="s">
        <v>4</v>
      </c>
      <c r="I28" s="1" t="s">
        <v>2</v>
      </c>
      <c r="K28" s="5">
        <v>2</v>
      </c>
      <c r="L28" s="5">
        <v>80.495102624636843</v>
      </c>
      <c r="M28" s="5">
        <v>12.504897375363157</v>
      </c>
      <c r="T28" s="29"/>
      <c r="U28" s="5">
        <v>2</v>
      </c>
      <c r="V28" s="5">
        <v>80.495102624636829</v>
      </c>
      <c r="W28" s="5">
        <v>12.504897375363171</v>
      </c>
    </row>
    <row r="29" spans="1:37" ht="43.2" x14ac:dyDescent="0.3">
      <c r="F29" s="2">
        <v>82</v>
      </c>
      <c r="G29">
        <v>1</v>
      </c>
      <c r="H29">
        <v>0</v>
      </c>
      <c r="I29">
        <v>3.24</v>
      </c>
      <c r="K29" s="5">
        <v>3</v>
      </c>
      <c r="L29" s="5">
        <v>80.792096228435298</v>
      </c>
      <c r="M29" s="5">
        <v>-19.792096228435298</v>
      </c>
      <c r="T29" s="29"/>
      <c r="U29" s="5">
        <v>3</v>
      </c>
      <c r="V29" s="5">
        <v>80.792096228435284</v>
      </c>
      <c r="W29" s="5">
        <v>-19.792096228435284</v>
      </c>
      <c r="AE29" s="11" t="s">
        <v>43</v>
      </c>
      <c r="AF29" s="12" t="s">
        <v>53</v>
      </c>
      <c r="AG29" s="12" t="s">
        <v>54</v>
      </c>
      <c r="AH29" s="12" t="s">
        <v>55</v>
      </c>
      <c r="AI29" s="12" t="s">
        <v>56</v>
      </c>
      <c r="AJ29" s="12" t="s">
        <v>57</v>
      </c>
      <c r="AK29" s="12" t="s">
        <v>58</v>
      </c>
    </row>
    <row r="30" spans="1:37" x14ac:dyDescent="0.3">
      <c r="F30" s="2">
        <v>93</v>
      </c>
      <c r="G30">
        <v>1</v>
      </c>
      <c r="H30">
        <v>0</v>
      </c>
      <c r="I30">
        <v>3.78</v>
      </c>
      <c r="K30" s="5">
        <v>4</v>
      </c>
      <c r="L30" s="5">
        <v>70.397320095489334</v>
      </c>
      <c r="M30" s="5">
        <v>3.6026799045106657</v>
      </c>
      <c r="T30" s="29"/>
      <c r="U30" s="5">
        <v>4</v>
      </c>
      <c r="V30" s="5">
        <v>70.39732009548932</v>
      </c>
      <c r="W30" s="5">
        <v>3.6026799045106799</v>
      </c>
      <c r="AE30" s="18" t="s">
        <v>15</v>
      </c>
      <c r="AF30" s="19">
        <v>31.680043917174309</v>
      </c>
      <c r="AG30" s="19">
        <v>9.1933668497992702</v>
      </c>
      <c r="AH30" s="19">
        <v>3.4459675584321992</v>
      </c>
      <c r="AI30" s="25">
        <v>2.5553165333724722E-3</v>
      </c>
      <c r="AJ30" s="19">
        <v>12.503016713428476</v>
      </c>
      <c r="AK30" s="19">
        <v>50.857071120920139</v>
      </c>
    </row>
    <row r="31" spans="1:37" x14ac:dyDescent="0.3">
      <c r="F31" s="2">
        <v>61</v>
      </c>
      <c r="G31">
        <v>1</v>
      </c>
      <c r="H31">
        <v>0</v>
      </c>
      <c r="I31">
        <v>3.8</v>
      </c>
      <c r="K31" s="5">
        <v>5</v>
      </c>
      <c r="L31" s="5">
        <v>67.130390453706312</v>
      </c>
      <c r="M31" s="5">
        <v>1.8696095462936881</v>
      </c>
      <c r="T31" s="29"/>
      <c r="U31" s="5">
        <v>5</v>
      </c>
      <c r="V31" s="5">
        <v>67.130390453706298</v>
      </c>
      <c r="W31" s="5">
        <v>1.8696095462937024</v>
      </c>
      <c r="AE31" s="10" t="s">
        <v>2</v>
      </c>
      <c r="AF31" s="20">
        <v>14.849680189922809</v>
      </c>
      <c r="AG31" s="20">
        <v>2.8556445224613856</v>
      </c>
      <c r="AH31" s="20">
        <v>5.200115095951551</v>
      </c>
      <c r="AI31" s="26">
        <v>4.3462656910575603E-5</v>
      </c>
      <c r="AJ31" s="20">
        <v>8.8929100983795273</v>
      </c>
      <c r="AK31" s="20">
        <v>20.806450281466091</v>
      </c>
    </row>
    <row r="32" spans="1:37" x14ac:dyDescent="0.3">
      <c r="F32" s="2">
        <v>74</v>
      </c>
      <c r="G32">
        <v>1</v>
      </c>
      <c r="H32">
        <v>0</v>
      </c>
      <c r="I32">
        <v>3.1</v>
      </c>
      <c r="K32" s="5">
        <v>6</v>
      </c>
      <c r="L32" s="5">
        <v>72.030784916380838</v>
      </c>
      <c r="M32" s="5">
        <v>-2.0307849163808385</v>
      </c>
      <c r="T32" s="29"/>
      <c r="U32" s="5">
        <v>6</v>
      </c>
      <c r="V32" s="5">
        <v>72.030784916380824</v>
      </c>
      <c r="W32" s="5">
        <v>-2.0307849163808243</v>
      </c>
      <c r="AE32" s="10" t="s">
        <v>31</v>
      </c>
      <c r="AF32" s="20">
        <v>-7.3167324104456632</v>
      </c>
      <c r="AG32" s="20">
        <v>3.9333490761624996</v>
      </c>
      <c r="AH32" s="20">
        <v>-1.8601787608396303</v>
      </c>
      <c r="AI32" s="23">
        <v>7.7631171244178579E-2</v>
      </c>
      <c r="AJ32" s="20">
        <v>-15.521554807698717</v>
      </c>
      <c r="AK32" s="20">
        <v>0.88808998680739037</v>
      </c>
    </row>
    <row r="33" spans="6:37" x14ac:dyDescent="0.3">
      <c r="F33" s="2">
        <v>69</v>
      </c>
      <c r="G33">
        <v>1</v>
      </c>
      <c r="H33">
        <v>0</v>
      </c>
      <c r="I33">
        <v>2.88</v>
      </c>
      <c r="K33" s="5">
        <v>7</v>
      </c>
      <c r="L33" s="5">
        <v>55.547639905566527</v>
      </c>
      <c r="M33" s="5">
        <v>-2.5476399055665269</v>
      </c>
      <c r="T33" s="29"/>
      <c r="U33" s="5">
        <v>7</v>
      </c>
      <c r="V33" s="5">
        <v>55.547639905566513</v>
      </c>
      <c r="W33" s="5">
        <v>-2.5476399055665127</v>
      </c>
      <c r="AE33" s="10" t="s">
        <v>32</v>
      </c>
      <c r="AF33" s="20">
        <v>-1.3491497852808934</v>
      </c>
      <c r="AG33" s="20">
        <v>3.9364382595353447</v>
      </c>
      <c r="AH33" s="20">
        <v>-0.34273363287555952</v>
      </c>
      <c r="AI33" s="23">
        <v>0.73537481235868163</v>
      </c>
      <c r="AJ33" s="20">
        <v>-9.5604161061308499</v>
      </c>
      <c r="AK33" s="20">
        <v>6.8621165355690632</v>
      </c>
    </row>
    <row r="34" spans="6:37" ht="15" thickBot="1" x14ac:dyDescent="0.35">
      <c r="F34" s="2">
        <v>70</v>
      </c>
      <c r="G34">
        <v>1</v>
      </c>
      <c r="H34">
        <v>0</v>
      </c>
      <c r="I34">
        <v>3.21</v>
      </c>
      <c r="K34" s="5">
        <v>8</v>
      </c>
      <c r="L34" s="5">
        <v>67.130390453706312</v>
      </c>
      <c r="M34" s="5">
        <v>-3.1303904537063119</v>
      </c>
      <c r="T34" s="29"/>
      <c r="U34" s="5">
        <v>8</v>
      </c>
      <c r="V34" s="5">
        <v>67.130390453706298</v>
      </c>
      <c r="W34" s="5">
        <v>-3.1303904537062976</v>
      </c>
      <c r="AE34" s="13" t="s">
        <v>33</v>
      </c>
      <c r="AF34" s="15">
        <v>0</v>
      </c>
      <c r="AG34" s="15">
        <v>0</v>
      </c>
      <c r="AH34" s="15"/>
      <c r="AI34" s="27"/>
      <c r="AJ34" s="15"/>
      <c r="AK34" s="15"/>
    </row>
    <row r="35" spans="6:37" x14ac:dyDescent="0.3">
      <c r="F35" s="2">
        <v>53</v>
      </c>
      <c r="G35">
        <v>1</v>
      </c>
      <c r="H35">
        <v>0</v>
      </c>
      <c r="I35">
        <v>2.1</v>
      </c>
      <c r="K35" s="5">
        <v>9</v>
      </c>
      <c r="L35" s="5">
        <v>77.70137393774715</v>
      </c>
      <c r="M35" s="5">
        <v>-6.7013739377471495</v>
      </c>
      <c r="T35" s="29"/>
      <c r="U35" s="5">
        <v>9</v>
      </c>
      <c r="V35" s="5">
        <v>77.70137393774715</v>
      </c>
      <c r="W35" s="5">
        <v>-6.7013739377471495</v>
      </c>
    </row>
    <row r="36" spans="6:37" ht="15" thickBot="1" x14ac:dyDescent="0.35">
      <c r="F36" s="2">
        <v>64</v>
      </c>
      <c r="G36">
        <v>1</v>
      </c>
      <c r="H36">
        <v>0</v>
      </c>
      <c r="I36">
        <v>2.88</v>
      </c>
      <c r="K36" s="5">
        <v>10</v>
      </c>
      <c r="L36" s="5">
        <v>54.090382435769882</v>
      </c>
      <c r="M36" s="5">
        <v>7.9096175642301176</v>
      </c>
      <c r="T36" s="29"/>
      <c r="U36" s="5">
        <v>10</v>
      </c>
      <c r="V36" s="5">
        <v>54.090382435769882</v>
      </c>
      <c r="W36" s="5">
        <v>7.9096175642301176</v>
      </c>
    </row>
    <row r="37" spans="6:37" ht="28.8" x14ac:dyDescent="0.3">
      <c r="F37" s="3">
        <v>71</v>
      </c>
      <c r="G37">
        <v>0</v>
      </c>
      <c r="H37">
        <v>1</v>
      </c>
      <c r="I37">
        <v>3.19</v>
      </c>
      <c r="K37" s="5">
        <v>11</v>
      </c>
      <c r="L37" s="5">
        <v>77.70137393774715</v>
      </c>
      <c r="M37" s="5">
        <v>7.2986260622528505</v>
      </c>
      <c r="T37" s="29"/>
      <c r="U37" s="5">
        <v>11</v>
      </c>
      <c r="V37" s="5">
        <v>77.70137393774715</v>
      </c>
      <c r="W37" s="5">
        <v>7.2986260622528505</v>
      </c>
      <c r="AE37" s="11" t="s">
        <v>27</v>
      </c>
      <c r="AF37" s="12" t="s">
        <v>59</v>
      </c>
      <c r="AG37" s="12" t="s">
        <v>2</v>
      </c>
      <c r="AH37" s="12" t="s">
        <v>0</v>
      </c>
      <c r="AI37" s="12" t="s">
        <v>84</v>
      </c>
      <c r="AJ37" s="12" t="s">
        <v>13</v>
      </c>
    </row>
    <row r="38" spans="6:37" x14ac:dyDescent="0.3">
      <c r="F38" s="3">
        <v>62</v>
      </c>
      <c r="G38">
        <v>0</v>
      </c>
      <c r="H38">
        <v>1</v>
      </c>
      <c r="I38">
        <v>1.6</v>
      </c>
      <c r="K38" s="5">
        <v>12</v>
      </c>
      <c r="L38" s="5">
        <v>84.977717230809333</v>
      </c>
      <c r="M38" s="5">
        <v>9.0222827691906673</v>
      </c>
      <c r="T38" s="29"/>
      <c r="U38" s="5">
        <v>12</v>
      </c>
      <c r="V38" s="5">
        <v>84.977717230809318</v>
      </c>
      <c r="W38" s="5">
        <v>9.0222827691906815</v>
      </c>
      <c r="AE38" s="18" t="s">
        <v>60</v>
      </c>
      <c r="AF38" s="16">
        <v>1</v>
      </c>
      <c r="AG38" s="19">
        <v>3.24</v>
      </c>
      <c r="AH38" s="19">
        <v>82</v>
      </c>
      <c r="AI38" s="19">
        <v>72.47627532207855</v>
      </c>
      <c r="AJ38" s="19">
        <v>9.5237246779214502</v>
      </c>
    </row>
    <row r="39" spans="6:37" x14ac:dyDescent="0.3">
      <c r="F39" s="3">
        <v>85</v>
      </c>
      <c r="G39">
        <v>0</v>
      </c>
      <c r="H39">
        <v>1</v>
      </c>
      <c r="I39">
        <v>3.19</v>
      </c>
      <c r="K39" s="5">
        <v>13</v>
      </c>
      <c r="L39" s="5">
        <v>79.037845154840198</v>
      </c>
      <c r="M39" s="5">
        <v>-1.0378451548401983</v>
      </c>
      <c r="T39" s="29"/>
      <c r="U39" s="5">
        <v>13</v>
      </c>
      <c r="V39" s="5">
        <v>79.037845154840198</v>
      </c>
      <c r="W39" s="5">
        <v>-1.0378451548401983</v>
      </c>
      <c r="AE39" s="10" t="s">
        <v>61</v>
      </c>
      <c r="AF39" s="17">
        <v>1</v>
      </c>
      <c r="AG39" s="20">
        <v>3.78</v>
      </c>
      <c r="AH39" s="20">
        <v>93</v>
      </c>
      <c r="AI39" s="20">
        <v>80.495102624636857</v>
      </c>
      <c r="AJ39" s="20">
        <v>12.504897375363143</v>
      </c>
    </row>
    <row r="40" spans="6:37" x14ac:dyDescent="0.3">
      <c r="F40" s="3">
        <v>94</v>
      </c>
      <c r="G40">
        <v>0</v>
      </c>
      <c r="H40">
        <v>1</v>
      </c>
      <c r="I40">
        <v>3.68</v>
      </c>
      <c r="K40" s="5">
        <v>14</v>
      </c>
      <c r="L40" s="5">
        <v>76.364902720654101</v>
      </c>
      <c r="M40" s="5">
        <v>-10.364902720654101</v>
      </c>
      <c r="T40" s="29"/>
      <c r="U40" s="5">
        <v>14</v>
      </c>
      <c r="V40" s="5">
        <v>76.364902720654101</v>
      </c>
      <c r="W40" s="5">
        <v>-10.364902720654101</v>
      </c>
      <c r="AE40" s="10" t="s">
        <v>62</v>
      </c>
      <c r="AF40" s="17">
        <v>1</v>
      </c>
      <c r="AG40" s="20">
        <v>3.8</v>
      </c>
      <c r="AH40" s="20">
        <v>61</v>
      </c>
      <c r="AI40" s="20">
        <v>80.792096228435312</v>
      </c>
      <c r="AJ40" s="20">
        <v>-19.792096228435312</v>
      </c>
    </row>
    <row r="41" spans="6:37" x14ac:dyDescent="0.3">
      <c r="F41" s="3">
        <v>78</v>
      </c>
      <c r="G41">
        <v>0</v>
      </c>
      <c r="H41">
        <v>1</v>
      </c>
      <c r="I41">
        <v>3.28</v>
      </c>
      <c r="K41" s="5">
        <v>15</v>
      </c>
      <c r="L41" s="5">
        <v>74.879934701661824</v>
      </c>
      <c r="M41" s="5">
        <v>-3.8799347016618242</v>
      </c>
      <c r="T41" s="29"/>
      <c r="U41" s="5">
        <v>15</v>
      </c>
      <c r="V41" s="5">
        <v>74.87993470166181</v>
      </c>
      <c r="W41" s="5">
        <v>-3.87993470166181</v>
      </c>
      <c r="AE41" s="10" t="s">
        <v>63</v>
      </c>
      <c r="AF41" s="17">
        <v>1</v>
      </c>
      <c r="AG41" s="20">
        <v>3.1</v>
      </c>
      <c r="AH41" s="20">
        <v>74</v>
      </c>
      <c r="AI41" s="20">
        <v>70.397320095489363</v>
      </c>
      <c r="AJ41" s="20">
        <v>3.6026799045106372</v>
      </c>
    </row>
    <row r="42" spans="6:37" x14ac:dyDescent="0.3">
      <c r="F42" s="3">
        <v>66</v>
      </c>
      <c r="G42">
        <v>0</v>
      </c>
      <c r="H42">
        <v>1</v>
      </c>
      <c r="I42">
        <v>3.1</v>
      </c>
      <c r="K42" s="5">
        <v>16</v>
      </c>
      <c r="L42" s="5">
        <v>73.246469880770306</v>
      </c>
      <c r="M42" s="5">
        <v>-2.2464698807703058</v>
      </c>
      <c r="T42" s="29"/>
      <c r="U42" s="5">
        <v>16</v>
      </c>
      <c r="V42" s="5">
        <v>73.246469880770306</v>
      </c>
      <c r="W42" s="5">
        <v>-2.2464698807703058</v>
      </c>
      <c r="AE42" s="10" t="s">
        <v>64</v>
      </c>
      <c r="AF42" s="17">
        <v>1</v>
      </c>
      <c r="AG42" s="20">
        <v>2.88</v>
      </c>
      <c r="AH42" s="20">
        <v>69</v>
      </c>
      <c r="AI42" s="20">
        <v>67.130390453706326</v>
      </c>
      <c r="AJ42" s="20">
        <v>1.8696095462936739</v>
      </c>
    </row>
    <row r="43" spans="6:37" x14ac:dyDescent="0.3">
      <c r="F43" s="3">
        <v>71</v>
      </c>
      <c r="G43">
        <v>0</v>
      </c>
      <c r="H43">
        <v>1</v>
      </c>
      <c r="I43">
        <v>3</v>
      </c>
      <c r="K43" s="5">
        <v>17</v>
      </c>
      <c r="L43" s="5">
        <v>71.328690024268269</v>
      </c>
      <c r="M43" s="5">
        <v>-7.3286900242682691</v>
      </c>
      <c r="N43">
        <f>L17+0*L18+0*L19+L20*I18</f>
        <v>71.328690024268269</v>
      </c>
      <c r="T43" s="29"/>
      <c r="U43" s="5">
        <v>17</v>
      </c>
      <c r="V43" s="5">
        <v>71.328690024268269</v>
      </c>
      <c r="W43" s="5">
        <v>-7.3286900242682691</v>
      </c>
      <c r="X43">
        <f>V17+-1*V18+-1*V19+V20*I18</f>
        <v>71.328690024268269</v>
      </c>
      <c r="AE43" s="10" t="s">
        <v>65</v>
      </c>
      <c r="AF43" s="17">
        <v>1</v>
      </c>
      <c r="AG43" s="20">
        <v>3.21</v>
      </c>
      <c r="AH43" s="20">
        <v>70</v>
      </c>
      <c r="AI43" s="20">
        <v>72.030784916380867</v>
      </c>
      <c r="AJ43" s="20">
        <v>-2.0307849163808669</v>
      </c>
    </row>
    <row r="44" spans="6:37" x14ac:dyDescent="0.3">
      <c r="F44" s="3">
        <v>71</v>
      </c>
      <c r="G44">
        <v>0</v>
      </c>
      <c r="H44">
        <v>1</v>
      </c>
      <c r="I44">
        <v>2.89</v>
      </c>
      <c r="K44" s="5">
        <v>18</v>
      </c>
      <c r="L44" s="5">
        <v>67.319276372989108</v>
      </c>
      <c r="M44" s="5">
        <v>5.6807236270108916</v>
      </c>
      <c r="T44" s="29"/>
      <c r="U44" s="5">
        <v>18</v>
      </c>
      <c r="V44" s="5">
        <v>67.319276372989108</v>
      </c>
      <c r="W44" s="5">
        <v>5.6807236270108916</v>
      </c>
      <c r="AE44" s="10" t="s">
        <v>66</v>
      </c>
      <c r="AF44" s="17">
        <v>1</v>
      </c>
      <c r="AG44" s="20">
        <v>2.1</v>
      </c>
      <c r="AH44" s="20">
        <v>53</v>
      </c>
      <c r="AI44" s="20">
        <v>55.547639905566541</v>
      </c>
      <c r="AJ44" s="20">
        <v>-2.5476399055665411</v>
      </c>
    </row>
    <row r="45" spans="6:37" x14ac:dyDescent="0.3">
      <c r="F45" s="4">
        <v>64</v>
      </c>
      <c r="G45">
        <v>-1</v>
      </c>
      <c r="H45">
        <v>-1</v>
      </c>
      <c r="I45">
        <v>2.67</v>
      </c>
      <c r="K45" s="5">
        <v>19</v>
      </c>
      <c r="L45" s="5">
        <v>82.762943770508826</v>
      </c>
      <c r="M45" s="5">
        <v>4.2370562294911736</v>
      </c>
      <c r="T45" s="29"/>
      <c r="U45" s="5">
        <v>19</v>
      </c>
      <c r="V45" s="5">
        <v>82.762943770508826</v>
      </c>
      <c r="W45" s="5">
        <v>4.2370562294911736</v>
      </c>
      <c r="AE45" s="10" t="s">
        <v>67</v>
      </c>
      <c r="AF45" s="17">
        <v>1</v>
      </c>
      <c r="AG45" s="20">
        <v>2.88</v>
      </c>
      <c r="AH45" s="20">
        <v>64</v>
      </c>
      <c r="AI45" s="20">
        <v>67.130390453706326</v>
      </c>
      <c r="AJ45" s="20">
        <v>-3.1303904537063261</v>
      </c>
    </row>
    <row r="46" spans="6:37" x14ac:dyDescent="0.3">
      <c r="F46" s="4">
        <v>73</v>
      </c>
      <c r="G46">
        <v>-1</v>
      </c>
      <c r="H46">
        <v>-1</v>
      </c>
      <c r="I46">
        <v>2.4</v>
      </c>
      <c r="K46" s="5">
        <v>20</v>
      </c>
      <c r="L46" s="5">
        <v>89.742293459772554</v>
      </c>
      <c r="M46" s="5">
        <v>1.2577065402274457</v>
      </c>
      <c r="T46" s="29"/>
      <c r="U46" s="5">
        <v>20</v>
      </c>
      <c r="V46" s="5">
        <v>89.742293459772554</v>
      </c>
      <c r="W46" s="5">
        <v>1.2577065402274457</v>
      </c>
      <c r="AE46" s="10" t="s">
        <v>68</v>
      </c>
      <c r="AF46" s="17">
        <v>1</v>
      </c>
      <c r="AG46" s="20">
        <v>3.19</v>
      </c>
      <c r="AH46" s="20">
        <v>71</v>
      </c>
      <c r="AI46" s="20">
        <v>77.701373937747178</v>
      </c>
      <c r="AJ46" s="20">
        <v>-6.7013739377471779</v>
      </c>
    </row>
    <row r="47" spans="6:37" x14ac:dyDescent="0.3">
      <c r="F47" s="4">
        <v>87</v>
      </c>
      <c r="G47">
        <v>-1</v>
      </c>
      <c r="H47">
        <v>-1</v>
      </c>
      <c r="I47">
        <v>3.44</v>
      </c>
      <c r="K47" s="5">
        <v>21</v>
      </c>
      <c r="L47" s="5">
        <v>61.379404297019988</v>
      </c>
      <c r="M47" s="5">
        <v>-5.3794042970199882</v>
      </c>
      <c r="T47" s="29"/>
      <c r="U47" s="5">
        <v>21</v>
      </c>
      <c r="V47" s="5">
        <v>61.379404297019988</v>
      </c>
      <c r="W47" s="5">
        <v>-5.3794042970199882</v>
      </c>
      <c r="AE47" s="10" t="s">
        <v>69</v>
      </c>
      <c r="AF47" s="17">
        <v>1</v>
      </c>
      <c r="AG47" s="20">
        <v>1.6</v>
      </c>
      <c r="AH47" s="20">
        <v>62</v>
      </c>
      <c r="AI47" s="20">
        <v>54.090382435769911</v>
      </c>
      <c r="AJ47" s="20">
        <v>7.9096175642300892</v>
      </c>
    </row>
    <row r="48" spans="6:37" x14ac:dyDescent="0.3">
      <c r="F48" s="4">
        <v>91</v>
      </c>
      <c r="G48">
        <v>-1</v>
      </c>
      <c r="H48">
        <v>-1</v>
      </c>
      <c r="I48">
        <v>3.91</v>
      </c>
      <c r="K48" s="5">
        <v>22</v>
      </c>
      <c r="L48" s="5">
        <v>81.129478949617322</v>
      </c>
      <c r="M48" s="5">
        <v>-3.1294789496173223</v>
      </c>
      <c r="T48" s="29"/>
      <c r="U48" s="5">
        <v>22</v>
      </c>
      <c r="V48" s="5">
        <v>81.129478949617322</v>
      </c>
      <c r="W48" s="5">
        <v>-3.1294789496173223</v>
      </c>
      <c r="AE48" s="10" t="s">
        <v>70</v>
      </c>
      <c r="AF48" s="17">
        <v>1</v>
      </c>
      <c r="AG48" s="20">
        <v>3.19</v>
      </c>
      <c r="AH48" s="20">
        <v>85</v>
      </c>
      <c r="AI48" s="20">
        <v>77.701373937747178</v>
      </c>
      <c r="AJ48" s="20">
        <v>7.2986260622528221</v>
      </c>
    </row>
    <row r="49" spans="6:36" x14ac:dyDescent="0.3">
      <c r="F49" s="4">
        <v>56</v>
      </c>
      <c r="G49">
        <v>-1</v>
      </c>
      <c r="H49">
        <v>-1</v>
      </c>
      <c r="I49">
        <v>2</v>
      </c>
      <c r="K49" s="5">
        <v>23</v>
      </c>
      <c r="L49" s="5">
        <v>80.535491742020412</v>
      </c>
      <c r="M49" s="5">
        <v>6.4645082579795883</v>
      </c>
      <c r="T49" s="29"/>
      <c r="U49" s="5">
        <v>23</v>
      </c>
      <c r="V49" s="5">
        <v>80.535491742020412</v>
      </c>
      <c r="W49" s="5">
        <v>6.4645082579795883</v>
      </c>
      <c r="AE49" s="10" t="s">
        <v>71</v>
      </c>
      <c r="AF49" s="17">
        <v>1</v>
      </c>
      <c r="AG49" s="20">
        <v>3.68</v>
      </c>
      <c r="AH49" s="20">
        <v>94</v>
      </c>
      <c r="AI49" s="20">
        <v>84.977717230809361</v>
      </c>
      <c r="AJ49" s="20">
        <v>9.0222827691906389</v>
      </c>
    </row>
    <row r="50" spans="6:36" ht="15" thickBot="1" x14ac:dyDescent="0.35">
      <c r="F50" s="4">
        <v>78</v>
      </c>
      <c r="G50">
        <v>-1</v>
      </c>
      <c r="H50">
        <v>-1</v>
      </c>
      <c r="I50">
        <v>3.33</v>
      </c>
      <c r="K50" s="6">
        <v>24</v>
      </c>
      <c r="L50" s="6">
        <v>83.80242138380342</v>
      </c>
      <c r="M50" s="6">
        <v>-1.80242138380342</v>
      </c>
      <c r="T50" s="29"/>
      <c r="U50" s="6">
        <v>24</v>
      </c>
      <c r="V50" s="6">
        <v>83.80242138380342</v>
      </c>
      <c r="W50" s="6">
        <v>-1.80242138380342</v>
      </c>
      <c r="AE50" s="10" t="s">
        <v>72</v>
      </c>
      <c r="AF50" s="17">
        <v>1</v>
      </c>
      <c r="AG50" s="20">
        <v>3.28</v>
      </c>
      <c r="AH50" s="20">
        <v>78</v>
      </c>
      <c r="AI50" s="20">
        <v>79.037845154840227</v>
      </c>
      <c r="AJ50" s="20">
        <v>-1.0378451548402268</v>
      </c>
    </row>
    <row r="51" spans="6:36" x14ac:dyDescent="0.3">
      <c r="F51" s="4">
        <v>87</v>
      </c>
      <c r="G51">
        <v>-1</v>
      </c>
      <c r="H51">
        <v>-1</v>
      </c>
      <c r="I51">
        <v>3.29</v>
      </c>
      <c r="M51" s="5"/>
      <c r="N51" s="5"/>
      <c r="O51" s="5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E51" s="10" t="s">
        <v>73</v>
      </c>
      <c r="AF51" s="17">
        <v>1</v>
      </c>
      <c r="AG51" s="20">
        <v>3.1</v>
      </c>
      <c r="AH51" s="20">
        <v>66</v>
      </c>
      <c r="AI51" s="20">
        <v>76.364902720654129</v>
      </c>
      <c r="AJ51" s="20">
        <v>-10.364902720654129</v>
      </c>
    </row>
    <row r="52" spans="6:36" x14ac:dyDescent="0.3">
      <c r="F52" s="4">
        <v>82</v>
      </c>
      <c r="G52">
        <v>-1</v>
      </c>
      <c r="H52">
        <v>-1</v>
      </c>
      <c r="I52">
        <v>3.51</v>
      </c>
      <c r="M52" s="5"/>
      <c r="N52" s="5"/>
      <c r="O52" s="5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E52" s="10" t="s">
        <v>74</v>
      </c>
      <c r="AF52" s="17">
        <v>1</v>
      </c>
      <c r="AG52" s="20">
        <v>3</v>
      </c>
      <c r="AH52" s="20">
        <v>71</v>
      </c>
      <c r="AI52" s="20">
        <v>74.879934701661853</v>
      </c>
      <c r="AJ52" s="20">
        <v>-3.8799347016618526</v>
      </c>
    </row>
    <row r="53" spans="6:36" x14ac:dyDescent="0.3">
      <c r="M53" s="29"/>
      <c r="N53" s="29"/>
      <c r="O53" s="29"/>
      <c r="P53" s="29"/>
      <c r="Q53" s="29"/>
      <c r="R53" s="29"/>
      <c r="S53" s="29"/>
      <c r="T53" s="29"/>
      <c r="AE53" s="10" t="s">
        <v>75</v>
      </c>
      <c r="AF53" s="17">
        <v>1</v>
      </c>
      <c r="AG53" s="20">
        <v>2.89</v>
      </c>
      <c r="AH53" s="20">
        <v>71</v>
      </c>
      <c r="AI53" s="20">
        <v>73.24646988077032</v>
      </c>
      <c r="AJ53" s="20">
        <v>-2.2464698807703201</v>
      </c>
    </row>
    <row r="54" spans="6:36" x14ac:dyDescent="0.3">
      <c r="M54" s="29"/>
      <c r="N54" s="29"/>
      <c r="O54" s="29"/>
      <c r="P54" s="29"/>
      <c r="Q54" s="29"/>
      <c r="R54" s="29"/>
      <c r="S54" s="29"/>
      <c r="T54" s="29"/>
      <c r="AE54" s="10" t="s">
        <v>76</v>
      </c>
      <c r="AF54" s="17">
        <v>1</v>
      </c>
      <c r="AG54" s="20">
        <v>2.67</v>
      </c>
      <c r="AH54" s="20">
        <v>64</v>
      </c>
      <c r="AI54" s="20">
        <v>71.328690024268212</v>
      </c>
      <c r="AJ54" s="20">
        <v>-7.3286900242682123</v>
      </c>
    </row>
    <row r="55" spans="6:36" x14ac:dyDescent="0.3">
      <c r="AE55" s="10" t="s">
        <v>77</v>
      </c>
      <c r="AF55" s="17">
        <v>1</v>
      </c>
      <c r="AG55" s="20">
        <v>2.4</v>
      </c>
      <c r="AH55" s="20">
        <v>73</v>
      </c>
      <c r="AI55" s="20">
        <v>67.319276372989052</v>
      </c>
      <c r="AJ55" s="20">
        <v>5.6807236270109485</v>
      </c>
    </row>
    <row r="56" spans="6:36" x14ac:dyDescent="0.3">
      <c r="AE56" s="10" t="s">
        <v>78</v>
      </c>
      <c r="AF56" s="17">
        <v>1</v>
      </c>
      <c r="AG56" s="20">
        <v>3.44</v>
      </c>
      <c r="AH56" s="20">
        <v>87</v>
      </c>
      <c r="AI56" s="20">
        <v>82.76294377050877</v>
      </c>
      <c r="AJ56" s="20">
        <v>4.2370562294912304</v>
      </c>
    </row>
    <row r="57" spans="6:36" x14ac:dyDescent="0.3">
      <c r="AE57" s="10" t="s">
        <v>79</v>
      </c>
      <c r="AF57" s="17">
        <v>1</v>
      </c>
      <c r="AG57" s="20">
        <v>3.91</v>
      </c>
      <c r="AH57" s="20">
        <v>91</v>
      </c>
      <c r="AI57" s="20">
        <v>89.742293459772497</v>
      </c>
      <c r="AJ57" s="20">
        <v>1.2577065402275025</v>
      </c>
    </row>
    <row r="58" spans="6:36" x14ac:dyDescent="0.3">
      <c r="AE58" s="10" t="s">
        <v>80</v>
      </c>
      <c r="AF58" s="17">
        <v>1</v>
      </c>
      <c r="AG58" s="20">
        <v>2</v>
      </c>
      <c r="AH58" s="20">
        <v>56</v>
      </c>
      <c r="AI58" s="20">
        <v>61.379404297019931</v>
      </c>
      <c r="AJ58" s="20">
        <v>-5.3794042970199314</v>
      </c>
    </row>
    <row r="59" spans="6:36" x14ac:dyDescent="0.3">
      <c r="AE59" s="10" t="s">
        <v>81</v>
      </c>
      <c r="AF59" s="17">
        <v>1</v>
      </c>
      <c r="AG59" s="20">
        <v>3.33</v>
      </c>
      <c r="AH59" s="20">
        <v>78</v>
      </c>
      <c r="AI59" s="20">
        <v>81.129478949617265</v>
      </c>
      <c r="AJ59" s="20">
        <v>-3.1294789496172655</v>
      </c>
    </row>
    <row r="60" spans="6:36" x14ac:dyDescent="0.3">
      <c r="AE60" s="10" t="s">
        <v>82</v>
      </c>
      <c r="AF60" s="17">
        <v>1</v>
      </c>
      <c r="AG60" s="20">
        <v>3.29</v>
      </c>
      <c r="AH60" s="20">
        <v>87</v>
      </c>
      <c r="AI60" s="20">
        <v>80.535491742020355</v>
      </c>
      <c r="AJ60" s="20">
        <v>6.4645082579796451</v>
      </c>
    </row>
    <row r="61" spans="6:36" ht="15" thickBot="1" x14ac:dyDescent="0.35">
      <c r="AE61" s="13" t="s">
        <v>83</v>
      </c>
      <c r="AF61" s="14">
        <v>1</v>
      </c>
      <c r="AG61" s="15">
        <v>3.51</v>
      </c>
      <c r="AH61" s="15">
        <v>82</v>
      </c>
      <c r="AI61" s="15">
        <v>83.802421383803363</v>
      </c>
      <c r="AJ61" s="15">
        <v>-1.8024213838033631</v>
      </c>
    </row>
  </sheetData>
  <pageMargins left="0.7" right="0.7" top="0.75" bottom="0.75" header="0.3" footer="0.3"/>
  <ignoredErrors>
    <ignoredError sqref="P3:P6 Q3:Q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ANCOVA</vt:lpstr>
      <vt:lpstr>ANCOVA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2020-05-04T18:54:13Z</dcterms:created>
  <dcterms:modified xsi:type="dcterms:W3CDTF">2020-05-09T23:26:59Z</dcterms:modified>
</cp:coreProperties>
</file>