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 Foltz\Dropbox\Statistics\19-Nonparametric Methods\09\"/>
    </mc:Choice>
  </mc:AlternateContent>
  <xr:revisionPtr revIDLastSave="0" documentId="13_ncr:1_{6BB78241-3315-4999-A23E-1819E4E071B3}" xr6:coauthVersionLast="45" xr6:coauthVersionMax="45" xr10:uidLastSave="{00000000-0000-0000-0000-000000000000}"/>
  <bookViews>
    <workbookView xWindow="-108" yWindow="-108" windowWidth="46296" windowHeight="25536" xr2:uid="{E2E04D26-CD8B-4765-906E-147C72F13A0D}"/>
  </bookViews>
  <sheets>
    <sheet name="CNTH" sheetId="2" r:id="rId1"/>
    <sheet name="CN and CN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3" l="1"/>
  <c r="J2" i="3" s="1"/>
  <c r="G2" i="3"/>
  <c r="O2" i="3" s="1"/>
  <c r="J16" i="3"/>
  <c r="O16" i="3"/>
  <c r="O3" i="3" l="1"/>
  <c r="O4" i="3" s="1"/>
  <c r="J3" i="3"/>
  <c r="J4" i="3" s="1"/>
  <c r="Q2" i="3"/>
  <c r="K2" i="3"/>
  <c r="L2" i="3" s="1"/>
  <c r="P2" i="3"/>
  <c r="K6" i="2"/>
  <c r="N5" i="2"/>
  <c r="L6" i="2"/>
  <c r="M6" i="2"/>
  <c r="L3" i="3" l="1"/>
  <c r="L4" i="3" s="1"/>
  <c r="J8" i="3" s="1"/>
  <c r="P3" i="3"/>
  <c r="R3" i="3" s="1"/>
  <c r="K3" i="3"/>
  <c r="K4" i="3" s="1"/>
  <c r="Q3" i="3"/>
  <c r="Q4" i="3" s="1"/>
  <c r="R2" i="3"/>
  <c r="J6" i="2"/>
  <c r="N4" i="2"/>
  <c r="N6" i="2" s="1"/>
  <c r="K8" i="3" l="1"/>
  <c r="K9" i="3"/>
  <c r="L8" i="3"/>
  <c r="L10" i="3" s="1"/>
  <c r="J10" i="3"/>
  <c r="J12" i="3"/>
  <c r="J14" i="3" s="1"/>
  <c r="R4" i="3"/>
  <c r="O8" i="3" s="1"/>
  <c r="J9" i="3"/>
  <c r="L9" i="3" s="1"/>
  <c r="P4" i="3"/>
  <c r="M13" i="2"/>
  <c r="K13" i="2"/>
  <c r="L13" i="2"/>
  <c r="Q9" i="3" l="1"/>
  <c r="P9" i="3"/>
  <c r="Q8" i="3"/>
  <c r="Q10" i="3" s="1"/>
  <c r="P8" i="3"/>
  <c r="P10" i="3" s="1"/>
  <c r="O9" i="3"/>
  <c r="R9" i="3" s="1"/>
  <c r="K10" i="3"/>
  <c r="N12" i="2"/>
  <c r="J13" i="2"/>
  <c r="N11" i="2"/>
  <c r="N13" i="2" l="1"/>
  <c r="R8" i="3"/>
  <c r="R10" i="3" s="1"/>
  <c r="O12" i="3"/>
  <c r="O14" i="3" s="1"/>
  <c r="O10" i="3"/>
</calcChain>
</file>

<file path=xl/sharedStrings.xml><?xml version="1.0" encoding="utf-8"?>
<sst xmlns="http://schemas.openxmlformats.org/spreadsheetml/2006/main" count="66" uniqueCount="23">
  <si>
    <t>(C)</t>
  </si>
  <si>
    <t>(N)</t>
  </si>
  <si>
    <t xml:space="preserve">(T) </t>
  </si>
  <si>
    <t xml:space="preserve">(H) </t>
  </si>
  <si>
    <t>Overall Median</t>
  </si>
  <si>
    <t>OBSERVED FREQUENCIES</t>
  </si>
  <si>
    <t>Churchgate (C)</t>
  </si>
  <si>
    <t>Nariman Point (N)</t>
  </si>
  <si>
    <t xml:space="preserve">Taj Mahal Palace (T) </t>
  </si>
  <si>
    <t xml:space="preserve">Horniman Circle (H) </t>
  </si>
  <si>
    <t>TOTALS</t>
  </si>
  <si>
    <t>Less than or equal to median</t>
  </si>
  <si>
    <t>Greater than median</t>
  </si>
  <si>
    <t>EXPECTED FREQUENCIES</t>
  </si>
  <si>
    <t>p-value</t>
  </si>
  <si>
    <t>Chi-square crit</t>
  </si>
  <si>
    <t>Chi-square observed</t>
  </si>
  <si>
    <t>Chi-square</t>
  </si>
  <si>
    <t>Less than median</t>
  </si>
  <si>
    <t>Chuchgate (C)</t>
  </si>
  <si>
    <t>Expected</t>
  </si>
  <si>
    <t>C+N+T Median</t>
  </si>
  <si>
    <t>C+N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</si>
</sst>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4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0E2D9-0656-4123-BA2E-B1F703819DBC}">
  <dimension ref="A1:N19"/>
  <sheetViews>
    <sheetView tabSelected="1" zoomScale="266" zoomScaleNormal="266" workbookViewId="0">
      <selection activeCell="G1" sqref="G1"/>
    </sheetView>
  </sheetViews>
  <sheetFormatPr defaultRowHeight="14.4" x14ac:dyDescent="0.3"/>
  <cols>
    <col min="1" max="1" width="3.21875" bestFit="1" customWidth="1"/>
    <col min="2" max="2" width="3.44140625" bestFit="1" customWidth="1"/>
    <col min="3" max="3" width="3.5546875" bestFit="1" customWidth="1"/>
    <col min="4" max="4" width="3.77734375" bestFit="1" customWidth="1"/>
    <col min="5" max="5" width="3.77734375" customWidth="1"/>
    <col min="6" max="6" width="13.44140625" bestFit="1" customWidth="1"/>
    <col min="9" max="9" width="24.88671875" bestFit="1" customWidth="1"/>
    <col min="10" max="10" width="13.44140625" bestFit="1" customWidth="1"/>
    <col min="11" max="11" width="17.33203125" bestFit="1" customWidth="1"/>
    <col min="12" max="12" width="19.109375" bestFit="1" customWidth="1"/>
    <col min="13" max="13" width="19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I1" s="1" t="s">
        <v>5</v>
      </c>
      <c r="J1" s="1"/>
      <c r="K1" s="1"/>
      <c r="L1" s="1"/>
      <c r="M1" s="1"/>
      <c r="N1" s="1"/>
    </row>
    <row r="2" spans="1:14" x14ac:dyDescent="0.3">
      <c r="A2">
        <v>20</v>
      </c>
      <c r="B2">
        <v>11</v>
      </c>
      <c r="C2">
        <v>17</v>
      </c>
      <c r="D2">
        <v>24</v>
      </c>
    </row>
    <row r="3" spans="1:14" x14ac:dyDescent="0.3">
      <c r="A3">
        <v>17</v>
      </c>
      <c r="B3">
        <v>14</v>
      </c>
      <c r="C3">
        <v>23</v>
      </c>
      <c r="D3">
        <v>24</v>
      </c>
      <c r="J3" t="s">
        <v>6</v>
      </c>
      <c r="K3" t="s">
        <v>7</v>
      </c>
      <c r="L3" t="s">
        <v>8</v>
      </c>
      <c r="M3" t="s">
        <v>9</v>
      </c>
      <c r="N3" t="s">
        <v>10</v>
      </c>
    </row>
    <row r="4" spans="1:14" x14ac:dyDescent="0.3">
      <c r="A4">
        <v>16</v>
      </c>
      <c r="B4">
        <v>13</v>
      </c>
      <c r="C4">
        <v>15</v>
      </c>
      <c r="D4">
        <v>22</v>
      </c>
      <c r="I4" t="s">
        <v>11</v>
      </c>
      <c r="N4">
        <f>SUM(J4:M4)</f>
        <v>0</v>
      </c>
    </row>
    <row r="5" spans="1:14" x14ac:dyDescent="0.3">
      <c r="A5">
        <v>15</v>
      </c>
      <c r="B5">
        <v>13</v>
      </c>
      <c r="C5">
        <v>15</v>
      </c>
      <c r="D5">
        <v>23</v>
      </c>
      <c r="I5" t="s">
        <v>12</v>
      </c>
      <c r="N5">
        <f>SUM(J5:M5)</f>
        <v>0</v>
      </c>
    </row>
    <row r="6" spans="1:14" x14ac:dyDescent="0.3">
      <c r="A6">
        <v>13</v>
      </c>
      <c r="B6">
        <v>17</v>
      </c>
      <c r="C6">
        <v>16</v>
      </c>
      <c r="D6">
        <v>20</v>
      </c>
      <c r="I6" t="s">
        <v>10</v>
      </c>
      <c r="J6">
        <f t="shared" ref="J6:N6" si="0">SUM(J4:J5)</f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4" x14ac:dyDescent="0.3">
      <c r="A7">
        <v>20</v>
      </c>
      <c r="B7">
        <v>16</v>
      </c>
      <c r="C7">
        <v>16</v>
      </c>
      <c r="D7">
        <v>20</v>
      </c>
    </row>
    <row r="8" spans="1:14" x14ac:dyDescent="0.3">
      <c r="A8">
        <v>12</v>
      </c>
      <c r="B8">
        <v>18</v>
      </c>
      <c r="C8">
        <v>19</v>
      </c>
      <c r="D8">
        <v>19</v>
      </c>
      <c r="I8" s="2" t="s">
        <v>13</v>
      </c>
      <c r="J8" s="2"/>
      <c r="K8" s="2"/>
      <c r="L8" s="2"/>
      <c r="M8" s="2"/>
      <c r="N8" s="2"/>
    </row>
    <row r="9" spans="1:14" x14ac:dyDescent="0.3">
      <c r="A9">
        <v>18</v>
      </c>
      <c r="B9">
        <v>16</v>
      </c>
      <c r="C9">
        <v>17</v>
      </c>
      <c r="D9">
        <v>24</v>
      </c>
    </row>
    <row r="10" spans="1:14" x14ac:dyDescent="0.3">
      <c r="A10">
        <v>14</v>
      </c>
      <c r="B10">
        <v>11</v>
      </c>
      <c r="C10">
        <v>23</v>
      </c>
      <c r="D10">
        <v>21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</row>
    <row r="11" spans="1:14" x14ac:dyDescent="0.3">
      <c r="A11">
        <v>13</v>
      </c>
      <c r="B11">
        <v>18</v>
      </c>
      <c r="C11">
        <v>22</v>
      </c>
      <c r="D11">
        <v>19</v>
      </c>
      <c r="I11" t="s">
        <v>11</v>
      </c>
      <c r="N11">
        <f>SUM(J11:M11)</f>
        <v>0</v>
      </c>
    </row>
    <row r="12" spans="1:14" x14ac:dyDescent="0.3">
      <c r="A12">
        <v>15</v>
      </c>
      <c r="B12">
        <v>14</v>
      </c>
      <c r="C12">
        <v>17</v>
      </c>
      <c r="D12">
        <v>22</v>
      </c>
      <c r="I12" t="s">
        <v>12</v>
      </c>
      <c r="N12">
        <f>SUM(J12:M12)</f>
        <v>0</v>
      </c>
    </row>
    <row r="13" spans="1:14" x14ac:dyDescent="0.3">
      <c r="A13">
        <v>17</v>
      </c>
      <c r="B13">
        <v>16</v>
      </c>
      <c r="C13">
        <v>17</v>
      </c>
      <c r="D13">
        <v>21</v>
      </c>
      <c r="I13" t="s">
        <v>10</v>
      </c>
      <c r="J13">
        <f>SUM(J11:J12)</f>
        <v>0</v>
      </c>
      <c r="K13">
        <f t="shared" ref="K13:L13" si="1">SUM(K11:K12)</f>
        <v>0</v>
      </c>
      <c r="L13">
        <f t="shared" si="1"/>
        <v>0</v>
      </c>
      <c r="M13">
        <f>SUM(M11:M12)</f>
        <v>0</v>
      </c>
      <c r="N13">
        <f>SUM(N11:N12)</f>
        <v>0</v>
      </c>
    </row>
    <row r="14" spans="1:14" x14ac:dyDescent="0.3">
      <c r="A14">
        <v>20</v>
      </c>
      <c r="B14">
        <v>18</v>
      </c>
      <c r="C14">
        <v>20</v>
      </c>
      <c r="D14">
        <v>22</v>
      </c>
    </row>
    <row r="15" spans="1:14" x14ac:dyDescent="0.3">
      <c r="A15">
        <v>17</v>
      </c>
      <c r="B15">
        <v>16</v>
      </c>
      <c r="C15">
        <v>23</v>
      </c>
      <c r="D15">
        <v>19</v>
      </c>
      <c r="I15" t="s">
        <v>14</v>
      </c>
    </row>
    <row r="16" spans="1:14" x14ac:dyDescent="0.3">
      <c r="A16">
        <v>17</v>
      </c>
      <c r="B16">
        <v>16</v>
      </c>
      <c r="C16">
        <v>21</v>
      </c>
      <c r="D16">
        <v>21</v>
      </c>
    </row>
    <row r="17" spans="9:9" x14ac:dyDescent="0.3">
      <c r="I17" t="s">
        <v>15</v>
      </c>
    </row>
    <row r="19" spans="9:9" x14ac:dyDescent="0.3">
      <c r="I19" t="s">
        <v>16</v>
      </c>
    </row>
  </sheetData>
  <mergeCells count="2">
    <mergeCell ref="I1:N1"/>
    <mergeCell ref="I8:N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1A7BB-541B-4E3F-A513-36ED71BF34B9}">
  <dimension ref="A1:R17"/>
  <sheetViews>
    <sheetView topLeftCell="B1" zoomScale="175" zoomScaleNormal="175" workbookViewId="0">
      <selection activeCell="N15" sqref="N15"/>
    </sheetView>
  </sheetViews>
  <sheetFormatPr defaultRowHeight="14.4" x14ac:dyDescent="0.3"/>
  <cols>
    <col min="1" max="1" width="13.44140625" bestFit="1" customWidth="1"/>
    <col min="2" max="2" width="17.33203125" bestFit="1" customWidth="1"/>
    <col min="3" max="3" width="19.109375" bestFit="1" customWidth="1"/>
    <col min="4" max="4" width="19.109375" customWidth="1"/>
    <col min="5" max="5" width="4.33203125" customWidth="1"/>
    <col min="6" max="6" width="13.88671875" bestFit="1" customWidth="1"/>
    <col min="8" max="8" width="4.33203125" customWidth="1"/>
    <col min="9" max="9" width="19.5546875" bestFit="1" customWidth="1"/>
    <col min="10" max="11" width="17.33203125" bestFit="1" customWidth="1"/>
    <col min="13" max="13" width="4.33203125" customWidth="1"/>
    <col min="14" max="14" width="19.5546875" bestFit="1" customWidth="1"/>
    <col min="15" max="15" width="13.44140625" bestFit="1" customWidth="1"/>
    <col min="16" max="16" width="17.33203125" bestFit="1" customWidth="1"/>
    <col min="17" max="17" width="19.109375" bestFit="1" customWidth="1"/>
  </cols>
  <sheetData>
    <row r="1" spans="1:18" x14ac:dyDescent="0.3">
      <c r="A1" t="s">
        <v>19</v>
      </c>
      <c r="B1" t="s">
        <v>7</v>
      </c>
      <c r="C1" t="s">
        <v>8</v>
      </c>
      <c r="D1" t="s">
        <v>9</v>
      </c>
      <c r="F1" t="s">
        <v>22</v>
      </c>
      <c r="G1">
        <f>MEDIAN(A2:B16)</f>
        <v>16</v>
      </c>
      <c r="I1" s="12"/>
      <c r="J1" s="11" t="s">
        <v>19</v>
      </c>
      <c r="K1" s="11" t="s">
        <v>7</v>
      </c>
      <c r="L1" s="10" t="s">
        <v>10</v>
      </c>
      <c r="N1" s="12"/>
      <c r="O1" s="11" t="s">
        <v>19</v>
      </c>
      <c r="P1" s="11" t="s">
        <v>7</v>
      </c>
      <c r="Q1" s="11" t="s">
        <v>8</v>
      </c>
      <c r="R1" s="10" t="s">
        <v>10</v>
      </c>
    </row>
    <row r="2" spans="1:18" x14ac:dyDescent="0.3">
      <c r="A2">
        <v>20</v>
      </c>
      <c r="B2">
        <v>11</v>
      </c>
      <c r="C2">
        <v>17</v>
      </c>
      <c r="D2">
        <v>24</v>
      </c>
      <c r="F2" t="s">
        <v>21</v>
      </c>
      <c r="G2">
        <f>MEDIAN(A2:C16)</f>
        <v>17</v>
      </c>
      <c r="I2" s="7" t="s">
        <v>18</v>
      </c>
      <c r="J2">
        <f>COUNTIF(A2:A16,"&lt;="&amp;G1)</f>
        <v>7</v>
      </c>
      <c r="K2">
        <f>COUNTIF(B2:B16,"&lt;="&amp;G1)</f>
        <v>11</v>
      </c>
      <c r="L2" s="6">
        <f>SUM(J2:K2)</f>
        <v>18</v>
      </c>
      <c r="N2" s="7" t="s">
        <v>18</v>
      </c>
      <c r="O2">
        <f>COUNTIF(A2:A16,"&lt;="&amp;$G$2)</f>
        <v>11</v>
      </c>
      <c r="P2">
        <f>COUNTIF(B2:B16,"&lt;="&amp;$G$2)</f>
        <v>12</v>
      </c>
      <c r="Q2">
        <f>COUNTIF(C2:C16,"&lt;="&amp;$G$2)</f>
        <v>8</v>
      </c>
      <c r="R2" s="6">
        <f>SUM(O2:Q2)</f>
        <v>31</v>
      </c>
    </row>
    <row r="3" spans="1:18" x14ac:dyDescent="0.3">
      <c r="A3">
        <v>17</v>
      </c>
      <c r="B3">
        <v>14</v>
      </c>
      <c r="C3">
        <v>23</v>
      </c>
      <c r="D3">
        <v>24</v>
      </c>
      <c r="I3" s="7" t="s">
        <v>12</v>
      </c>
      <c r="J3">
        <f>COUNT(A:A)-J2</f>
        <v>8</v>
      </c>
      <c r="K3">
        <f>COUNT(B:B)-K2</f>
        <v>4</v>
      </c>
      <c r="L3" s="6">
        <f>SUM(J3:K3)</f>
        <v>12</v>
      </c>
      <c r="N3" s="7" t="s">
        <v>12</v>
      </c>
      <c r="O3">
        <f>COUNT(A:A)-O2</f>
        <v>4</v>
      </c>
      <c r="P3">
        <f>COUNT(B:B)-P2</f>
        <v>3</v>
      </c>
      <c r="Q3">
        <f>COUNT(C:C)-Q2</f>
        <v>7</v>
      </c>
      <c r="R3" s="6">
        <f>SUM(O3:Q3)</f>
        <v>14</v>
      </c>
    </row>
    <row r="4" spans="1:18" x14ac:dyDescent="0.3">
      <c r="A4">
        <v>16</v>
      </c>
      <c r="B4">
        <v>13</v>
      </c>
      <c r="C4">
        <v>15</v>
      </c>
      <c r="D4">
        <v>22</v>
      </c>
      <c r="I4" s="7" t="s">
        <v>10</v>
      </c>
      <c r="J4">
        <f>SUM(J2:J3)</f>
        <v>15</v>
      </c>
      <c r="K4">
        <f>SUM(K2:K3)</f>
        <v>15</v>
      </c>
      <c r="L4" s="6">
        <f>SUM(L2:L3)</f>
        <v>30</v>
      </c>
      <c r="N4" s="7" t="s">
        <v>10</v>
      </c>
      <c r="O4">
        <f>SUM(O2:O3)</f>
        <v>15</v>
      </c>
      <c r="P4">
        <f>SUM(P2:P3)</f>
        <v>15</v>
      </c>
      <c r="Q4">
        <f>SUM(Q2:Q3)</f>
        <v>15</v>
      </c>
      <c r="R4" s="6">
        <f>SUM(R2:R3)</f>
        <v>45</v>
      </c>
    </row>
    <row r="5" spans="1:18" x14ac:dyDescent="0.3">
      <c r="A5">
        <v>15</v>
      </c>
      <c r="B5">
        <v>13</v>
      </c>
      <c r="C5">
        <v>15</v>
      </c>
      <c r="D5">
        <v>23</v>
      </c>
      <c r="I5" s="7"/>
      <c r="L5" s="6"/>
      <c r="N5" s="7"/>
      <c r="R5" s="6"/>
    </row>
    <row r="6" spans="1:18" x14ac:dyDescent="0.3">
      <c r="A6">
        <v>13</v>
      </c>
      <c r="B6">
        <v>17</v>
      </c>
      <c r="C6">
        <v>16</v>
      </c>
      <c r="D6">
        <v>20</v>
      </c>
      <c r="I6" s="7" t="s">
        <v>20</v>
      </c>
      <c r="L6" s="6"/>
      <c r="N6" s="7" t="s">
        <v>20</v>
      </c>
      <c r="R6" s="6"/>
    </row>
    <row r="7" spans="1:18" x14ac:dyDescent="0.3">
      <c r="A7">
        <v>20</v>
      </c>
      <c r="B7">
        <v>16</v>
      </c>
      <c r="C7">
        <v>16</v>
      </c>
      <c r="D7">
        <v>20</v>
      </c>
      <c r="I7" s="7"/>
      <c r="J7" t="s">
        <v>19</v>
      </c>
      <c r="K7" t="s">
        <v>7</v>
      </c>
      <c r="L7" s="9" t="s">
        <v>10</v>
      </c>
      <c r="N7" s="7"/>
      <c r="O7" t="s">
        <v>19</v>
      </c>
      <c r="P7" t="s">
        <v>7</v>
      </c>
      <c r="Q7" t="s">
        <v>8</v>
      </c>
      <c r="R7" s="6" t="s">
        <v>10</v>
      </c>
    </row>
    <row r="8" spans="1:18" x14ac:dyDescent="0.3">
      <c r="A8">
        <v>12</v>
      </c>
      <c r="B8">
        <v>18</v>
      </c>
      <c r="C8">
        <v>19</v>
      </c>
      <c r="D8">
        <v>19</v>
      </c>
      <c r="I8" s="7" t="s">
        <v>18</v>
      </c>
      <c r="J8">
        <f>(J4*L2)/$L$4</f>
        <v>9</v>
      </c>
      <c r="K8">
        <f>(K4*L2)/$L$4</f>
        <v>9</v>
      </c>
      <c r="L8" s="6">
        <f>SUM(J8:K8)</f>
        <v>18</v>
      </c>
      <c r="N8" s="7" t="s">
        <v>18</v>
      </c>
      <c r="O8">
        <f>(O4*R2)/$R$4</f>
        <v>10.333333333333334</v>
      </c>
      <c r="P8">
        <f>(P4*R2)/$R$4</f>
        <v>10.333333333333334</v>
      </c>
      <c r="Q8">
        <f>(P4*R2)/$R$4</f>
        <v>10.333333333333334</v>
      </c>
      <c r="R8" s="6">
        <f>SUM(O8:Q8)</f>
        <v>31</v>
      </c>
    </row>
    <row r="9" spans="1:18" x14ac:dyDescent="0.3">
      <c r="A9">
        <v>18</v>
      </c>
      <c r="B9">
        <v>16</v>
      </c>
      <c r="C9">
        <v>17</v>
      </c>
      <c r="D9">
        <v>24</v>
      </c>
      <c r="I9" s="7" t="s">
        <v>12</v>
      </c>
      <c r="J9">
        <f>(J4*L3)/$L$4</f>
        <v>6</v>
      </c>
      <c r="K9">
        <f>(K4*L3)/30</f>
        <v>6</v>
      </c>
      <c r="L9" s="6">
        <f>SUM(J9:K9)</f>
        <v>12</v>
      </c>
      <c r="N9" s="7" t="s">
        <v>12</v>
      </c>
      <c r="O9">
        <f>(O4*R3)/$R$4</f>
        <v>4.666666666666667</v>
      </c>
      <c r="P9">
        <f>(P4*R3)/R4</f>
        <v>4.666666666666667</v>
      </c>
      <c r="Q9">
        <f>(Q4*R3)/R4</f>
        <v>4.666666666666667</v>
      </c>
      <c r="R9" s="6">
        <f>SUM(O9:Q9)</f>
        <v>14</v>
      </c>
    </row>
    <row r="10" spans="1:18" x14ac:dyDescent="0.3">
      <c r="A10">
        <v>14</v>
      </c>
      <c r="B10">
        <v>11</v>
      </c>
      <c r="C10">
        <v>23</v>
      </c>
      <c r="D10">
        <v>21</v>
      </c>
      <c r="I10" s="7" t="s">
        <v>10</v>
      </c>
      <c r="J10">
        <f>SUM(J8:J9)</f>
        <v>15</v>
      </c>
      <c r="K10">
        <f>SUM(K8:K9)</f>
        <v>15</v>
      </c>
      <c r="L10" s="6">
        <f>SUM(L7:L9)</f>
        <v>30</v>
      </c>
      <c r="N10" s="7" t="s">
        <v>10</v>
      </c>
      <c r="O10">
        <f>SUM(O8:O9)</f>
        <v>15</v>
      </c>
      <c r="P10">
        <f>SUM(P8:P9)</f>
        <v>15</v>
      </c>
      <c r="Q10">
        <f>SUM(Q8:Q9)</f>
        <v>15</v>
      </c>
      <c r="R10" s="6">
        <f>SUM(R8:R9)</f>
        <v>45</v>
      </c>
    </row>
    <row r="11" spans="1:18" x14ac:dyDescent="0.3">
      <c r="A11">
        <v>13</v>
      </c>
      <c r="B11">
        <v>18</v>
      </c>
      <c r="C11">
        <v>22</v>
      </c>
      <c r="D11">
        <v>19</v>
      </c>
      <c r="I11" s="7"/>
      <c r="L11" s="6"/>
      <c r="N11" s="7"/>
      <c r="R11" s="6"/>
    </row>
    <row r="12" spans="1:18" x14ac:dyDescent="0.3">
      <c r="A12">
        <v>15</v>
      </c>
      <c r="B12">
        <v>14</v>
      </c>
      <c r="C12">
        <v>17</v>
      </c>
      <c r="D12">
        <v>22</v>
      </c>
      <c r="I12" s="7" t="s">
        <v>14</v>
      </c>
      <c r="J12" s="8">
        <f>_xlfn.CHISQ.TEST(J2:K3,J8:K9)</f>
        <v>0.1360371281141437</v>
      </c>
      <c r="L12" s="6"/>
      <c r="N12" s="7" t="s">
        <v>14</v>
      </c>
      <c r="O12" s="8">
        <f>_xlfn.CHISQ.TEST(O2:Q3,O8:Q9)</f>
        <v>0.25977841345613817</v>
      </c>
      <c r="R12" s="6"/>
    </row>
    <row r="13" spans="1:18" x14ac:dyDescent="0.3">
      <c r="A13">
        <v>17</v>
      </c>
      <c r="B13">
        <v>16</v>
      </c>
      <c r="C13">
        <v>17</v>
      </c>
      <c r="D13">
        <v>21</v>
      </c>
      <c r="I13" s="7"/>
      <c r="L13" s="6"/>
      <c r="N13" s="7"/>
      <c r="R13" s="6"/>
    </row>
    <row r="14" spans="1:18" x14ac:dyDescent="0.3">
      <c r="A14">
        <v>20</v>
      </c>
      <c r="B14">
        <v>18</v>
      </c>
      <c r="C14">
        <v>20</v>
      </c>
      <c r="D14">
        <v>22</v>
      </c>
      <c r="I14" s="7" t="s">
        <v>17</v>
      </c>
      <c r="J14">
        <f>_xlfn.CHISQ.INV.RT(J12,1)</f>
        <v>2.2222222222222214</v>
      </c>
      <c r="L14" s="6"/>
      <c r="N14" s="7" t="s">
        <v>17</v>
      </c>
      <c r="O14">
        <f>_xlfn.CHISQ.INV.RT(O12,2)</f>
        <v>2.6958525345622117</v>
      </c>
      <c r="R14" s="6"/>
    </row>
    <row r="15" spans="1:18" x14ac:dyDescent="0.3">
      <c r="A15">
        <v>17</v>
      </c>
      <c r="B15">
        <v>16</v>
      </c>
      <c r="C15">
        <v>23</v>
      </c>
      <c r="D15">
        <v>19</v>
      </c>
      <c r="I15" s="7"/>
      <c r="L15" s="6"/>
      <c r="N15" s="7"/>
      <c r="R15" s="6"/>
    </row>
    <row r="16" spans="1:18" x14ac:dyDescent="0.3">
      <c r="A16">
        <v>17</v>
      </c>
      <c r="B16">
        <v>16</v>
      </c>
      <c r="C16">
        <v>21</v>
      </c>
      <c r="D16">
        <v>21</v>
      </c>
      <c r="I16" s="7" t="s">
        <v>15</v>
      </c>
      <c r="J16">
        <f>_xlfn.CHISQ.INV.RT(0.05,1)</f>
        <v>3.8414588206941236</v>
      </c>
      <c r="L16" s="6"/>
      <c r="N16" s="7" t="s">
        <v>15</v>
      </c>
      <c r="O16">
        <f>_xlfn.CHISQ.INV.RT(0.05,2)</f>
        <v>5.9914645471079817</v>
      </c>
      <c r="R16" s="6"/>
    </row>
    <row r="17" spans="9:18" x14ac:dyDescent="0.3">
      <c r="I17" s="5"/>
      <c r="J17" s="4"/>
      <c r="K17" s="4"/>
      <c r="L17" s="3"/>
      <c r="N17" s="5"/>
      <c r="O17" s="4"/>
      <c r="P17" s="4"/>
      <c r="Q17" s="4"/>
      <c r="R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CNTH</vt:lpstr>
      <vt:lpstr>CN and CNT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Foltz</dc:creator>
  <cp:lastModifiedBy>Brandon Foltz</cp:lastModifiedBy>
  <dcterms:created xsi:type="dcterms:W3CDTF">2020-04-10T00:13:28Z</dcterms:created>
  <dcterms:modified xsi:type="dcterms:W3CDTF">2020-04-10T00:15:48Z</dcterms:modified>
</cp:coreProperties>
</file>