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wsl.localhost\Ubuntu-20.04\home\tony\bcgov\CONN-CCBC-portal\app\"/>
    </mc:Choice>
  </mc:AlternateContent>
  <xr:revisionPtr revIDLastSave="0" documentId="13_ncr:1_{79F31AA9-494F-46E3-8C6F-E6B2BB283CAF}" xr6:coauthVersionLast="47" xr6:coauthVersionMax="47" xr10:uidLastSave="{00000000-0000-0000-0000-000000000000}"/>
  <workbookProtection workbookAlgorithmName="SHA-256" workbookHashValue="akzPbsJa/EImlP4m+SZB7kH+Tfn80atxfqAkaSHIGbI=" workbookSaltValue="0m0F58sAHTz6XvFBSh60pQ==" workbookSpinCount="100000" lockStructure="1"/>
  <bookViews>
    <workbookView xWindow="-120" yWindow="-120" windowWidth="29040" windowHeight="15720" xr2:uid="{00000000-000D-0000-FFFF-FFFF00000000}"/>
  </bookViews>
  <sheets>
    <sheet name="Eligibility_Summary" sheetId="4" r:id="rId1"/>
    <sheet name="Map_Results"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3" l="1"/>
  <c r="F81" i="4" l="1"/>
  <c r="F80" i="4"/>
  <c r="E81" i="4"/>
  <c r="E80" i="4"/>
  <c r="C6" i="3" l="1"/>
  <c r="C45" i="3" l="1"/>
  <c r="C7" i="3"/>
  <c r="C8"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6" i="3" l="1"/>
  <c r="K19" i="4" s="1"/>
  <c r="F93" i="4"/>
  <c r="C100" i="4" l="1"/>
  <c r="K18" i="4" l="1"/>
  <c r="E30" i="4" l="1"/>
  <c r="F145" i="4" l="1"/>
  <c r="G52" i="4" s="1"/>
  <c r="G81" i="4"/>
  <c r="G80" i="4"/>
  <c r="F78" i="4"/>
  <c r="E78" i="4"/>
  <c r="F77" i="4"/>
  <c r="E77" i="4"/>
  <c r="G59" i="4"/>
  <c r="G57" i="4"/>
  <c r="G55" i="4"/>
  <c r="G35" i="4"/>
  <c r="G34" i="4"/>
  <c r="G33" i="4"/>
  <c r="G32" i="4"/>
  <c r="G31" i="4"/>
  <c r="F83" i="4" l="1"/>
  <c r="G77" i="4"/>
  <c r="E83" i="4"/>
  <c r="F122" i="4" s="1"/>
  <c r="G78" i="4"/>
  <c r="F126" i="4"/>
  <c r="F87" i="4" l="1"/>
  <c r="F91" i="4" s="1"/>
  <c r="G83" i="4"/>
  <c r="C97" i="4" l="1"/>
  <c r="F124" i="4"/>
  <c r="K17" i="4"/>
  <c r="A24" i="4" s="1"/>
  <c r="F141" i="4" l="1"/>
  <c r="G50" i="4" s="1"/>
</calcChain>
</file>

<file path=xl/sharedStrings.xml><?xml version="1.0" encoding="utf-8"?>
<sst xmlns="http://schemas.openxmlformats.org/spreadsheetml/2006/main" count="251" uniqueCount="205">
  <si>
    <t>Connecting Communities BC (CCBC)</t>
  </si>
  <si>
    <t>Version</t>
  </si>
  <si>
    <t>TEMPLATE 1:  ELIGIBILITY AND IMPACTS CALCULATOR</t>
  </si>
  <si>
    <t>This template is part of Step 1 of the application submission in the CCBC Applicant portal.</t>
  </si>
  <si>
    <t>This template will be used in conjunction with the Eligibility Mapping Tool statistics to calculate the impact that the project's targeted coverage area will have.</t>
  </si>
  <si>
    <t xml:space="preserve">Map Validation Section: </t>
  </si>
  <si>
    <r>
      <t>All sections will be automatically populated from the</t>
    </r>
    <r>
      <rPr>
        <b/>
        <sz val="14"/>
        <color theme="1"/>
        <rFont val="Calibri"/>
        <family val="2"/>
        <scheme val="minor"/>
      </rPr>
      <t xml:space="preserve"> Map_Results</t>
    </r>
    <r>
      <rPr>
        <sz val="14"/>
        <color theme="1"/>
        <rFont val="Calibri"/>
        <family val="2"/>
        <scheme val="minor"/>
      </rPr>
      <t xml:space="preserve"> tab content.
In the </t>
    </r>
    <r>
      <rPr>
        <b/>
        <sz val="14"/>
        <color theme="1"/>
        <rFont val="Calibri"/>
        <family val="2"/>
        <scheme val="minor"/>
      </rPr>
      <t>Map_Results</t>
    </r>
    <r>
      <rPr>
        <sz val="14"/>
        <color theme="1"/>
        <rFont val="Calibri"/>
        <family val="2"/>
        <scheme val="minor"/>
      </rPr>
      <t xml:space="preserve"> tab, paste the statistics that were calculated from the Eligibility Mapping Tool in the identified cells.</t>
    </r>
  </si>
  <si>
    <r>
      <rPr>
        <b/>
        <sz val="14"/>
        <color theme="1"/>
        <rFont val="Calibri"/>
        <family val="2"/>
        <scheme val="minor"/>
      </rPr>
      <t>Eligibility and Impacts Summary Section:</t>
    </r>
    <r>
      <rPr>
        <sz val="14"/>
        <color theme="1"/>
        <rFont val="Calibri"/>
        <family val="2"/>
        <scheme val="minor"/>
      </rPr>
      <t xml:space="preserve"> </t>
    </r>
  </si>
  <si>
    <t>The numbers are automatically calculated. Review this section.</t>
  </si>
  <si>
    <r>
      <rPr>
        <b/>
        <sz val="14"/>
        <color theme="1"/>
        <rFont val="Calibri"/>
        <family val="2"/>
        <scheme val="minor"/>
      </rPr>
      <t>Overbuild Assessment Section:</t>
    </r>
    <r>
      <rPr>
        <sz val="14"/>
        <color theme="1"/>
        <rFont val="Calibri"/>
        <family val="2"/>
        <scheme val="minor"/>
      </rPr>
      <t xml:space="preserve"> </t>
    </r>
  </si>
  <si>
    <t>Review this section to confirm that the project does not propose overbuilding of existing ISP services or other broadband program areas.</t>
  </si>
  <si>
    <t>If overbuild is indicated, modification of the project to eliminate the overbuild (D) is required.  Applicants are advised to carefully review and revise their proposed coverage map to eliminate overbuild.</t>
  </si>
  <si>
    <t xml:space="preserve">If revision of the project coverage cannot resolve overbuild, Applicants may complete Template 8 and enter the appropriate number of households for which their research indicates conflicting current Internet Service Providers (ISP) coverage data into the blue cell (E). </t>
  </si>
  <si>
    <r>
      <rPr>
        <b/>
        <sz val="14"/>
        <color theme="1"/>
        <rFont val="Calibri"/>
        <family val="2"/>
        <scheme val="minor"/>
      </rPr>
      <t>Eligibility Assessment Section:</t>
    </r>
    <r>
      <rPr>
        <sz val="14"/>
        <color theme="1"/>
        <rFont val="Calibri"/>
        <family val="2"/>
        <scheme val="minor"/>
      </rPr>
      <t xml:space="preserve"> </t>
    </r>
  </si>
  <si>
    <t>The households counts under the Broadband Project Eligibility (H, I, J, and K) are automatically calculated. Review this section.</t>
  </si>
  <si>
    <t>If applicable, enter the targeted number of households to receive new broadband service into the blue cell (L).</t>
  </si>
  <si>
    <t xml:space="preserve">If the calculated number of targeted households differs from the applicant number, please provide an explanation of the methodology employed in the blue cell (M). </t>
  </si>
  <si>
    <t>Final Review:</t>
  </si>
  <si>
    <t>Overbuild Assessment Complete</t>
  </si>
  <si>
    <t>This template contains incomplete information and is not ready to be uploaded to the CCBC Applicant Portal</t>
  </si>
  <si>
    <t xml:space="preserve">Re-examine the Eligibility and Impacts Summary Section. This should now reflect the expected eligibility and impacts of the proposal as per the provided map and input. </t>
  </si>
  <si>
    <t>Eligibility Assessment Complete</t>
  </si>
  <si>
    <t>This template is ready to be uploaded to the CCBC Applicant Portal</t>
  </si>
  <si>
    <t>Once the Applicant has completed the template, the Applicant should verify the Eligibility and Impacts Summary.  This template can be saved and then uploaded to the CCBC Application Dashboard under Step 1 Eligibility Mapping and Statistics.</t>
  </si>
  <si>
    <t>Map Results Complete</t>
  </si>
  <si>
    <t>Failure to provide the requested information in the templates may result in the application being deemed incomplete.</t>
  </si>
  <si>
    <t>Ministry of Citizens' Services  may share application information with provincial and territorial governments or other federal funding partners to improve national coordination and bilateral decision-making related to broadband funding.</t>
  </si>
  <si>
    <t>Map Validation</t>
  </si>
  <si>
    <t>Filename produced by the Eligibility and Mapping Tool:</t>
  </si>
  <si>
    <t>National Broadband Data Version</t>
  </si>
  <si>
    <t>Dataset Release Date</t>
  </si>
  <si>
    <t>Date Generated</t>
  </si>
  <si>
    <t>Generated By</t>
  </si>
  <si>
    <t>Number of coverage polygons (shapes) processed</t>
  </si>
  <si>
    <t>Eligibility and Impacts Summary</t>
  </si>
  <si>
    <t>*  Eligibility statistics are calculated using the coverage shapes contained within the KMZ file as generated by the Eligibility Mapping Tool.</t>
  </si>
  <si>
    <r>
      <t xml:space="preserve">*  The calculation of </t>
    </r>
    <r>
      <rPr>
        <b/>
        <sz val="11"/>
        <color theme="0"/>
        <rFont val="Calibri"/>
        <family val="2"/>
        <scheme val="minor"/>
      </rPr>
      <t>Broadband Project Eligibility</t>
    </r>
    <r>
      <rPr>
        <sz val="11"/>
        <color theme="0"/>
        <rFont val="Calibri"/>
        <family val="2"/>
        <scheme val="minor"/>
      </rPr>
      <t xml:space="preserve"> includes coverage shapes using the following technology types:</t>
    </r>
  </si>
  <si>
    <t>Fibre, Coaxial cable, Hybrid fibre-coaxial, DSL, Fixed wireless.</t>
  </si>
  <si>
    <r>
      <t xml:space="preserve">*  The calculation of </t>
    </r>
    <r>
      <rPr>
        <b/>
        <sz val="11"/>
        <color rgb="FF31869B"/>
        <rFont val="Calibri"/>
        <family val="2"/>
        <scheme val="minor"/>
      </rPr>
      <t>Mobile Project Eligiblity</t>
    </r>
    <r>
      <rPr>
        <sz val="11"/>
        <color rgb="FF31869B"/>
        <rFont val="Calibri"/>
        <family val="2"/>
        <scheme val="minor"/>
      </rPr>
      <t xml:space="preserve"> includes coverage shapes using the following technology types:</t>
    </r>
  </si>
  <si>
    <t>Mobile wireless (without residential Internet).</t>
  </si>
  <si>
    <t>Eligibility</t>
  </si>
  <si>
    <r>
      <t xml:space="preserve">Number of eligible households for the proposed broadband coverage area (from </t>
    </r>
    <r>
      <rPr>
        <b/>
        <u/>
        <sz val="11"/>
        <color theme="1"/>
        <rFont val="Calibri"/>
        <family val="2"/>
        <scheme val="minor"/>
      </rPr>
      <t>N</t>
    </r>
    <r>
      <rPr>
        <b/>
        <sz val="11"/>
        <color theme="1"/>
        <rFont val="Calibri"/>
        <family val="2"/>
        <scheme val="minor"/>
      </rPr>
      <t xml:space="preserve"> in Eligibility Assessment section below)</t>
    </r>
  </si>
  <si>
    <t>See Eligibility Assessment Below</t>
  </si>
  <si>
    <r>
      <t xml:space="preserve">Number of eligible kilometres of highway for the proposed mobile wireless coverage area (from </t>
    </r>
    <r>
      <rPr>
        <b/>
        <u/>
        <sz val="11"/>
        <color theme="0"/>
        <rFont val="Calibri"/>
        <family val="2"/>
        <scheme val="minor"/>
      </rPr>
      <t>O</t>
    </r>
    <r>
      <rPr>
        <b/>
        <sz val="11"/>
        <color theme="0"/>
        <rFont val="Calibri"/>
        <family val="2"/>
        <scheme val="minor"/>
      </rPr>
      <t xml:space="preserve"> in Eligibility Assessment section below)</t>
    </r>
  </si>
  <si>
    <t>Other Impacts</t>
  </si>
  <si>
    <t>Number of impacted households on Indigenous lands</t>
  </si>
  <si>
    <t>Number of impacted households within very remote communities</t>
  </si>
  <si>
    <t>Number of impacted households within satellite-dependent communities</t>
  </si>
  <si>
    <t>Overbuild Assessment</t>
  </si>
  <si>
    <t>* Where a proposal presents multiple solutions for a given household, the solution will be considered in the following order:</t>
  </si>
  <si>
    <t>1. fastest to slowest wired solutions; followed by</t>
  </si>
  <si>
    <t>2. fastest to slowest wireless solution</t>
  </si>
  <si>
    <t>* Calculation of overbuild considers households with current speeds at or higher than the proposed solution.</t>
  </si>
  <si>
    <t>* Proposed wireless solutions may have signal coverage that unintentionally extends over wired service areas.  For this reason, overbuild by proposed wireless solutions over households with wired service with current speeds at or higher than the proposed wireless solution is not counted below.</t>
  </si>
  <si>
    <t>* All overbuild must be resolved. Applicants are advised to carefully review and revise their proposed coverage maps to eliminate overbuild.</t>
  </si>
  <si>
    <t xml:space="preserve">* If revision of the project coverage cannot resolve identified overbuild, Applicants may complete Template 8 and enter the appropriate number of households for which their research conflicts with current ISP coverage data into the cell (E). </t>
  </si>
  <si>
    <t>Initial Assessment</t>
  </si>
  <si>
    <t>Speed of Proposed      Broadband Service</t>
  </si>
  <si>
    <t>Technology Category</t>
  </si>
  <si>
    <t>Households Covered</t>
  </si>
  <si>
    <t>Overbuild Assessment of Households</t>
  </si>
  <si>
    <t>Percent Overbuild</t>
  </si>
  <si>
    <t>A</t>
  </si>
  <si>
    <t>B</t>
  </si>
  <si>
    <t>C = B/A*100</t>
  </si>
  <si>
    <t>Greater or equal to 50/10 Mbps</t>
  </si>
  <si>
    <t>Wired</t>
  </si>
  <si>
    <t>Wireless (unique)</t>
  </si>
  <si>
    <t>Less than 50/10 Mbps</t>
  </si>
  <si>
    <t>Overall Combined Project</t>
  </si>
  <si>
    <t>Total-A</t>
  </si>
  <si>
    <t>Total-B</t>
  </si>
  <si>
    <t>Combined Assessment</t>
  </si>
  <si>
    <t>Total ISED calculated overbuild/ineligible households (including other broadband programs)</t>
  </si>
  <si>
    <t xml:space="preserve">   D</t>
  </si>
  <si>
    <t>Number of households identified by the Applicant conflicting with current coverage data (Template 8 required, if entered)</t>
  </si>
  <si>
    <t xml:space="preserve">   E</t>
  </si>
  <si>
    <t>Ineligible households - overbuild of existing services (applications cannot propose to overbuild existing services)</t>
  </si>
  <si>
    <t xml:space="preserve">   F = D - E</t>
  </si>
  <si>
    <t xml:space="preserve">Ineligible households - overbuild of other broadband program areas (with confirmed overbuild)
</t>
  </si>
  <si>
    <t xml:space="preserve">   G</t>
  </si>
  <si>
    <t>Cautions and Warnings</t>
  </si>
  <si>
    <t xml:space="preserve">   Warnings for (F)</t>
  </si>
  <si>
    <t>No proposed overbuild of households against existing services</t>
  </si>
  <si>
    <t>NOTE - Application proposes to overbuild existing services.  This is an ineligible activity.  Please modify the proposal to avoid overbuilding.  Contact Program Staff if further assistance or guidance is required</t>
  </si>
  <si>
    <t>CAUTION - Remember to complete Template 8.</t>
  </si>
  <si>
    <t xml:space="preserve">   Warnings for (G)</t>
  </si>
  <si>
    <t>NOTE - Application proposes to overbuild households targeted by another broadband program.  This is an ineligible activity.  Please modify the proposal to avoid overbuilding.  Contact Program Staff if further assistance or guidance is required</t>
  </si>
  <si>
    <t>No proposed overbuild of other broadband program households</t>
  </si>
  <si>
    <t xml:space="preserve">Carefully verify the map to ensure that there is no overbuild with the </t>
  </si>
  <si>
    <t xml:space="preserve"> Households that are covered by other programs.</t>
  </si>
  <si>
    <t>Eligibility Assessment</t>
  </si>
  <si>
    <t>Not Yet Available</t>
  </si>
  <si>
    <t>*  Eligibility statistics are calculated using the coverage shapes contained within the KMZ file as generated by the Eligibilty Mapping Tool.</t>
  </si>
  <si>
    <t>NA</t>
  </si>
  <si>
    <t>*  The calculation of Broadband Project Eligibility includes coverage shapes using the following technology types:</t>
  </si>
  <si>
    <t>*  The calculation of Mobile Project Eligiblity includes coverage shapes using the following technology types:</t>
  </si>
  <si>
    <t>*  Eligibility statistics are calculated using household demographic information derived from the most recent Census and National Road Network Data shown in the National Broadband Internet Service Availability Map.</t>
  </si>
  <si>
    <r>
      <rPr>
        <sz val="11"/>
        <color theme="0"/>
        <rFont val="Calibri"/>
        <family val="2"/>
        <scheme val="minor"/>
      </rPr>
      <t xml:space="preserve">For more information, please visit the </t>
    </r>
    <r>
      <rPr>
        <u/>
        <sz val="11"/>
        <color theme="0"/>
        <rFont val="Calibri"/>
        <family val="2"/>
        <scheme val="minor"/>
      </rPr>
      <t>National Broadband Data Information</t>
    </r>
    <r>
      <rPr>
        <sz val="11"/>
        <color theme="0"/>
        <rFont val="Calibri"/>
        <family val="2"/>
        <scheme val="minor"/>
      </rPr>
      <t xml:space="preserve"> page.</t>
    </r>
  </si>
  <si>
    <t>*  If the Applicant has conducted a thorough enumeration of households to be connected by the proposal which differs from the assessment based on the National Broadband Data shown in (K), this figure can be entered into (L) below.</t>
  </si>
  <si>
    <t>Broadband Project Eligibility</t>
  </si>
  <si>
    <t>Number of households impacted by the submitted map (i.e. covered)</t>
  </si>
  <si>
    <t xml:space="preserve">  H (from Total-A)</t>
  </si>
  <si>
    <t>Ineligible households - overbuild of existing services (see overbuild assessment above)</t>
  </si>
  <si>
    <t xml:space="preserve">  I (From F)</t>
  </si>
  <si>
    <t>Ineligible households - overbuild of other broadband program areas (see overbuild assessment above)</t>
  </si>
  <si>
    <t xml:space="preserve">  J (From G)</t>
  </si>
  <si>
    <t>Calculated number of eligible households potentially impacted based on the submitted map and Census</t>
  </si>
  <si>
    <t xml:space="preserve">  K = H - I</t>
  </si>
  <si>
    <r>
      <t xml:space="preserve">If the Applicant has conducted a thorough enumeration of households to be connected which differs from the assessment based on the National Broadband Data above, this figure can be submitted here.
</t>
    </r>
    <r>
      <rPr>
        <b/>
        <sz val="11"/>
        <color theme="1"/>
        <rFont val="Calibri"/>
        <family val="2"/>
        <scheme val="minor"/>
      </rPr>
      <t>Note that supporting explanation AND evidence will be required.</t>
    </r>
  </si>
  <si>
    <t xml:space="preserve">  L</t>
  </si>
  <si>
    <t>If the Applicant entered a value in (L), they must describe the methodology employed to determine the number of targeted households AND attach supporting evidence in Step 4 of the CCBC Applicant Portal (Other Supporting Documents). 
Please consult Program Staff for assistance.</t>
  </si>
  <si>
    <t xml:space="preserve">  M</t>
  </si>
  <si>
    <t>Final number of Eligible Households targeted by this proposal</t>
  </si>
  <si>
    <t xml:space="preserve">  N = (K, unless override by L)</t>
  </si>
  <si>
    <t>Mobile Project Eligibility</t>
  </si>
  <si>
    <t>Number of eligible kilometres of highway for the proposed mobile wireless coverage area</t>
  </si>
  <si>
    <t xml:space="preserve">   O</t>
  </si>
  <si>
    <t>In the blue cells below, paste the statistics that were calculated using the Eligibility Mapping Tool and sent to the email address provided.</t>
  </si>
  <si>
    <t xml:space="preserve">PASTE BELOW </t>
  </si>
  <si>
    <t xml:space="preserve">Consistency error encountered. Value expected for </t>
  </si>
  <si>
    <t>Name</t>
  </si>
  <si>
    <t>Value</t>
  </si>
  <si>
    <t>THIS COLUMN NEEDS TO REMAIN ENGLISH Regardless of what language the rest of the template is</t>
  </si>
  <si>
    <t>THIS COLUMN NEEDS TO REMAIN FRENCH  Regardless of what language the rest of the template is</t>
  </si>
  <si>
    <t>Filename</t>
  </si>
  <si>
    <t>Nom du fichier</t>
  </si>
  <si>
    <t>NBD dataset version</t>
  </si>
  <si>
    <t>Version de l’ensemble de données DNLB</t>
  </si>
  <si>
    <t>Dataset release date</t>
  </si>
  <si>
    <t>Date de diffusion de l’ensemble de données</t>
  </si>
  <si>
    <t>Date generated</t>
  </si>
  <si>
    <t>Date de génération</t>
  </si>
  <si>
    <t>Generated by</t>
  </si>
  <si>
    <t>Généré par</t>
  </si>
  <si>
    <t>Number of polygons processed</t>
  </si>
  <si>
    <t>Nombre de polygones traités</t>
  </si>
  <si>
    <t>Total households</t>
  </si>
  <si>
    <t>Total des ménages</t>
  </si>
  <si>
    <t>Indigenous households</t>
  </si>
  <si>
    <t>Ménages autochtones</t>
  </si>
  <si>
    <t>Very remote households</t>
  </si>
  <si>
    <t>Ménages très éloignés</t>
  </si>
  <si>
    <t>Satellite-dependent households</t>
  </si>
  <si>
    <t>Ménages dépendant du satellite</t>
  </si>
  <si>
    <t>Households targeted by other broadband programs</t>
  </si>
  <si>
    <t>Ménages ciblés par d'autres programmes en large bande</t>
  </si>
  <si>
    <t>Eligible highway kilometres</t>
  </si>
  <si>
    <t>Kilomètres d'autoroute admissible</t>
  </si>
  <si>
    <t>Households targeted at 50/10 Mbps wired</t>
  </si>
  <si>
    <t>Ménages ciblés à 50/10 Mb/s filaire</t>
  </si>
  <si>
    <t>Households targeted at 50/10 Mbps wireless</t>
  </si>
  <si>
    <t>Ménages ciblés à 50/10 Mb/s sans fil fixe</t>
  </si>
  <si>
    <t>Households targeted at 50/10 Mbps wireless unique</t>
  </si>
  <si>
    <t>Ménages ciblés à 50/10 Mb/s sans fil fixe unique</t>
  </si>
  <si>
    <t>Households with existing 50/10 Mbps service</t>
  </si>
  <si>
    <t>Ménages avec service 50/10 Mb/s existant</t>
  </si>
  <si>
    <t>Households with existing 50/10 Mbps wireless service</t>
  </si>
  <si>
    <t>Ménages avec service 50/10 Mb/s sans fil fixe existant</t>
  </si>
  <si>
    <t>Households targeted at 25/5 Mbps wired</t>
  </si>
  <si>
    <t>Ménages ciblés à 25/5 Mb/s filaire</t>
  </si>
  <si>
    <t>Households targeted at 25/5 Mbps wireless</t>
  </si>
  <si>
    <t>Ménages ciblés à 25/5 Mb/s sans fil fixe</t>
  </si>
  <si>
    <t>Households targeted at 25/5 Mbps wireless unique</t>
  </si>
  <si>
    <t>Ménages ciblés à 25/5 Mb/s sans fil fixe unique</t>
  </si>
  <si>
    <t>Households with existing 25/5 Mbps service</t>
  </si>
  <si>
    <t>Ménages avec service 25/5 Mb/s existant</t>
  </si>
  <si>
    <t>Households with existing 25/5 Mbps wireless service</t>
  </si>
  <si>
    <t>Ménages avec service 25/5 Mb/s sans fil fixe existant</t>
  </si>
  <si>
    <t>Households targeted at 10/2 Mbps wired</t>
  </si>
  <si>
    <t>Ménages ciblés à 10/2 Mb/s filaire</t>
  </si>
  <si>
    <t>Households targeted at 10/2 Mbps wireless</t>
  </si>
  <si>
    <t>Ménages ciblés à 10/2 Mb/s sans fil fixe</t>
  </si>
  <si>
    <t>Households targeted at 10/2 Mbps wireless unique</t>
  </si>
  <si>
    <t>Ménages ciblés à 10/2 Mb/s sans fil fixe unique</t>
  </si>
  <si>
    <t>Households with existing 10/2 Mbps service</t>
  </si>
  <si>
    <t>Ménages avec service 10/2 Mb/s existant</t>
  </si>
  <si>
    <t>Households with existing 10/2 Mbps wireless service</t>
  </si>
  <si>
    <t>Ménages avec service 10/2 Mb/s sans fil fixe existant</t>
  </si>
  <si>
    <t>Households targeted at 5/1 Mbps wired</t>
  </si>
  <si>
    <t>Ménages ciblés à 5/1 Mb/s filaire</t>
  </si>
  <si>
    <t>Households targeted at 5/1 Mbps wireless</t>
  </si>
  <si>
    <t>Ménages ciblés à 5/1 Mb/s sans fil fixe</t>
  </si>
  <si>
    <t>Households targeted at 5/1 Mbps wireless unique</t>
  </si>
  <si>
    <t>Ménages ciblés à 5/1 Mb/s sans fil fixe unique</t>
  </si>
  <si>
    <t>Households with existing 5/1 Mbps service</t>
  </si>
  <si>
    <t>Ménages avec service 5/1 Mb/s existant</t>
  </si>
  <si>
    <t>Households with existing 5/1 Mbps wireless service</t>
  </si>
  <si>
    <t>Ménages avec service 5/1 Mb/s sans fil fixe existant</t>
  </si>
  <si>
    <t>Households targeted at less than 5/1 Mbps wired</t>
  </si>
  <si>
    <t>Ménages ciblés à moins que 5/1 Mb/s filaire</t>
  </si>
  <si>
    <t>Households targeted at less than 5/1 Mbps wireless</t>
  </si>
  <si>
    <t>Ménages ciblés à moins que 5/1 Mb/s sans fil fixe</t>
  </si>
  <si>
    <t>Households targeted at less than 5/1 Mbps wireless unique</t>
  </si>
  <si>
    <t>Ménages ciblés à moins que 5/1 Mb/s sans fil fixe unique</t>
  </si>
  <si>
    <t>Households with less than 5/1 Mbps existing service</t>
  </si>
  <si>
    <t>Ménages avec service à moins de 5/1 Mb/s existant</t>
  </si>
  <si>
    <t>Households with less than 5/1 Mbps existing wireless service</t>
  </si>
  <si>
    <t>Ménages avec service à moins de 5/1 Mb/s sans fil fixe existant</t>
  </si>
  <si>
    <t>Project overall overbuild (households)</t>
  </si>
  <si>
    <t>Chevauchement total du projet (ménages)</t>
  </si>
  <si>
    <t>Project overall overbuild (percentage)</t>
  </si>
  <si>
    <t>Chevauchement total du projet (pourcentage)</t>
  </si>
  <si>
    <t>Project overall overbuild on broadband projects (households)</t>
  </si>
  <si>
    <t>Chevauchement total du projet sur des projets de large bande en cours (ménages)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</si>
</sst>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22"/>
      <color theme="1"/>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i/>
      <sz val="11"/>
      <color rgb="FFFF0000"/>
      <name val="Calibri"/>
      <family val="2"/>
      <scheme val="minor"/>
    </font>
    <font>
      <b/>
      <i/>
      <sz val="11"/>
      <color rgb="FF00B050"/>
      <name val="Calibri"/>
      <family val="2"/>
      <scheme val="minor"/>
    </font>
    <font>
      <b/>
      <sz val="14"/>
      <color theme="0"/>
      <name val="Calibri"/>
      <family val="2"/>
      <scheme val="minor"/>
    </font>
    <font>
      <u/>
      <sz val="11"/>
      <color theme="0"/>
      <name val="Calibri"/>
      <family val="2"/>
      <scheme val="minor"/>
    </font>
    <font>
      <sz val="20"/>
      <color theme="1"/>
      <name val="Calibri"/>
      <family val="2"/>
      <scheme val="minor"/>
    </font>
    <font>
      <sz val="11"/>
      <name val="Calibri"/>
      <family val="2"/>
      <scheme val="minor"/>
    </font>
    <font>
      <sz val="12"/>
      <color theme="1"/>
      <name val="Calibri"/>
      <family val="2"/>
      <scheme val="minor"/>
    </font>
    <font>
      <b/>
      <sz val="12"/>
      <color theme="1"/>
      <name val="Calibri"/>
      <family val="2"/>
      <scheme val="minor"/>
    </font>
    <font>
      <sz val="9"/>
      <color theme="1"/>
      <name val="Calibri"/>
      <family val="2"/>
      <scheme val="minor"/>
    </font>
    <font>
      <sz val="9"/>
      <color theme="0"/>
      <name val="Calibri"/>
      <family val="2"/>
      <scheme val="minor"/>
    </font>
    <font>
      <sz val="14"/>
      <name val="Calibri"/>
      <family val="2"/>
      <scheme val="minor"/>
    </font>
    <font>
      <b/>
      <u/>
      <sz val="11"/>
      <color theme="1"/>
      <name val="Calibri"/>
      <family val="2"/>
      <scheme val="minor"/>
    </font>
    <font>
      <sz val="11"/>
      <color rgb="FFDAEEF3"/>
      <name val="Calibri"/>
      <family val="2"/>
      <scheme val="minor"/>
    </font>
    <font>
      <sz val="11"/>
      <color rgb="FF31869B"/>
      <name val="Calibri"/>
      <family val="2"/>
      <scheme val="minor"/>
    </font>
    <font>
      <b/>
      <u/>
      <sz val="11"/>
      <color theme="0"/>
      <name val="Calibri"/>
      <family val="2"/>
      <scheme val="minor"/>
    </font>
    <font>
      <b/>
      <sz val="11"/>
      <color rgb="FF31869B"/>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
      <patternFill patternType="solid">
        <fgColor rgb="FF00B050"/>
        <bgColor indexed="64"/>
      </patternFill>
    </fill>
    <fill>
      <patternFill patternType="solid">
        <fgColor rgb="FF31869B"/>
        <bgColor indexed="64"/>
      </patternFill>
    </fill>
    <fill>
      <patternFill patternType="solid">
        <fgColor rgb="FFDAEEF3"/>
        <bgColor indexed="64"/>
      </patternFill>
    </fill>
    <fill>
      <patternFill patternType="solid">
        <fgColor rgb="FFFFFF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auto="1"/>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ck">
        <color indexed="64"/>
      </top>
      <bottom/>
      <diagonal/>
    </border>
    <border>
      <left style="thick">
        <color auto="1"/>
      </left>
      <right/>
      <top style="thick">
        <color auto="1"/>
      </top>
      <bottom/>
      <diagonal/>
    </border>
    <border>
      <left/>
      <right style="thick">
        <color auto="1"/>
      </right>
      <top style="thick">
        <color auto="1"/>
      </top>
      <bottom/>
      <diagonal/>
    </border>
    <border>
      <left style="medium">
        <color auto="1"/>
      </left>
      <right style="thick">
        <color indexed="64"/>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1"/>
      </left>
      <right style="thin">
        <color theme="0" tint="-0.24994659260841701"/>
      </right>
      <top style="thin">
        <color theme="0" tint="-0.24994659260841701"/>
      </top>
      <bottom style="thin">
        <color theme="0" tint="-0.24994659260841701"/>
      </bottom>
      <diagonal/>
    </border>
    <border>
      <left style="medium">
        <color theme="1"/>
      </left>
      <right style="thin">
        <color theme="0" tint="-0.24994659260841701"/>
      </right>
      <top style="thin">
        <color theme="0" tint="-0.24994659260841701"/>
      </top>
      <bottom style="medium">
        <color theme="1"/>
      </bottom>
      <diagonal/>
    </border>
    <border>
      <left/>
      <right style="thin">
        <color indexed="64"/>
      </right>
      <top/>
      <bottom/>
      <diagonal/>
    </border>
    <border>
      <left/>
      <right/>
      <top style="medium">
        <color indexed="64"/>
      </top>
      <bottom style="medium">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theme="0" tint="-0.24994659260841701"/>
      </right>
      <top/>
      <bottom style="thin">
        <color theme="0" tint="-0.24994659260841701"/>
      </bottom>
      <diagonal/>
    </border>
    <border>
      <left style="thin">
        <color theme="0" tint="-0.24994659260841701"/>
      </left>
      <right style="thick">
        <color indexed="64"/>
      </right>
      <top/>
      <bottom style="thin">
        <color theme="0" tint="-0.24994659260841701"/>
      </bottom>
      <diagonal/>
    </border>
    <border>
      <left style="thick">
        <color indexed="64"/>
      </left>
      <right style="medium">
        <color theme="1"/>
      </right>
      <top style="thin">
        <color theme="0" tint="-0.24994659260841701"/>
      </top>
      <bottom style="thin">
        <color theme="0" tint="-0.24994659260841701"/>
      </bottom>
      <diagonal/>
    </border>
    <border>
      <left style="thin">
        <color theme="0" tint="-0.24994659260841701"/>
      </left>
      <right style="thick">
        <color indexed="64"/>
      </right>
      <top style="thin">
        <color theme="0" tint="-0.24994659260841701"/>
      </top>
      <bottom style="thin">
        <color theme="0" tint="-0.24994659260841701"/>
      </bottom>
      <diagonal/>
    </border>
    <border>
      <left style="thick">
        <color indexed="64"/>
      </left>
      <right style="medium">
        <color theme="1"/>
      </right>
      <top style="thin">
        <color theme="0" tint="-0.24994659260841701"/>
      </top>
      <bottom style="thick">
        <color indexed="64"/>
      </bottom>
      <diagonal/>
    </border>
  </borders>
  <cellStyleXfs count="3">
    <xf numFmtId="0" fontId="0" fillId="0" borderId="0"/>
    <xf numFmtId="9" fontId="4" fillId="0" borderId="0" applyFont="0" applyFill="0" applyBorder="0" applyAlignment="0" applyProtection="0"/>
    <xf numFmtId="0" fontId="6" fillId="0" borderId="0" applyNumberFormat="0" applyFill="0" applyBorder="0" applyAlignment="0" applyProtection="0"/>
  </cellStyleXfs>
  <cellXfs count="166">
    <xf numFmtId="0" fontId="0" fillId="0" borderId="0" xfId="0"/>
    <xf numFmtId="0" fontId="9" fillId="4" borderId="6" xfId="0" applyFont="1" applyFill="1" applyBorder="1"/>
    <xf numFmtId="0" fontId="10" fillId="4" borderId="0" xfId="0" applyFont="1" applyFill="1"/>
    <xf numFmtId="0" fontId="0" fillId="4" borderId="31" xfId="0" applyFill="1" applyBorder="1"/>
    <xf numFmtId="0" fontId="0" fillId="4" borderId="30" xfId="0" applyFill="1" applyBorder="1"/>
    <xf numFmtId="0" fontId="0" fillId="4" borderId="32" xfId="0" applyFill="1" applyBorder="1"/>
    <xf numFmtId="0" fontId="0" fillId="0" borderId="25" xfId="0" applyBorder="1"/>
    <xf numFmtId="0" fontId="0" fillId="0" borderId="26" xfId="0" applyBorder="1"/>
    <xf numFmtId="0" fontId="0" fillId="0" borderId="25" xfId="0" applyBorder="1" applyAlignment="1">
      <alignment vertical="center"/>
    </xf>
    <xf numFmtId="0" fontId="11" fillId="7" borderId="5" xfId="0" applyFont="1" applyFill="1" applyBorder="1" applyAlignment="1">
      <alignment vertical="center"/>
    </xf>
    <xf numFmtId="0" fontId="8" fillId="7" borderId="6" xfId="0" applyFont="1" applyFill="1" applyBorder="1" applyAlignment="1">
      <alignment vertical="center"/>
    </xf>
    <xf numFmtId="0" fontId="8" fillId="7" borderId="7" xfId="0" applyFont="1" applyFill="1" applyBorder="1" applyAlignment="1">
      <alignment vertical="center"/>
    </xf>
    <xf numFmtId="0" fontId="0" fillId="0" borderId="26" xfId="0" applyBorder="1" applyAlignment="1">
      <alignment vertical="center"/>
    </xf>
    <xf numFmtId="0" fontId="0" fillId="0" borderId="0" xfId="0" applyAlignment="1">
      <alignment vertical="center"/>
    </xf>
    <xf numFmtId="0" fontId="0" fillId="0" borderId="8" xfId="0" applyBorder="1"/>
    <xf numFmtId="0" fontId="0" fillId="0" borderId="9" xfId="0" applyBorder="1"/>
    <xf numFmtId="0" fontId="5" fillId="0" borderId="0" xfId="0" applyFont="1"/>
    <xf numFmtId="0" fontId="0" fillId="0" borderId="2" xfId="0" applyBorder="1"/>
    <xf numFmtId="0" fontId="0" fillId="0" borderId="3" xfId="0" applyBorder="1"/>
    <xf numFmtId="0" fontId="0" fillId="0" borderId="4" xfId="0" applyBorder="1"/>
    <xf numFmtId="0" fontId="8" fillId="7" borderId="8" xfId="0" applyFont="1" applyFill="1" applyBorder="1" applyAlignment="1">
      <alignment vertical="center"/>
    </xf>
    <xf numFmtId="0" fontId="8" fillId="7" borderId="0" xfId="0" applyFont="1" applyFill="1" applyAlignment="1">
      <alignment vertical="center"/>
    </xf>
    <xf numFmtId="0" fontId="8" fillId="7" borderId="9" xfId="0" applyFont="1" applyFill="1" applyBorder="1" applyAlignment="1">
      <alignment vertical="center"/>
    </xf>
    <xf numFmtId="0" fontId="11" fillId="7" borderId="8" xfId="0" applyFont="1" applyFill="1" applyBorder="1" applyAlignment="1">
      <alignment vertical="center"/>
    </xf>
    <xf numFmtId="0" fontId="5" fillId="5" borderId="8" xfId="0" applyFont="1" applyFill="1" applyBorder="1"/>
    <xf numFmtId="0" fontId="5" fillId="5" borderId="0" xfId="0" applyFont="1" applyFill="1"/>
    <xf numFmtId="0" fontId="0" fillId="5" borderId="0" xfId="0" applyFill="1"/>
    <xf numFmtId="0" fontId="0" fillId="5" borderId="9" xfId="0" applyFill="1" applyBorder="1"/>
    <xf numFmtId="0" fontId="5" fillId="0" borderId="0" xfId="0" applyFont="1" applyAlignment="1">
      <alignment horizontal="center" vertical="center" wrapText="1"/>
    </xf>
    <xf numFmtId="0" fontId="5" fillId="0" borderId="0" xfId="0" applyFont="1" applyAlignment="1">
      <alignment horizontal="center" vertical="center"/>
    </xf>
    <xf numFmtId="164" fontId="5" fillId="2" borderId="6" xfId="1" applyNumberFormat="1" applyFont="1" applyFill="1" applyBorder="1" applyAlignment="1" applyProtection="1">
      <alignment horizontal="center"/>
    </xf>
    <xf numFmtId="164" fontId="0" fillId="0" borderId="0" xfId="1" applyNumberFormat="1" applyFont="1" applyFill="1" applyBorder="1" applyProtection="1"/>
    <xf numFmtId="0" fontId="5" fillId="0" borderId="0" xfId="0" applyFont="1" applyAlignment="1">
      <alignment horizontal="left" vertical="center"/>
    </xf>
    <xf numFmtId="164" fontId="5" fillId="0" borderId="0" xfId="1" applyNumberFormat="1" applyFont="1" applyFill="1" applyBorder="1" applyAlignment="1" applyProtection="1">
      <alignment horizontal="left"/>
    </xf>
    <xf numFmtId="0" fontId="0" fillId="0" borderId="33" xfId="0" applyBorder="1" applyAlignment="1">
      <alignment vertical="center"/>
    </xf>
    <xf numFmtId="164" fontId="5" fillId="0" borderId="0" xfId="1" quotePrefix="1" applyNumberFormat="1" applyFont="1" applyFill="1" applyBorder="1" applyAlignment="1" applyProtection="1">
      <alignment horizontal="left"/>
    </xf>
    <xf numFmtId="164" fontId="5" fillId="0" borderId="0" xfId="1" applyNumberFormat="1" applyFont="1" applyFill="1" applyBorder="1" applyProtection="1"/>
    <xf numFmtId="0" fontId="0" fillId="0" borderId="8" xfId="0" applyBorder="1" applyAlignment="1">
      <alignment horizontal="center" vertical="center"/>
    </xf>
    <xf numFmtId="0" fontId="0" fillId="0" borderId="0" xfId="0" applyAlignment="1">
      <alignment horizontal="left" vertical="center" wrapText="1"/>
    </xf>
    <xf numFmtId="0" fontId="5" fillId="0" borderId="0" xfId="0" applyFont="1" applyAlignment="1">
      <alignment horizontal="left" vertical="center" wrapText="1"/>
    </xf>
    <xf numFmtId="0" fontId="12" fillId="7" borderId="0" xfId="2" applyFont="1" applyFill="1" applyBorder="1" applyAlignment="1" applyProtection="1">
      <alignment vertical="center"/>
    </xf>
    <xf numFmtId="0" fontId="0" fillId="0" borderId="8" xfId="0" applyBorder="1" applyAlignment="1">
      <alignment horizontal="center"/>
    </xf>
    <xf numFmtId="0" fontId="0" fillId="0" borderId="27" xfId="0" applyBorder="1"/>
    <xf numFmtId="0" fontId="0" fillId="0" borderId="28" xfId="0" applyBorder="1"/>
    <xf numFmtId="0" fontId="5" fillId="0" borderId="28" xfId="0" applyFont="1" applyBorder="1"/>
    <xf numFmtId="0" fontId="0" fillId="0" borderId="29" xfId="0" applyBorder="1"/>
    <xf numFmtId="164" fontId="0" fillId="2" borderId="34" xfId="1" applyNumberFormat="1" applyFont="1" applyFill="1" applyBorder="1" applyAlignment="1" applyProtection="1">
      <alignment horizontal="center"/>
    </xf>
    <xf numFmtId="164" fontId="0" fillId="0" borderId="34" xfId="0" applyNumberFormat="1" applyBorder="1" applyAlignment="1">
      <alignment horizontal="center"/>
    </xf>
    <xf numFmtId="9" fontId="0" fillId="0" borderId="0" xfId="0" applyNumberFormat="1"/>
    <xf numFmtId="0" fontId="0" fillId="2" borderId="35" xfId="0" applyFill="1" applyBorder="1"/>
    <xf numFmtId="0" fontId="0" fillId="2" borderId="36" xfId="0" applyFill="1" applyBorder="1"/>
    <xf numFmtId="0" fontId="5" fillId="0" borderId="0" xfId="0" applyFont="1" applyAlignment="1">
      <alignment vertical="top" wrapText="1"/>
    </xf>
    <xf numFmtId="0" fontId="0" fillId="0" borderId="0" xfId="0" applyAlignment="1">
      <alignment wrapText="1"/>
    </xf>
    <xf numFmtId="0" fontId="17" fillId="0" borderId="0" xfId="0" applyFont="1" applyAlignment="1">
      <alignment wrapText="1"/>
    </xf>
    <xf numFmtId="0" fontId="18" fillId="0" borderId="0" xfId="0" applyFont="1" applyAlignment="1">
      <alignment wrapText="1"/>
    </xf>
    <xf numFmtId="0" fontId="0" fillId="9" borderId="0" xfId="0" applyFill="1"/>
    <xf numFmtId="0" fontId="2" fillId="2" borderId="25" xfId="0" applyFont="1" applyFill="1" applyBorder="1" applyAlignment="1">
      <alignment vertical="top" wrapText="1"/>
    </xf>
    <xf numFmtId="0" fontId="2" fillId="2" borderId="0" xfId="0" applyFont="1" applyFill="1" applyAlignment="1">
      <alignment vertical="top" wrapText="1"/>
    </xf>
    <xf numFmtId="0" fontId="2" fillId="2" borderId="26" xfId="0" applyFont="1" applyFill="1" applyBorder="1" applyAlignment="1">
      <alignment vertical="top" wrapText="1"/>
    </xf>
    <xf numFmtId="0" fontId="0" fillId="0" borderId="0" xfId="0" applyAlignment="1">
      <alignment horizontal="center" vertical="center"/>
    </xf>
    <xf numFmtId="0" fontId="2" fillId="2" borderId="0" xfId="0" applyFont="1" applyFill="1" applyAlignment="1">
      <alignment horizontal="left" vertical="top" wrapText="1"/>
    </xf>
    <xf numFmtId="0" fontId="2" fillId="2" borderId="26" xfId="0" applyFont="1" applyFill="1" applyBorder="1" applyAlignment="1">
      <alignment horizontal="left" vertical="top" wrapText="1"/>
    </xf>
    <xf numFmtId="0" fontId="0" fillId="2" borderId="1" xfId="0" applyFill="1" applyBorder="1" applyAlignment="1">
      <alignment horizontal="center"/>
    </xf>
    <xf numFmtId="0" fontId="0" fillId="0" borderId="0" xfId="0" applyAlignment="1">
      <alignment horizontal="center"/>
    </xf>
    <xf numFmtId="0" fontId="5" fillId="2" borderId="1" xfId="0" applyFont="1" applyFill="1" applyBorder="1" applyAlignment="1">
      <alignment horizontal="center"/>
    </xf>
    <xf numFmtId="0" fontId="5" fillId="6" borderId="1" xfId="0" applyFont="1" applyFill="1" applyBorder="1" applyAlignment="1">
      <alignment horizontal="center"/>
    </xf>
    <xf numFmtId="0" fontId="0" fillId="2" borderId="34" xfId="0" applyFill="1" applyBorder="1" applyAlignment="1">
      <alignment horizontal="center"/>
    </xf>
    <xf numFmtId="0" fontId="0" fillId="0" borderId="34" xfId="0" applyBorder="1" applyAlignment="1">
      <alignment horizontal="center"/>
    </xf>
    <xf numFmtId="0" fontId="5" fillId="2" borderId="6" xfId="0" applyFont="1" applyFill="1" applyBorder="1" applyAlignment="1">
      <alignment horizontal="center"/>
    </xf>
    <xf numFmtId="0" fontId="0" fillId="2" borderId="10" xfId="0" applyFill="1" applyBorder="1" applyAlignment="1">
      <alignment horizontal="center"/>
    </xf>
    <xf numFmtId="0" fontId="0" fillId="5" borderId="0" xfId="0" applyFill="1" applyAlignment="1">
      <alignment horizontal="center"/>
    </xf>
    <xf numFmtId="0" fontId="0" fillId="2" borderId="21" xfId="0" applyFill="1" applyBorder="1" applyAlignment="1">
      <alignment horizontal="center"/>
    </xf>
    <xf numFmtId="0" fontId="5" fillId="2" borderId="10" xfId="0" applyFont="1" applyFill="1" applyBorder="1" applyAlignment="1">
      <alignment horizontal="center"/>
    </xf>
    <xf numFmtId="164" fontId="0" fillId="0" borderId="0" xfId="1" applyNumberFormat="1" applyFont="1" applyFill="1" applyBorder="1" applyAlignment="1" applyProtection="1">
      <alignment horizontal="center"/>
    </xf>
    <xf numFmtId="0" fontId="2" fillId="2" borderId="0" xfId="0" applyFont="1" applyFill="1" applyAlignment="1">
      <alignment vertical="top"/>
    </xf>
    <xf numFmtId="0" fontId="0" fillId="0" borderId="1" xfId="0" applyBorder="1"/>
    <xf numFmtId="164" fontId="5" fillId="0" borderId="0" xfId="1" applyNumberFormat="1" applyFont="1" applyFill="1" applyBorder="1" applyAlignment="1" applyProtection="1">
      <alignment horizontal="left" vertical="center"/>
    </xf>
    <xf numFmtId="0" fontId="5" fillId="0" borderId="0" xfId="0" applyFont="1" applyAlignment="1">
      <alignment horizontal="center"/>
    </xf>
    <xf numFmtId="164" fontId="5" fillId="0" borderId="0" xfId="0" applyNumberFormat="1" applyFont="1" applyAlignment="1">
      <alignment horizontal="center"/>
    </xf>
    <xf numFmtId="1" fontId="0" fillId="8" borderId="10" xfId="0" applyNumberFormat="1" applyFill="1" applyBorder="1" applyAlignment="1" applyProtection="1">
      <alignment horizontal="center" vertical="center"/>
      <protection locked="0"/>
    </xf>
    <xf numFmtId="14" fontId="0" fillId="2" borderId="10" xfId="0" applyNumberFormat="1" applyFill="1" applyBorder="1" applyAlignment="1">
      <alignment horizontal="center"/>
    </xf>
    <xf numFmtId="0" fontId="11" fillId="7" borderId="43" xfId="0" applyFont="1" applyFill="1" applyBorder="1" applyAlignment="1" applyProtection="1">
      <alignment vertical="center"/>
      <protection locked="0"/>
    </xf>
    <xf numFmtId="0" fontId="11" fillId="7" borderId="44" xfId="0" applyFont="1" applyFill="1" applyBorder="1" applyAlignment="1" applyProtection="1">
      <alignment vertical="center"/>
      <protection locked="0"/>
    </xf>
    <xf numFmtId="0" fontId="0" fillId="8" borderId="45" xfId="0" applyFill="1" applyBorder="1" applyAlignment="1" applyProtection="1">
      <alignment horizontal="left"/>
      <protection locked="0"/>
    </xf>
    <xf numFmtId="0" fontId="0" fillId="8" borderId="46" xfId="0" applyFill="1" applyBorder="1" applyAlignment="1" applyProtection="1">
      <alignment horizontal="right"/>
      <protection locked="0"/>
    </xf>
    <xf numFmtId="0" fontId="0" fillId="8" borderId="45" xfId="0" applyFill="1" applyBorder="1" applyProtection="1">
      <protection locked="0"/>
    </xf>
    <xf numFmtId="0" fontId="0" fillId="8" borderId="47" xfId="0" applyFill="1" applyBorder="1" applyProtection="1">
      <protection locked="0"/>
    </xf>
    <xf numFmtId="0" fontId="21" fillId="8" borderId="45" xfId="0" applyFont="1" applyFill="1" applyBorder="1" applyProtection="1">
      <protection locked="0"/>
    </xf>
    <xf numFmtId="0" fontId="7" fillId="0" borderId="0" xfId="0" applyFont="1"/>
    <xf numFmtId="0" fontId="8" fillId="0" borderId="0" xfId="0" applyFont="1"/>
    <xf numFmtId="0" fontId="7" fillId="0" borderId="0" xfId="0" applyFont="1" applyAlignment="1">
      <alignment horizontal="center"/>
    </xf>
    <xf numFmtId="0" fontId="7" fillId="0" borderId="8" xfId="0" applyFont="1" applyBorder="1"/>
    <xf numFmtId="0" fontId="22" fillId="7" borderId="0" xfId="0" applyFont="1" applyFill="1" applyAlignment="1">
      <alignment vertical="center"/>
    </xf>
    <xf numFmtId="0" fontId="8" fillId="0" borderId="0" xfId="0" applyFont="1" applyAlignment="1">
      <alignment horizontal="center"/>
    </xf>
    <xf numFmtId="164" fontId="5" fillId="0" borderId="0" xfId="1" applyNumberFormat="1" applyFont="1" applyFill="1" applyBorder="1" applyAlignment="1" applyProtection="1">
      <alignment horizontal="left" vertical="top" wrapText="1"/>
    </xf>
    <xf numFmtId="0" fontId="5" fillId="0" borderId="0" xfId="0" applyFont="1" applyAlignment="1">
      <alignment horizontal="left" vertical="top" wrapText="1"/>
    </xf>
    <xf numFmtId="0" fontId="5" fillId="0" borderId="9" xfId="0" applyFont="1" applyBorder="1" applyAlignment="1">
      <alignment horizontal="left" vertical="top" wrapText="1"/>
    </xf>
    <xf numFmtId="0" fontId="0" fillId="8" borderId="5" xfId="1" applyNumberFormat="1" applyFont="1" applyFill="1" applyBorder="1" applyAlignment="1" applyProtection="1">
      <alignment horizontal="left" vertical="top"/>
      <protection locked="0"/>
    </xf>
    <xf numFmtId="0" fontId="0" fillId="8" borderId="6" xfId="1" applyNumberFormat="1" applyFont="1" applyFill="1" applyBorder="1" applyAlignment="1" applyProtection="1">
      <alignment horizontal="left" vertical="top"/>
      <protection locked="0"/>
    </xf>
    <xf numFmtId="0" fontId="0" fillId="8" borderId="7" xfId="1" applyNumberFormat="1" applyFont="1" applyFill="1" applyBorder="1" applyAlignment="1" applyProtection="1">
      <alignment horizontal="left" vertical="top"/>
      <protection locked="0"/>
    </xf>
    <xf numFmtId="0" fontId="0" fillId="8" borderId="8" xfId="1" applyNumberFormat="1" applyFont="1" applyFill="1" applyBorder="1" applyAlignment="1" applyProtection="1">
      <alignment horizontal="left" vertical="top"/>
      <protection locked="0"/>
    </xf>
    <xf numFmtId="0" fontId="0" fillId="8" borderId="0" xfId="1" applyNumberFormat="1" applyFont="1" applyFill="1" applyBorder="1" applyAlignment="1" applyProtection="1">
      <alignment horizontal="left" vertical="top"/>
      <protection locked="0"/>
    </xf>
    <xf numFmtId="0" fontId="0" fillId="8" borderId="9" xfId="1" applyNumberFormat="1" applyFont="1" applyFill="1" applyBorder="1" applyAlignment="1" applyProtection="1">
      <alignment horizontal="left" vertical="top"/>
      <protection locked="0"/>
    </xf>
    <xf numFmtId="0" fontId="0" fillId="8" borderId="2" xfId="1" applyNumberFormat="1" applyFont="1" applyFill="1" applyBorder="1" applyAlignment="1" applyProtection="1">
      <alignment horizontal="left" vertical="top"/>
      <protection locked="0"/>
    </xf>
    <xf numFmtId="0" fontId="0" fillId="8" borderId="3" xfId="1" applyNumberFormat="1" applyFont="1" applyFill="1" applyBorder="1" applyAlignment="1" applyProtection="1">
      <alignment horizontal="left" vertical="top"/>
      <protection locked="0"/>
    </xf>
    <xf numFmtId="0" fontId="0" fillId="8" borderId="4" xfId="1" applyNumberFormat="1" applyFont="1" applyFill="1" applyBorder="1" applyAlignment="1" applyProtection="1">
      <alignment horizontal="left" vertical="top"/>
      <protection locked="0"/>
    </xf>
    <xf numFmtId="164" fontId="5" fillId="0" borderId="0" xfId="1" applyNumberFormat="1" applyFont="1" applyFill="1" applyBorder="1" applyAlignment="1" applyProtection="1">
      <alignment horizontal="left" vertical="center"/>
    </xf>
    <xf numFmtId="164" fontId="5" fillId="0" borderId="16" xfId="1" applyNumberFormat="1" applyFont="1" applyFill="1" applyBorder="1" applyAlignment="1" applyProtection="1">
      <alignment horizontal="left" vertical="center"/>
    </xf>
    <xf numFmtId="0" fontId="5" fillId="0" borderId="16" xfId="0" applyFont="1" applyBorder="1" applyAlignment="1">
      <alignment horizontal="left" vertical="center" wrapText="1"/>
    </xf>
    <xf numFmtId="0" fontId="0" fillId="0" borderId="0" xfId="0" applyAlignment="1">
      <alignment horizontal="left" vertical="top" wrapText="1"/>
    </xf>
    <xf numFmtId="1" fontId="5" fillId="8" borderId="20" xfId="0" applyNumberFormat="1" applyFont="1" applyFill="1" applyBorder="1" applyAlignment="1" applyProtection="1">
      <alignment horizontal="center" vertical="center"/>
      <protection locked="0"/>
    </xf>
    <xf numFmtId="1" fontId="5" fillId="8" borderId="21" xfId="0" applyNumberFormat="1" applyFont="1" applyFill="1" applyBorder="1" applyAlignment="1" applyProtection="1">
      <alignment horizontal="center" vertical="center"/>
      <protection locked="0"/>
    </xf>
    <xf numFmtId="0" fontId="8" fillId="7" borderId="0" xfId="0" applyFont="1" applyFill="1" applyAlignment="1">
      <alignment horizontal="left" vertical="top" wrapText="1"/>
    </xf>
    <xf numFmtId="0" fontId="14" fillId="2" borderId="13" xfId="0" applyFont="1" applyFill="1" applyBorder="1" applyAlignment="1">
      <alignment horizontal="left" vertical="center" wrapText="1"/>
    </xf>
    <xf numFmtId="0" fontId="14" fillId="2" borderId="14" xfId="0" applyFont="1" applyFill="1" applyBorder="1" applyAlignment="1">
      <alignment horizontal="left" vertical="center" wrapText="1"/>
    </xf>
    <xf numFmtId="0" fontId="14" fillId="2" borderId="15" xfId="0" applyFont="1" applyFill="1" applyBorder="1" applyAlignment="1">
      <alignment horizontal="left" vertical="center" wrapText="1"/>
    </xf>
    <xf numFmtId="0" fontId="14" fillId="2" borderId="17" xfId="0" applyFont="1" applyFill="1" applyBorder="1" applyAlignment="1">
      <alignment horizontal="left" vertical="center" wrapText="1"/>
    </xf>
    <xf numFmtId="0" fontId="14" fillId="2" borderId="18" xfId="0" applyFont="1" applyFill="1" applyBorder="1" applyAlignment="1">
      <alignment horizontal="left" vertical="center" wrapText="1"/>
    </xf>
    <xf numFmtId="0" fontId="14" fillId="2" borderId="19" xfId="0" applyFont="1" applyFill="1" applyBorder="1" applyAlignment="1">
      <alignment horizontal="left" vertical="center" wrapText="1"/>
    </xf>
    <xf numFmtId="0" fontId="0" fillId="2" borderId="13" xfId="0" applyFill="1" applyBorder="1" applyAlignment="1">
      <alignment horizontal="left" vertical="center" wrapText="1"/>
    </xf>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7" xfId="0" applyFill="1" applyBorder="1" applyAlignment="1">
      <alignment horizontal="left" vertical="center" wrapText="1"/>
    </xf>
    <xf numFmtId="0" fontId="0" fillId="2" borderId="18" xfId="0" applyFill="1" applyBorder="1" applyAlignment="1">
      <alignment horizontal="left" vertical="center" wrapText="1"/>
    </xf>
    <xf numFmtId="0" fontId="0" fillId="2" borderId="19" xfId="0" applyFill="1" applyBorder="1" applyAlignment="1">
      <alignment horizontal="left" vertical="center" wrapText="1"/>
    </xf>
    <xf numFmtId="0" fontId="5" fillId="0" borderId="37" xfId="0" applyFont="1" applyBorder="1" applyAlignment="1">
      <alignment horizontal="left" vertical="top" wrapText="1"/>
    </xf>
    <xf numFmtId="0" fontId="8" fillId="7" borderId="0" xfId="0" applyFont="1" applyFill="1" applyAlignment="1">
      <alignment horizontal="left" vertical="center" wrapText="1"/>
    </xf>
    <xf numFmtId="0" fontId="8" fillId="7" borderId="0" xfId="0" quotePrefix="1" applyFont="1" applyFill="1" applyAlignment="1">
      <alignment horizontal="left" vertical="top" wrapText="1"/>
    </xf>
    <xf numFmtId="0" fontId="5" fillId="0" borderId="0" xfId="0" applyFont="1" applyAlignment="1">
      <alignment horizontal="left" vertical="center" wrapText="1"/>
    </xf>
    <xf numFmtId="0" fontId="5" fillId="0" borderId="9" xfId="0" applyFont="1" applyBorder="1" applyAlignment="1">
      <alignment horizontal="left" vertical="center" wrapText="1"/>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4" xfId="0" applyFont="1" applyFill="1" applyBorder="1" applyAlignment="1">
      <alignment horizontal="center" vertical="center"/>
    </xf>
    <xf numFmtId="0" fontId="3" fillId="2" borderId="25" xfId="0" applyFont="1" applyFill="1" applyBorder="1" applyAlignment="1">
      <alignment vertical="top" wrapText="1"/>
    </xf>
    <xf numFmtId="0" fontId="3" fillId="2" borderId="0" xfId="0" applyFont="1" applyFill="1" applyAlignment="1">
      <alignment vertical="top" wrapText="1"/>
    </xf>
    <xf numFmtId="0" fontId="3" fillId="2" borderId="26" xfId="0" applyFont="1" applyFill="1" applyBorder="1" applyAlignment="1">
      <alignment vertical="top" wrapText="1"/>
    </xf>
    <xf numFmtId="0" fontId="19" fillId="2" borderId="25" xfId="0" applyFont="1" applyFill="1" applyBorder="1" applyAlignment="1">
      <alignment vertical="center" wrapText="1"/>
    </xf>
    <xf numFmtId="0" fontId="19" fillId="2" borderId="0" xfId="0" applyFont="1" applyFill="1" applyAlignment="1">
      <alignment vertical="center" wrapText="1"/>
    </xf>
    <xf numFmtId="0" fontId="19" fillId="2" borderId="26" xfId="0" applyFont="1" applyFill="1" applyBorder="1" applyAlignment="1">
      <alignment vertical="center" wrapText="1"/>
    </xf>
    <xf numFmtId="0" fontId="13" fillId="3" borderId="31" xfId="0" applyFont="1" applyFill="1" applyBorder="1" applyAlignment="1">
      <alignment horizontal="center"/>
    </xf>
    <xf numFmtId="0" fontId="13" fillId="3" borderId="30" xfId="0" applyFont="1" applyFill="1" applyBorder="1" applyAlignment="1">
      <alignment horizontal="center"/>
    </xf>
    <xf numFmtId="0" fontId="13" fillId="3" borderId="32" xfId="0" applyFont="1" applyFill="1" applyBorder="1" applyAlignment="1">
      <alignment horizontal="center"/>
    </xf>
    <xf numFmtId="0" fontId="13" fillId="3" borderId="27" xfId="0" applyFont="1" applyFill="1" applyBorder="1" applyAlignment="1">
      <alignment horizontal="center"/>
    </xf>
    <xf numFmtId="0" fontId="13" fillId="3" borderId="28" xfId="0" applyFont="1" applyFill="1" applyBorder="1" applyAlignment="1">
      <alignment horizontal="center"/>
    </xf>
    <xf numFmtId="0" fontId="13" fillId="3" borderId="29" xfId="0" applyFont="1" applyFill="1" applyBorder="1" applyAlignment="1">
      <alignment horizontal="center"/>
    </xf>
    <xf numFmtId="0" fontId="5" fillId="0" borderId="6" xfId="0" applyFont="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0" fillId="2" borderId="11" xfId="0" applyFill="1" applyBorder="1" applyAlignment="1">
      <alignment horizontal="right" vertical="center"/>
    </xf>
    <xf numFmtId="0" fontId="0" fillId="2" borderId="38" xfId="0" applyFill="1" applyBorder="1" applyAlignment="1">
      <alignment horizontal="right" vertical="center"/>
    </xf>
    <xf numFmtId="0" fontId="0" fillId="2" borderId="12" xfId="0" applyFill="1" applyBorder="1" applyAlignment="1">
      <alignment horizontal="right" vertical="center"/>
    </xf>
    <xf numFmtId="0" fontId="2" fillId="2" borderId="25" xfId="0" applyFont="1" applyFill="1" applyBorder="1" applyAlignment="1">
      <alignment vertical="top" wrapText="1"/>
    </xf>
    <xf numFmtId="0" fontId="2" fillId="2" borderId="0" xfId="0" applyFont="1" applyFill="1" applyAlignment="1">
      <alignment vertical="top" wrapText="1"/>
    </xf>
    <xf numFmtId="0" fontId="2" fillId="2" borderId="26" xfId="0" applyFont="1" applyFill="1" applyBorder="1" applyAlignment="1">
      <alignment vertical="top" wrapText="1"/>
    </xf>
    <xf numFmtId="0" fontId="19" fillId="2" borderId="27" xfId="0" applyFont="1" applyFill="1" applyBorder="1" applyAlignment="1">
      <alignment vertical="center"/>
    </xf>
    <xf numFmtId="0" fontId="19" fillId="2" borderId="28" xfId="0" applyFont="1" applyFill="1" applyBorder="1" applyAlignment="1">
      <alignment vertical="center"/>
    </xf>
    <xf numFmtId="0" fontId="19" fillId="2" borderId="29" xfId="0" applyFont="1" applyFill="1" applyBorder="1" applyAlignment="1">
      <alignment vertical="center"/>
    </xf>
    <xf numFmtId="0" fontId="2" fillId="2" borderId="0" xfId="0" applyFont="1" applyFill="1" applyAlignment="1">
      <alignment horizontal="left" vertical="top" wrapText="1"/>
    </xf>
    <xf numFmtId="0" fontId="2" fillId="2" borderId="26" xfId="0" applyFont="1" applyFill="1" applyBorder="1" applyAlignment="1">
      <alignment horizontal="left" vertical="top" wrapText="1"/>
    </xf>
    <xf numFmtId="0" fontId="2" fillId="2" borderId="25" xfId="0" applyFont="1" applyFill="1" applyBorder="1" applyAlignment="1">
      <alignment wrapText="1"/>
    </xf>
    <xf numFmtId="0" fontId="2" fillId="2" borderId="0" xfId="0" applyFont="1" applyFill="1" applyAlignment="1">
      <alignment wrapText="1"/>
    </xf>
    <xf numFmtId="0" fontId="2" fillId="2" borderId="26" xfId="0" applyFont="1" applyFill="1" applyBorder="1" applyAlignment="1">
      <alignment wrapText="1"/>
    </xf>
    <xf numFmtId="0" fontId="15" fillId="2" borderId="39" xfId="0" applyFont="1" applyFill="1" applyBorder="1" applyAlignment="1">
      <alignment horizontal="left" vertical="center" wrapText="1"/>
    </xf>
    <xf numFmtId="0" fontId="15" fillId="2" borderId="40" xfId="0" applyFont="1" applyFill="1" applyBorder="1" applyAlignment="1">
      <alignment horizontal="left" vertical="center" wrapText="1"/>
    </xf>
    <xf numFmtId="0" fontId="16" fillId="9" borderId="41" xfId="0" applyFont="1" applyFill="1" applyBorder="1" applyAlignment="1">
      <alignment horizontal="center" vertical="center" wrapText="1"/>
    </xf>
    <xf numFmtId="0" fontId="16" fillId="9" borderId="42" xfId="0" applyFont="1" applyFill="1" applyBorder="1" applyAlignment="1">
      <alignment horizontal="center" vertical="center" wrapText="1"/>
    </xf>
  </cellXfs>
  <cellStyles count="3">
    <cellStyle name="Hyperlink" xfId="2" builtinId="8"/>
    <cellStyle name="Normal" xfId="0" builtinId="0"/>
    <cellStyle name="Percent" xfId="1" builtinId="5"/>
  </cellStyles>
  <dxfs count="16">
    <dxf>
      <font>
        <b/>
        <i val="0"/>
        <color theme="0"/>
      </font>
      <fill>
        <patternFill>
          <bgColor rgb="FFFF00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FF00"/>
        </patternFill>
      </fill>
    </dxf>
    <dxf>
      <font>
        <b/>
        <i val="0"/>
        <color theme="0"/>
      </font>
      <fill>
        <patternFill>
          <bgColor rgb="FF00B050"/>
        </patternFill>
      </fill>
    </dxf>
    <dxf>
      <font>
        <b/>
        <i val="0"/>
        <color theme="1"/>
      </font>
      <fill>
        <patternFill>
          <bgColor rgb="FFFFFF00"/>
        </patternFill>
      </fill>
    </dxf>
    <dxf>
      <font>
        <b/>
        <i val="0"/>
        <color theme="1"/>
      </font>
      <fill>
        <patternFill>
          <bgColor rgb="FFFFC000"/>
        </patternFill>
      </fill>
    </dxf>
    <dxf>
      <font>
        <b/>
        <i val="0"/>
        <color theme="0"/>
      </font>
      <fill>
        <patternFill>
          <bgColor rgb="FF00B050"/>
        </patternFill>
      </fill>
    </dxf>
    <dxf>
      <font>
        <b/>
        <i val="0"/>
        <color theme="0"/>
      </font>
      <fill>
        <patternFill>
          <bgColor rgb="FF00B050"/>
        </patternFill>
      </fill>
    </dxf>
    <dxf>
      <font>
        <b/>
        <i val="0"/>
        <color theme="1"/>
      </font>
      <fill>
        <patternFill>
          <bgColor rgb="FFFFC000"/>
        </patternFill>
      </fill>
    </dxf>
    <dxf>
      <font>
        <b/>
        <i val="0"/>
        <color theme="1"/>
      </font>
      <fill>
        <patternFill>
          <bgColor rgb="FFFFFF00"/>
        </patternFill>
      </fill>
    </dxf>
    <dxf>
      <font>
        <b/>
        <i val="0"/>
        <color theme="0"/>
      </font>
      <fill>
        <patternFill>
          <bgColor rgb="FFFF0000"/>
        </patternFill>
      </fill>
    </dxf>
    <dxf>
      <font>
        <b/>
        <i val="0"/>
        <color theme="0"/>
      </font>
      <fill>
        <patternFill>
          <bgColor rgb="FF00B050"/>
        </patternFill>
      </fill>
    </dxf>
    <dxf>
      <font>
        <b/>
        <i val="0"/>
        <color auto="1"/>
      </font>
      <fill>
        <patternFill>
          <bgColor rgb="FFFFFF00"/>
        </patternFill>
      </fill>
    </dxf>
    <dxf>
      <font>
        <b/>
        <i val="0"/>
        <color theme="0"/>
      </font>
      <fill>
        <patternFill>
          <bgColor rgb="FFFF0000"/>
        </patternFill>
      </fill>
    </dxf>
    <dxf>
      <font>
        <b/>
        <i val="0"/>
        <color theme="0"/>
      </font>
      <fill>
        <patternFill>
          <bgColor rgb="FF00B050"/>
        </patternFill>
      </fill>
    </dxf>
  </dxfs>
  <tableStyles count="0" defaultTableStyle="TableStyleMedium2" defaultPivotStyle="PivotStyleLight16"/>
  <colors>
    <mruColors>
      <color rgb="FF31869B"/>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c.gc.ca/eic/site/139.nsf/eng/00007.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148"/>
  <sheetViews>
    <sheetView tabSelected="1" zoomScale="90" zoomScaleNormal="90" workbookViewId="0">
      <pane ySplit="2" topLeftCell="A37" activePane="bottomLeft" state="frozen"/>
      <selection pane="bottomLeft" activeCell="G55" sqref="G55"/>
    </sheetView>
  </sheetViews>
  <sheetFormatPr defaultColWidth="9" defaultRowHeight="15" x14ac:dyDescent="0.25"/>
  <cols>
    <col min="1" max="2" width="8.7109375" customWidth="1"/>
    <col min="3" max="3" width="26.5703125" customWidth="1"/>
    <col min="4" max="4" width="29.5703125" customWidth="1"/>
    <col min="5" max="5" width="34.5703125" customWidth="1"/>
    <col min="6" max="6" width="24.42578125" customWidth="1"/>
    <col min="7" max="7" width="24" customWidth="1"/>
    <col min="8" max="8" width="8.7109375" customWidth="1"/>
    <col min="9" max="9" width="25.42578125" customWidth="1"/>
    <col min="10" max="10" width="16.28515625" customWidth="1"/>
    <col min="11" max="11" width="3.5703125" customWidth="1"/>
    <col min="12" max="12" width="16.28515625" customWidth="1"/>
    <col min="13" max="13" width="3.5703125" customWidth="1"/>
    <col min="14" max="34" width="9" customWidth="1"/>
  </cols>
  <sheetData>
    <row r="1" spans="1:18" ht="30" thickTop="1" thickBot="1" x14ac:dyDescent="0.3">
      <c r="A1" s="130" t="s">
        <v>0</v>
      </c>
      <c r="B1" s="131"/>
      <c r="C1" s="131"/>
      <c r="D1" s="131"/>
      <c r="E1" s="131"/>
      <c r="F1" s="131"/>
      <c r="G1" s="131"/>
      <c r="H1" s="131"/>
      <c r="I1" s="132"/>
      <c r="Q1" t="s">
        <v>1</v>
      </c>
      <c r="R1">
        <v>2</v>
      </c>
    </row>
    <row r="2" spans="1:18" ht="30" thickTop="1" thickBot="1" x14ac:dyDescent="0.3">
      <c r="A2" s="130" t="s">
        <v>2</v>
      </c>
      <c r="B2" s="131"/>
      <c r="C2" s="131"/>
      <c r="D2" s="131"/>
      <c r="E2" s="131"/>
      <c r="F2" s="131"/>
      <c r="G2" s="131"/>
      <c r="H2" s="131"/>
      <c r="I2" s="132"/>
    </row>
    <row r="3" spans="1:18" ht="18" customHeight="1" x14ac:dyDescent="0.3">
      <c r="A3" s="159" t="s">
        <v>3</v>
      </c>
      <c r="B3" s="160"/>
      <c r="C3" s="160"/>
      <c r="D3" s="160"/>
      <c r="E3" s="160"/>
      <c r="F3" s="160"/>
      <c r="G3" s="160"/>
      <c r="H3" s="160"/>
      <c r="I3" s="161"/>
    </row>
    <row r="4" spans="1:18" ht="18.75" x14ac:dyDescent="0.25">
      <c r="A4" s="151" t="s">
        <v>4</v>
      </c>
      <c r="B4" s="152"/>
      <c r="C4" s="152"/>
      <c r="D4" s="152"/>
      <c r="E4" s="152"/>
      <c r="F4" s="152"/>
      <c r="G4" s="152"/>
      <c r="H4" s="152"/>
      <c r="I4" s="153"/>
    </row>
    <row r="5" spans="1:18" ht="18.75" customHeight="1" x14ac:dyDescent="0.25">
      <c r="A5" s="133" t="s">
        <v>5</v>
      </c>
      <c r="B5" s="134"/>
      <c r="C5" s="134"/>
      <c r="D5" s="134"/>
      <c r="E5" s="134"/>
      <c r="F5" s="134"/>
      <c r="G5" s="134"/>
      <c r="H5" s="134"/>
      <c r="I5" s="135"/>
    </row>
    <row r="6" spans="1:18" ht="37.9" customHeight="1" x14ac:dyDescent="0.25">
      <c r="A6" s="56"/>
      <c r="B6" s="152" t="s">
        <v>6</v>
      </c>
      <c r="C6" s="152"/>
      <c r="D6" s="152"/>
      <c r="E6" s="152"/>
      <c r="F6" s="152"/>
      <c r="G6" s="152"/>
      <c r="H6" s="152"/>
      <c r="I6" s="153"/>
    </row>
    <row r="7" spans="1:18" ht="18.75" x14ac:dyDescent="0.25">
      <c r="A7" s="151" t="s">
        <v>7</v>
      </c>
      <c r="B7" s="152"/>
      <c r="C7" s="152"/>
      <c r="D7" s="152"/>
      <c r="E7" s="152"/>
      <c r="F7" s="152"/>
      <c r="G7" s="152"/>
      <c r="H7" s="152"/>
      <c r="I7" s="153"/>
    </row>
    <row r="8" spans="1:18" ht="18.75" x14ac:dyDescent="0.25">
      <c r="A8" s="56"/>
      <c r="B8" s="152" t="s">
        <v>8</v>
      </c>
      <c r="C8" s="152"/>
      <c r="D8" s="152"/>
      <c r="E8" s="152"/>
      <c r="F8" s="152"/>
      <c r="G8" s="152"/>
      <c r="H8" s="152"/>
      <c r="I8" s="153"/>
    </row>
    <row r="9" spans="1:18" ht="18.75" x14ac:dyDescent="0.25">
      <c r="A9" s="151" t="s">
        <v>9</v>
      </c>
      <c r="B9" s="152"/>
      <c r="C9" s="152"/>
      <c r="D9" s="152"/>
      <c r="E9" s="152"/>
      <c r="F9" s="152"/>
      <c r="G9" s="152"/>
      <c r="H9" s="152"/>
      <c r="I9" s="153"/>
    </row>
    <row r="10" spans="1:18" ht="18.75" x14ac:dyDescent="0.25">
      <c r="A10" s="56"/>
      <c r="B10" s="152" t="s">
        <v>10</v>
      </c>
      <c r="C10" s="152"/>
      <c r="D10" s="152"/>
      <c r="E10" s="152"/>
      <c r="F10" s="152"/>
      <c r="G10" s="152"/>
      <c r="H10" s="152"/>
      <c r="I10" s="153"/>
    </row>
    <row r="11" spans="1:18" ht="37.5" customHeight="1" x14ac:dyDescent="0.25">
      <c r="A11" s="56"/>
      <c r="B11" s="152" t="s">
        <v>11</v>
      </c>
      <c r="C11" s="152"/>
      <c r="D11" s="152"/>
      <c r="E11" s="152"/>
      <c r="F11" s="152"/>
      <c r="G11" s="152"/>
      <c r="H11" s="152"/>
      <c r="I11" s="153"/>
    </row>
    <row r="12" spans="1:18" ht="39.75" customHeight="1" x14ac:dyDescent="0.25">
      <c r="A12" s="56"/>
      <c r="B12" s="152" t="s">
        <v>12</v>
      </c>
      <c r="C12" s="152"/>
      <c r="D12" s="152"/>
      <c r="E12" s="152"/>
      <c r="F12" s="152"/>
      <c r="G12" s="152"/>
      <c r="H12" s="152"/>
      <c r="I12" s="153"/>
    </row>
    <row r="13" spans="1:18" ht="18.95" customHeight="1" x14ac:dyDescent="0.25">
      <c r="A13" s="151" t="s">
        <v>13</v>
      </c>
      <c r="B13" s="152"/>
      <c r="C13" s="152"/>
      <c r="D13" s="152"/>
      <c r="E13" s="152"/>
      <c r="F13" s="152"/>
      <c r="G13" s="152"/>
      <c r="H13" s="152"/>
      <c r="I13" s="153"/>
    </row>
    <row r="14" spans="1:18" ht="18.95" customHeight="1" x14ac:dyDescent="0.25">
      <c r="A14" s="56"/>
      <c r="B14" s="74" t="s">
        <v>14</v>
      </c>
      <c r="C14" s="57"/>
      <c r="D14" s="57"/>
      <c r="E14" s="57"/>
      <c r="F14" s="57"/>
      <c r="G14" s="57"/>
      <c r="H14" s="57"/>
      <c r="I14" s="58"/>
    </row>
    <row r="15" spans="1:18" ht="18.95" customHeight="1" x14ac:dyDescent="0.25">
      <c r="A15" s="56"/>
      <c r="B15" s="157" t="s">
        <v>15</v>
      </c>
      <c r="C15" s="157"/>
      <c r="D15" s="157"/>
      <c r="E15" s="157"/>
      <c r="F15" s="157"/>
      <c r="G15" s="157"/>
      <c r="H15" s="157"/>
      <c r="I15" s="158"/>
    </row>
    <row r="16" spans="1:18" ht="19.5" thickBot="1" x14ac:dyDescent="0.3">
      <c r="A16" s="56"/>
      <c r="B16" s="152" t="s">
        <v>16</v>
      </c>
      <c r="C16" s="152"/>
      <c r="D16" s="152"/>
      <c r="E16" s="152"/>
      <c r="F16" s="152"/>
      <c r="G16" s="152"/>
      <c r="H16" s="152"/>
      <c r="I16" s="153"/>
    </row>
    <row r="17" spans="1:15" ht="18.75" customHeight="1" x14ac:dyDescent="0.25">
      <c r="A17" s="133" t="s">
        <v>17</v>
      </c>
      <c r="B17" s="134"/>
      <c r="C17" s="134"/>
      <c r="D17" s="134"/>
      <c r="E17" s="134"/>
      <c r="F17" s="134"/>
      <c r="G17" s="134"/>
      <c r="H17" s="134"/>
      <c r="I17" s="135"/>
      <c r="K17">
        <f>IF(AND(F91=0,OR(F93=0,F93=L105)),1,0)</f>
        <v>0</v>
      </c>
      <c r="L17" t="s">
        <v>18</v>
      </c>
      <c r="O17" s="1" t="s">
        <v>19</v>
      </c>
    </row>
    <row r="18" spans="1:15" ht="18.95" customHeight="1" x14ac:dyDescent="0.25">
      <c r="A18" s="56"/>
      <c r="B18" s="152" t="s">
        <v>20</v>
      </c>
      <c r="C18" s="152"/>
      <c r="D18" s="152"/>
      <c r="E18" s="152"/>
      <c r="F18" s="152"/>
      <c r="G18" s="152"/>
      <c r="H18" s="152"/>
      <c r="I18" s="153"/>
      <c r="K18">
        <f>IF(F130&gt;0, IF(C134&lt;&gt;"", 1,0),1)</f>
        <v>1</v>
      </c>
      <c r="L18" t="s">
        <v>21</v>
      </c>
      <c r="O18" s="2" t="s">
        <v>22</v>
      </c>
    </row>
    <row r="19" spans="1:15" ht="40.15" customHeight="1" x14ac:dyDescent="0.25">
      <c r="A19" s="56"/>
      <c r="B19" s="157" t="s">
        <v>23</v>
      </c>
      <c r="C19" s="157"/>
      <c r="D19" s="157"/>
      <c r="E19" s="157"/>
      <c r="F19" s="157"/>
      <c r="G19" s="157"/>
      <c r="H19" s="157"/>
      <c r="I19" s="158"/>
      <c r="K19">
        <f>IF(Map_Results!C46&gt;0,0,1)</f>
        <v>1</v>
      </c>
      <c r="L19" t="s">
        <v>24</v>
      </c>
    </row>
    <row r="20" spans="1:15" ht="18.75" x14ac:dyDescent="0.25">
      <c r="A20" s="56"/>
      <c r="B20" s="60"/>
      <c r="C20" s="60"/>
      <c r="D20" s="60"/>
      <c r="E20" s="60"/>
      <c r="F20" s="60"/>
      <c r="G20" s="60"/>
      <c r="H20" s="60"/>
      <c r="I20" s="61"/>
    </row>
    <row r="21" spans="1:15" ht="18.75" x14ac:dyDescent="0.25">
      <c r="A21" s="133" t="s">
        <v>25</v>
      </c>
      <c r="B21" s="134"/>
      <c r="C21" s="134"/>
      <c r="D21" s="134"/>
      <c r="E21" s="134"/>
      <c r="F21" s="134"/>
      <c r="G21" s="134"/>
      <c r="H21" s="134"/>
      <c r="I21" s="135"/>
    </row>
    <row r="22" spans="1:15" ht="37.5" customHeight="1" x14ac:dyDescent="0.25">
      <c r="A22" s="136" t="s">
        <v>26</v>
      </c>
      <c r="B22" s="137"/>
      <c r="C22" s="137"/>
      <c r="D22" s="137"/>
      <c r="E22" s="137"/>
      <c r="F22" s="137"/>
      <c r="G22" s="137"/>
      <c r="H22" s="137"/>
      <c r="I22" s="138"/>
    </row>
    <row r="23" spans="1:15" ht="19.5" thickBot="1" x14ac:dyDescent="0.3">
      <c r="A23" s="154"/>
      <c r="B23" s="155"/>
      <c r="C23" s="155"/>
      <c r="D23" s="155"/>
      <c r="E23" s="155"/>
      <c r="F23" s="155"/>
      <c r="G23" s="155"/>
      <c r="H23" s="155"/>
      <c r="I23" s="156"/>
    </row>
    <row r="24" spans="1:15" ht="15.75" thickTop="1" x14ac:dyDescent="0.25">
      <c r="A24" s="139" t="str">
        <f>IF(AND(K17=1,K18=1,K19=1,Map_Results!B6&lt;&gt;""),O18,O17)</f>
        <v>This template contains incomplete information and is not ready to be uploaded to the CCBC Applicant Portal</v>
      </c>
      <c r="B24" s="140"/>
      <c r="C24" s="140"/>
      <c r="D24" s="140"/>
      <c r="E24" s="140"/>
      <c r="F24" s="140"/>
      <c r="G24" s="140"/>
      <c r="H24" s="140"/>
      <c r="I24" s="141"/>
    </row>
    <row r="25" spans="1:15" ht="15.75" thickBot="1" x14ac:dyDescent="0.3">
      <c r="A25" s="142"/>
      <c r="B25" s="143"/>
      <c r="C25" s="143"/>
      <c r="D25" s="143"/>
      <c r="E25" s="143"/>
      <c r="F25" s="143"/>
      <c r="G25" s="143"/>
      <c r="H25" s="143"/>
      <c r="I25" s="144"/>
    </row>
    <row r="26" spans="1:15" ht="15.75" thickTop="1" x14ac:dyDescent="0.25">
      <c r="A26" s="3"/>
      <c r="B26" s="4"/>
      <c r="C26" s="4"/>
      <c r="D26" s="4"/>
      <c r="E26" s="4"/>
      <c r="F26" s="4"/>
      <c r="G26" s="4"/>
      <c r="H26" s="4"/>
      <c r="I26" s="5"/>
    </row>
    <row r="27" spans="1:15" ht="15.75" thickBot="1" x14ac:dyDescent="0.3">
      <c r="A27" s="6"/>
      <c r="I27" s="7"/>
    </row>
    <row r="28" spans="1:15" s="13" customFormat="1" ht="18.75" x14ac:dyDescent="0.25">
      <c r="A28" s="8"/>
      <c r="B28" s="9" t="s">
        <v>27</v>
      </c>
      <c r="C28" s="10"/>
      <c r="D28" s="10"/>
      <c r="E28" s="10"/>
      <c r="F28" s="10"/>
      <c r="G28" s="10"/>
      <c r="H28" s="11"/>
      <c r="I28" s="12"/>
    </row>
    <row r="29" spans="1:15" ht="15.75" thickBot="1" x14ac:dyDescent="0.3">
      <c r="A29" s="6"/>
      <c r="B29" s="14"/>
      <c r="H29" s="15"/>
      <c r="I29" s="7"/>
    </row>
    <row r="30" spans="1:15" ht="15.75" thickBot="1" x14ac:dyDescent="0.3">
      <c r="A30" s="6"/>
      <c r="B30" s="14"/>
      <c r="C30" s="16" t="s">
        <v>28</v>
      </c>
      <c r="E30" s="148">
        <f>Map_Results!B6</f>
        <v>123</v>
      </c>
      <c r="F30" s="149"/>
      <c r="G30" s="150"/>
      <c r="H30" s="15"/>
      <c r="I30" s="7"/>
    </row>
    <row r="31" spans="1:15" ht="15.75" thickBot="1" x14ac:dyDescent="0.3">
      <c r="A31" s="6"/>
      <c r="B31" s="14"/>
      <c r="C31" s="16" t="s">
        <v>29</v>
      </c>
      <c r="G31" s="71">
        <f>Map_Results!B7</f>
        <v>123</v>
      </c>
      <c r="H31" s="15"/>
      <c r="I31" s="7"/>
    </row>
    <row r="32" spans="1:15" ht="15.75" thickBot="1" x14ac:dyDescent="0.3">
      <c r="A32" s="6"/>
      <c r="B32" s="14"/>
      <c r="C32" s="16" t="s">
        <v>30</v>
      </c>
      <c r="G32" s="80">
        <f>Map_Results!B8</f>
        <v>123</v>
      </c>
      <c r="H32" s="15"/>
      <c r="I32" s="7"/>
    </row>
    <row r="33" spans="1:9" ht="15.75" thickBot="1" x14ac:dyDescent="0.3">
      <c r="A33" s="6"/>
      <c r="B33" s="14"/>
      <c r="C33" s="16" t="s">
        <v>31</v>
      </c>
      <c r="G33" s="80">
        <f>Map_Results!B9</f>
        <v>123</v>
      </c>
      <c r="H33" s="15"/>
      <c r="I33" s="7"/>
    </row>
    <row r="34" spans="1:9" ht="15.75" thickBot="1" x14ac:dyDescent="0.3">
      <c r="A34" s="6"/>
      <c r="B34" s="14"/>
      <c r="C34" s="16" t="s">
        <v>32</v>
      </c>
      <c r="G34" s="69">
        <f>Map_Results!B10</f>
        <v>123</v>
      </c>
      <c r="H34" s="15"/>
      <c r="I34" s="7"/>
    </row>
    <row r="35" spans="1:9" ht="15.75" thickBot="1" x14ac:dyDescent="0.3">
      <c r="A35" s="6"/>
      <c r="B35" s="14"/>
      <c r="C35" s="16" t="s">
        <v>33</v>
      </c>
      <c r="G35" s="69">
        <f>Map_Results!B11</f>
        <v>123</v>
      </c>
      <c r="H35" s="15"/>
      <c r="I35" s="7"/>
    </row>
    <row r="36" spans="1:9" ht="15.75" thickBot="1" x14ac:dyDescent="0.3">
      <c r="A36" s="6"/>
      <c r="B36" s="17"/>
      <c r="C36" s="18"/>
      <c r="D36" s="18"/>
      <c r="E36" s="18"/>
      <c r="F36" s="18"/>
      <c r="G36" s="18"/>
      <c r="H36" s="19"/>
      <c r="I36" s="7"/>
    </row>
    <row r="37" spans="1:9" x14ac:dyDescent="0.25">
      <c r="A37" s="6"/>
      <c r="I37" s="7"/>
    </row>
    <row r="38" spans="1:9" ht="15.75" thickBot="1" x14ac:dyDescent="0.3">
      <c r="A38" s="6"/>
      <c r="I38" s="7"/>
    </row>
    <row r="39" spans="1:9" s="13" customFormat="1" ht="18.75" x14ac:dyDescent="0.25">
      <c r="A39" s="8"/>
      <c r="B39" s="9" t="s">
        <v>34</v>
      </c>
      <c r="C39" s="10"/>
      <c r="D39" s="10"/>
      <c r="E39" s="10"/>
      <c r="F39" s="10"/>
      <c r="G39" s="10"/>
      <c r="H39" s="11"/>
      <c r="I39" s="12"/>
    </row>
    <row r="40" spans="1:9" s="13" customFormat="1" x14ac:dyDescent="0.25">
      <c r="A40" s="8"/>
      <c r="B40" s="20"/>
      <c r="C40" s="21"/>
      <c r="D40" s="21"/>
      <c r="E40" s="21"/>
      <c r="F40" s="21"/>
      <c r="G40" s="21"/>
      <c r="H40" s="22"/>
      <c r="I40" s="12"/>
    </row>
    <row r="41" spans="1:9" s="13" customFormat="1" x14ac:dyDescent="0.25">
      <c r="A41" s="8"/>
      <c r="B41" s="20"/>
      <c r="C41" s="21" t="s">
        <v>35</v>
      </c>
      <c r="D41" s="21"/>
      <c r="E41" s="21"/>
      <c r="F41" s="21"/>
      <c r="G41" s="21"/>
      <c r="H41" s="22"/>
      <c r="I41" s="12"/>
    </row>
    <row r="42" spans="1:9" s="13" customFormat="1" x14ac:dyDescent="0.25">
      <c r="A42" s="8"/>
      <c r="B42" s="20"/>
      <c r="C42" s="21"/>
      <c r="D42" s="21"/>
      <c r="E42" s="21"/>
      <c r="F42" s="21"/>
      <c r="G42" s="21"/>
      <c r="H42" s="22"/>
      <c r="I42" s="12"/>
    </row>
    <row r="43" spans="1:9" s="13" customFormat="1" x14ac:dyDescent="0.25">
      <c r="A43" s="8"/>
      <c r="B43" s="20"/>
      <c r="C43" s="21" t="s">
        <v>36</v>
      </c>
      <c r="D43" s="21"/>
      <c r="E43" s="21"/>
      <c r="F43" s="21"/>
      <c r="G43" s="21"/>
      <c r="H43" s="22"/>
      <c r="I43" s="12"/>
    </row>
    <row r="44" spans="1:9" s="13" customFormat="1" x14ac:dyDescent="0.25">
      <c r="A44" s="8"/>
      <c r="B44" s="20"/>
      <c r="C44" s="21" t="s">
        <v>37</v>
      </c>
      <c r="D44" s="21"/>
      <c r="E44" s="21"/>
      <c r="F44" s="21"/>
      <c r="G44" s="21"/>
      <c r="H44" s="22"/>
      <c r="I44" s="12"/>
    </row>
    <row r="45" spans="1:9" s="13" customFormat="1" x14ac:dyDescent="0.25">
      <c r="A45" s="8"/>
      <c r="B45" s="20"/>
      <c r="C45" s="21"/>
      <c r="D45" s="21"/>
      <c r="E45" s="21"/>
      <c r="F45" s="21"/>
      <c r="G45" s="21"/>
      <c r="H45" s="22"/>
      <c r="I45" s="12"/>
    </row>
    <row r="46" spans="1:9" s="13" customFormat="1" hidden="1" x14ac:dyDescent="0.25">
      <c r="A46" s="8"/>
      <c r="B46" s="20"/>
      <c r="C46" s="92" t="s">
        <v>38</v>
      </c>
      <c r="D46" s="21"/>
      <c r="E46" s="21"/>
      <c r="F46" s="21"/>
      <c r="G46" s="21"/>
      <c r="H46" s="22"/>
      <c r="I46" s="12"/>
    </row>
    <row r="47" spans="1:9" s="13" customFormat="1" ht="18.75" hidden="1" x14ac:dyDescent="0.25">
      <c r="A47" s="8"/>
      <c r="B47" s="23"/>
      <c r="C47" s="92" t="s">
        <v>39</v>
      </c>
      <c r="D47" s="21"/>
      <c r="E47" s="21"/>
      <c r="F47" s="21"/>
      <c r="G47" s="21"/>
      <c r="H47" s="22"/>
      <c r="I47" s="12"/>
    </row>
    <row r="48" spans="1:9" x14ac:dyDescent="0.25">
      <c r="A48" s="6"/>
      <c r="B48" s="14"/>
      <c r="H48" s="15"/>
      <c r="I48" s="7"/>
    </row>
    <row r="49" spans="1:17" ht="15.75" thickBot="1" x14ac:dyDescent="0.3">
      <c r="A49" s="6"/>
      <c r="B49" s="24" t="s">
        <v>40</v>
      </c>
      <c r="C49" s="25"/>
      <c r="D49" s="26"/>
      <c r="E49" s="26"/>
      <c r="F49" s="26"/>
      <c r="G49" s="26"/>
      <c r="H49" s="27"/>
      <c r="I49" s="7"/>
    </row>
    <row r="50" spans="1:17" ht="15.75" thickBot="1" x14ac:dyDescent="0.3">
      <c r="A50" s="6"/>
      <c r="B50" s="14"/>
      <c r="C50" s="16" t="s">
        <v>41</v>
      </c>
      <c r="G50" s="69">
        <f>IF(Map_Results!B12 = "NA", "NA", IF(ISNUMBER(F141), F141,  Q50))</f>
        <v>2</v>
      </c>
      <c r="H50" s="15"/>
      <c r="I50" s="7"/>
      <c r="Q50" t="s">
        <v>42</v>
      </c>
    </row>
    <row r="51" spans="1:17" hidden="1" x14ac:dyDescent="0.25">
      <c r="A51" s="6"/>
      <c r="B51" s="14"/>
      <c r="C51" s="16"/>
      <c r="G51" s="63"/>
      <c r="H51" s="15"/>
      <c r="I51" s="7"/>
    </row>
    <row r="52" spans="1:17" hidden="1" x14ac:dyDescent="0.25">
      <c r="A52" s="6"/>
      <c r="B52" s="14"/>
      <c r="C52" s="88" t="s">
        <v>43</v>
      </c>
      <c r="D52" s="89"/>
      <c r="E52" s="89"/>
      <c r="F52" s="89"/>
      <c r="G52" s="93">
        <f>F145</f>
        <v>123</v>
      </c>
      <c r="H52" s="15"/>
      <c r="I52" s="7"/>
    </row>
    <row r="53" spans="1:17" x14ac:dyDescent="0.25">
      <c r="A53" s="6"/>
      <c r="B53" s="14"/>
      <c r="G53" s="63"/>
      <c r="H53" s="15"/>
      <c r="I53" s="7"/>
    </row>
    <row r="54" spans="1:17" ht="15.75" thickBot="1" x14ac:dyDescent="0.3">
      <c r="A54" s="6"/>
      <c r="B54" s="24" t="s">
        <v>44</v>
      </c>
      <c r="C54" s="25"/>
      <c r="D54" s="26"/>
      <c r="E54" s="26"/>
      <c r="F54" s="26"/>
      <c r="G54" s="70"/>
      <c r="H54" s="27"/>
      <c r="I54" s="7"/>
    </row>
    <row r="55" spans="1:17" ht="15.75" thickBot="1" x14ac:dyDescent="0.3">
      <c r="A55" s="6"/>
      <c r="B55" s="14"/>
      <c r="C55" s="16" t="s">
        <v>45</v>
      </c>
      <c r="G55" s="69">
        <f>Map_Results!B13</f>
        <v>123987</v>
      </c>
      <c r="H55" s="15"/>
      <c r="I55" s="7"/>
    </row>
    <row r="56" spans="1:17" ht="15.75" thickBot="1" x14ac:dyDescent="0.3">
      <c r="A56" s="6"/>
      <c r="B56" s="14"/>
      <c r="C56" s="16"/>
      <c r="G56" s="63"/>
      <c r="H56" s="15"/>
      <c r="I56" s="7"/>
    </row>
    <row r="57" spans="1:17" ht="15.75" thickBot="1" x14ac:dyDescent="0.3">
      <c r="A57" s="6"/>
      <c r="B57" s="14"/>
      <c r="C57" s="16" t="s">
        <v>46</v>
      </c>
      <c r="G57" s="69">
        <f>Map_Results!B14</f>
        <v>123</v>
      </c>
      <c r="H57" s="15"/>
      <c r="I57" s="7"/>
    </row>
    <row r="58" spans="1:17" ht="15.75" thickBot="1" x14ac:dyDescent="0.3">
      <c r="A58" s="6"/>
      <c r="B58" s="14"/>
      <c r="C58" s="16"/>
      <c r="G58" s="63"/>
      <c r="H58" s="15"/>
      <c r="I58" s="7"/>
    </row>
    <row r="59" spans="1:17" ht="15.75" thickBot="1" x14ac:dyDescent="0.3">
      <c r="A59" s="6"/>
      <c r="B59" s="14"/>
      <c r="C59" s="16" t="s">
        <v>47</v>
      </c>
      <c r="G59" s="69">
        <f>Map_Results!B15</f>
        <v>123</v>
      </c>
      <c r="H59" s="15"/>
      <c r="I59" s="7"/>
    </row>
    <row r="60" spans="1:17" ht="15.75" thickBot="1" x14ac:dyDescent="0.3">
      <c r="A60" s="6"/>
      <c r="B60" s="17"/>
      <c r="C60" s="18"/>
      <c r="D60" s="18"/>
      <c r="E60" s="18"/>
      <c r="F60" s="18"/>
      <c r="G60" s="18"/>
      <c r="H60" s="19"/>
      <c r="I60" s="7"/>
    </row>
    <row r="61" spans="1:17" x14ac:dyDescent="0.25">
      <c r="A61" s="6"/>
      <c r="I61" s="7"/>
    </row>
    <row r="62" spans="1:17" ht="15.75" thickBot="1" x14ac:dyDescent="0.3">
      <c r="A62" s="6"/>
      <c r="I62" s="7"/>
    </row>
    <row r="63" spans="1:17" s="13" customFormat="1" ht="18.75" x14ac:dyDescent="0.25">
      <c r="A63" s="8"/>
      <c r="B63" s="9" t="s">
        <v>48</v>
      </c>
      <c r="C63" s="10"/>
      <c r="D63" s="10"/>
      <c r="E63" s="10"/>
      <c r="F63" s="10"/>
      <c r="G63" s="10"/>
      <c r="H63" s="11"/>
      <c r="I63" s="12"/>
    </row>
    <row r="64" spans="1:17" s="13" customFormat="1" ht="13.9" customHeight="1" x14ac:dyDescent="0.25">
      <c r="A64" s="8"/>
      <c r="B64" s="23"/>
      <c r="C64" s="21"/>
      <c r="D64" s="21"/>
      <c r="E64" s="21"/>
      <c r="F64" s="21"/>
      <c r="G64" s="21"/>
      <c r="H64" s="22"/>
      <c r="I64" s="12"/>
    </row>
    <row r="65" spans="1:9" s="13" customFormat="1" ht="13.9" customHeight="1" x14ac:dyDescent="0.25">
      <c r="A65" s="8"/>
      <c r="B65" s="23"/>
      <c r="C65" s="21" t="s">
        <v>49</v>
      </c>
      <c r="D65" s="21"/>
      <c r="E65" s="21"/>
      <c r="F65" s="21"/>
      <c r="G65" s="21"/>
      <c r="H65" s="22"/>
      <c r="I65" s="12"/>
    </row>
    <row r="66" spans="1:9" s="13" customFormat="1" ht="13.9" customHeight="1" x14ac:dyDescent="0.25">
      <c r="A66" s="8"/>
      <c r="B66" s="23"/>
      <c r="C66" s="21"/>
      <c r="D66" s="21" t="s">
        <v>50</v>
      </c>
      <c r="E66" s="21"/>
      <c r="F66" s="21"/>
      <c r="G66" s="21"/>
      <c r="H66" s="22"/>
      <c r="I66" s="12"/>
    </row>
    <row r="67" spans="1:9" s="13" customFormat="1" ht="13.9" customHeight="1" x14ac:dyDescent="0.25">
      <c r="A67" s="8"/>
      <c r="B67" s="23"/>
      <c r="C67" s="21"/>
      <c r="D67" s="21" t="s">
        <v>51</v>
      </c>
      <c r="E67" s="21"/>
      <c r="F67" s="21"/>
      <c r="G67" s="21"/>
      <c r="H67" s="22"/>
      <c r="I67" s="12"/>
    </row>
    <row r="68" spans="1:9" s="13" customFormat="1" ht="13.9" customHeight="1" x14ac:dyDescent="0.25">
      <c r="A68" s="8"/>
      <c r="B68" s="23"/>
      <c r="C68" s="21" t="s">
        <v>52</v>
      </c>
      <c r="D68" s="21"/>
      <c r="E68" s="21"/>
      <c r="F68" s="21"/>
      <c r="G68" s="21"/>
      <c r="H68" s="22"/>
      <c r="I68" s="12"/>
    </row>
    <row r="69" spans="1:9" s="13" customFormat="1" ht="30" customHeight="1" x14ac:dyDescent="0.25">
      <c r="A69" s="8"/>
      <c r="B69" s="23"/>
      <c r="C69" s="126" t="s">
        <v>53</v>
      </c>
      <c r="D69" s="126"/>
      <c r="E69" s="126"/>
      <c r="F69" s="126"/>
      <c r="G69" s="126"/>
      <c r="H69" s="22"/>
      <c r="I69" s="12"/>
    </row>
    <row r="70" spans="1:9" s="13" customFormat="1" ht="13.9" customHeight="1" x14ac:dyDescent="0.25">
      <c r="A70" s="8"/>
      <c r="B70" s="23"/>
      <c r="C70" s="127" t="s">
        <v>54</v>
      </c>
      <c r="D70" s="127"/>
      <c r="E70" s="127"/>
      <c r="F70" s="127"/>
      <c r="G70" s="127"/>
      <c r="H70" s="22"/>
      <c r="I70" s="12"/>
    </row>
    <row r="71" spans="1:9" s="13" customFormat="1" ht="28.7" customHeight="1" x14ac:dyDescent="0.25">
      <c r="A71" s="8"/>
      <c r="B71" s="23"/>
      <c r="C71" s="127" t="s">
        <v>55</v>
      </c>
      <c r="D71" s="127"/>
      <c r="E71" s="127"/>
      <c r="F71" s="127"/>
      <c r="G71" s="127"/>
      <c r="H71" s="22"/>
      <c r="I71" s="12"/>
    </row>
    <row r="72" spans="1:9" s="13" customFormat="1" ht="13.9" customHeight="1" x14ac:dyDescent="0.25">
      <c r="A72" s="8"/>
      <c r="B72" s="23"/>
      <c r="C72" s="21"/>
      <c r="D72" s="21"/>
      <c r="E72" s="21"/>
      <c r="F72" s="21"/>
      <c r="G72" s="21"/>
      <c r="H72" s="22"/>
      <c r="I72" s="12"/>
    </row>
    <row r="73" spans="1:9" ht="13.9" customHeight="1" x14ac:dyDescent="0.25">
      <c r="A73" s="6"/>
      <c r="B73" s="14"/>
      <c r="H73" s="15"/>
      <c r="I73" s="7"/>
    </row>
    <row r="74" spans="1:9" ht="13.9" customHeight="1" x14ac:dyDescent="0.25">
      <c r="A74" s="6"/>
      <c r="B74" s="24" t="s">
        <v>56</v>
      </c>
      <c r="C74" s="25"/>
      <c r="D74" s="26"/>
      <c r="E74" s="26"/>
      <c r="F74" s="26"/>
      <c r="G74" s="26"/>
      <c r="H74" s="27"/>
      <c r="I74" s="7"/>
    </row>
    <row r="75" spans="1:9" ht="30.4" customHeight="1" x14ac:dyDescent="0.25">
      <c r="A75" s="6"/>
      <c r="B75" s="14"/>
      <c r="C75" s="28" t="s">
        <v>57</v>
      </c>
      <c r="D75" s="29" t="s">
        <v>58</v>
      </c>
      <c r="E75" s="29" t="s">
        <v>59</v>
      </c>
      <c r="F75" s="28" t="s">
        <v>60</v>
      </c>
      <c r="G75" s="29" t="s">
        <v>61</v>
      </c>
      <c r="H75" s="15"/>
      <c r="I75" s="7"/>
    </row>
    <row r="76" spans="1:9" x14ac:dyDescent="0.25">
      <c r="A76" s="6"/>
      <c r="B76" s="14"/>
      <c r="C76" s="16"/>
      <c r="D76" s="16"/>
      <c r="E76" s="29" t="s">
        <v>62</v>
      </c>
      <c r="F76" s="29" t="s">
        <v>63</v>
      </c>
      <c r="G76" s="29" t="s">
        <v>64</v>
      </c>
      <c r="H76" s="15"/>
      <c r="I76" s="7"/>
    </row>
    <row r="77" spans="1:9" x14ac:dyDescent="0.25">
      <c r="A77" s="6"/>
      <c r="B77" s="14"/>
      <c r="C77" s="146" t="s">
        <v>65</v>
      </c>
      <c r="D77" s="29" t="s">
        <v>66</v>
      </c>
      <c r="E77" s="66">
        <f>Map_Results!B18</f>
        <v>123</v>
      </c>
      <c r="F77" s="66">
        <f>Map_Results!B21</f>
        <v>123</v>
      </c>
      <c r="G77" s="46">
        <f>IFERROR(F77/E77,0)</f>
        <v>1</v>
      </c>
      <c r="H77" s="15"/>
      <c r="I77" s="7"/>
    </row>
    <row r="78" spans="1:9" x14ac:dyDescent="0.25">
      <c r="A78" s="6"/>
      <c r="B78" s="14"/>
      <c r="C78" s="146"/>
      <c r="D78" s="29" t="s">
        <v>67</v>
      </c>
      <c r="E78" s="66">
        <f>Map_Results!B20</f>
        <v>123</v>
      </c>
      <c r="F78" s="66">
        <f>Map_Results!B22</f>
        <v>123</v>
      </c>
      <c r="G78" s="46">
        <f>IFERROR(F78/E78,0)</f>
        <v>1</v>
      </c>
      <c r="H78" s="15"/>
      <c r="I78" s="7"/>
    </row>
    <row r="79" spans="1:9" x14ac:dyDescent="0.25">
      <c r="A79" s="6"/>
      <c r="B79" s="14"/>
      <c r="C79" s="16"/>
      <c r="D79" s="29"/>
      <c r="E79" s="67"/>
      <c r="F79" s="67"/>
      <c r="G79" s="47"/>
      <c r="H79" s="15"/>
      <c r="I79" s="7"/>
    </row>
    <row r="80" spans="1:9" x14ac:dyDescent="0.25">
      <c r="A80" s="6"/>
      <c r="B80" s="14"/>
      <c r="C80" s="147" t="s">
        <v>68</v>
      </c>
      <c r="D80" s="29" t="s">
        <v>66</v>
      </c>
      <c r="E80" s="66">
        <f>IF(ISNUMBER(Map_Results!B23), Map_Results!B23, 0) + IF(ISNUMBER(Map_Results!B28), Map_Results!B28, 0)  + IF(ISNUMBER(Map_Results!B33), Map_Results!B33, 0) +  IF(ISNUMBER(Map_Results!B38), Map_Results!B38, 0)</f>
        <v>492</v>
      </c>
      <c r="F80" s="66">
        <f>IF(ISNUMBER(Map_Results!B26), Map_Results!B26, 0) + IF(ISNUMBER(Map_Results!B31), Map_Results!B31, 0)  + IF(ISNUMBER(Map_Results!B36), Map_Results!B36, 0) +  IF(ISNUMBER(Map_Results!B41), Map_Results!B41, 0)</f>
        <v>492</v>
      </c>
      <c r="G80" s="46">
        <f>IFERROR(IF(F80&lt;&gt;0,F80/E80,0),0)</f>
        <v>1</v>
      </c>
      <c r="H80" s="15"/>
      <c r="I80" s="7"/>
    </row>
    <row r="81" spans="1:10" x14ac:dyDescent="0.25">
      <c r="A81" s="6"/>
      <c r="B81" s="14"/>
      <c r="C81" s="147"/>
      <c r="D81" s="29" t="s">
        <v>67</v>
      </c>
      <c r="E81" s="66">
        <f>IF(ISNUMBER(Map_Results!B25), Map_Results!B25, 0) + IF(ISNUMBER(Map_Results!B30), Map_Results!B30, 0)  + IF(ISNUMBER(Map_Results!B35), Map_Results!B35, 0) +  IF(ISNUMBER(Map_Results!B40), Map_Results!B40, 0)</f>
        <v>492</v>
      </c>
      <c r="F81" s="66">
        <f>IF(ISNUMBER(Map_Results!B27), Map_Results!B27, 0) + IF(ISNUMBER(Map_Results!B32), Map_Results!B32, 0)  + IF(ISNUMBER(Map_Results!B37), Map_Results!B37, 0) +  IF(ISNUMBER(Map_Results!B42), Map_Results!B42, 0)</f>
        <v>492</v>
      </c>
      <c r="G81" s="46">
        <f>IFERROR(IF(F81&lt;&gt;0,F81/E81,0),0)</f>
        <v>1</v>
      </c>
      <c r="H81" s="15"/>
      <c r="I81" s="7"/>
    </row>
    <row r="82" spans="1:10" ht="15.75" thickBot="1" x14ac:dyDescent="0.3">
      <c r="A82" s="6"/>
      <c r="B82" s="14"/>
      <c r="C82" s="59"/>
      <c r="D82" s="59"/>
      <c r="H82" s="15"/>
      <c r="I82" s="7"/>
    </row>
    <row r="83" spans="1:10" x14ac:dyDescent="0.25">
      <c r="A83" s="6"/>
      <c r="B83" s="14"/>
      <c r="C83" s="145" t="s">
        <v>69</v>
      </c>
      <c r="D83" s="145"/>
      <c r="E83" s="68">
        <f>SUM(E77:E81)</f>
        <v>1230</v>
      </c>
      <c r="F83" s="68">
        <f>SUM(F77:F81)</f>
        <v>1230</v>
      </c>
      <c r="G83" s="30">
        <f>IF(F83&lt;&gt;0,F83/E83,0)</f>
        <v>1</v>
      </c>
      <c r="H83" s="15"/>
      <c r="I83" s="7"/>
    </row>
    <row r="84" spans="1:10" x14ac:dyDescent="0.25">
      <c r="A84" s="6"/>
      <c r="B84" s="14"/>
      <c r="C84" s="29"/>
      <c r="D84" s="29"/>
      <c r="E84" s="77" t="s">
        <v>70</v>
      </c>
      <c r="F84" s="77" t="s">
        <v>71</v>
      </c>
      <c r="G84" s="78"/>
      <c r="H84" s="15"/>
      <c r="I84" s="7"/>
    </row>
    <row r="85" spans="1:10" x14ac:dyDescent="0.25">
      <c r="A85" s="6"/>
      <c r="B85" s="14"/>
      <c r="C85" s="29"/>
      <c r="D85" s="29"/>
      <c r="G85" s="31"/>
      <c r="H85" s="15"/>
      <c r="I85" s="7"/>
    </row>
    <row r="86" spans="1:10" x14ac:dyDescent="0.25">
      <c r="A86" s="6"/>
      <c r="B86" s="24" t="s">
        <v>72</v>
      </c>
      <c r="C86" s="25"/>
      <c r="D86" s="26"/>
      <c r="E86" s="26"/>
      <c r="F86" s="26"/>
      <c r="G86" s="26"/>
      <c r="H86" s="27"/>
      <c r="I86" s="7"/>
    </row>
    <row r="87" spans="1:10" x14ac:dyDescent="0.25">
      <c r="A87" s="6"/>
      <c r="B87" s="14"/>
      <c r="C87" s="32" t="s">
        <v>73</v>
      </c>
      <c r="D87" s="29"/>
      <c r="F87" s="62">
        <f>F83</f>
        <v>1230</v>
      </c>
      <c r="G87" s="33" t="s">
        <v>74</v>
      </c>
      <c r="H87" s="15"/>
      <c r="I87" s="7"/>
    </row>
    <row r="88" spans="1:10" ht="15.75" thickBot="1" x14ac:dyDescent="0.3">
      <c r="A88" s="6"/>
      <c r="B88" s="14"/>
      <c r="C88" s="29"/>
      <c r="D88" s="29"/>
      <c r="F88" s="63"/>
      <c r="G88" s="33"/>
      <c r="H88" s="15"/>
      <c r="I88" s="7"/>
    </row>
    <row r="89" spans="1:10" ht="29.25" customHeight="1" thickBot="1" x14ac:dyDescent="0.3">
      <c r="A89" s="6"/>
      <c r="B89" s="14"/>
      <c r="C89" s="128" t="s">
        <v>75</v>
      </c>
      <c r="D89" s="128"/>
      <c r="E89" s="129"/>
      <c r="F89" s="79">
        <v>12</v>
      </c>
      <c r="G89" s="76" t="s">
        <v>76</v>
      </c>
      <c r="H89" s="15"/>
      <c r="I89" s="34"/>
      <c r="J89" s="13"/>
    </row>
    <row r="90" spans="1:10" ht="14.65" customHeight="1" x14ac:dyDescent="0.25">
      <c r="A90" s="6"/>
      <c r="B90" s="14"/>
      <c r="C90" s="29"/>
      <c r="D90" s="29"/>
      <c r="F90" s="63"/>
      <c r="G90" s="33"/>
      <c r="H90" s="15"/>
      <c r="I90" s="34"/>
      <c r="J90" s="13"/>
    </row>
    <row r="91" spans="1:10" ht="15" customHeight="1" x14ac:dyDescent="0.25">
      <c r="A91" s="6"/>
      <c r="B91" s="14"/>
      <c r="C91" s="95" t="s">
        <v>77</v>
      </c>
      <c r="D91" s="95"/>
      <c r="E91" s="125"/>
      <c r="F91" s="64">
        <f>IF(F89&gt;F87,0,IF(ISNUMBER(F89), F87-F89, F87))</f>
        <v>1218</v>
      </c>
      <c r="G91" s="35" t="s">
        <v>78</v>
      </c>
      <c r="H91" s="15"/>
      <c r="I91" s="34"/>
      <c r="J91" s="13"/>
    </row>
    <row r="92" spans="1:10" x14ac:dyDescent="0.25">
      <c r="A92" s="6"/>
      <c r="B92" s="14"/>
      <c r="C92" s="51"/>
      <c r="D92" s="51"/>
      <c r="E92" s="51"/>
      <c r="F92" s="63"/>
      <c r="G92" s="31"/>
      <c r="H92" s="15"/>
      <c r="I92" s="34"/>
      <c r="J92" s="13"/>
    </row>
    <row r="93" spans="1:10" ht="14.25" customHeight="1" x14ac:dyDescent="0.25">
      <c r="A93" s="6"/>
      <c r="B93" s="14"/>
      <c r="C93" s="95" t="s">
        <v>79</v>
      </c>
      <c r="D93" s="95"/>
      <c r="E93" s="125"/>
      <c r="F93" s="65">
        <f>Map_Results!B45</f>
        <v>123</v>
      </c>
      <c r="G93" s="36" t="s">
        <v>80</v>
      </c>
      <c r="H93" s="15"/>
      <c r="I93" s="7"/>
    </row>
    <row r="94" spans="1:10" x14ac:dyDescent="0.25">
      <c r="A94" s="6"/>
      <c r="B94" s="14"/>
      <c r="C94" s="51"/>
      <c r="D94" s="51"/>
      <c r="E94" s="51"/>
      <c r="G94" s="31"/>
      <c r="H94" s="15"/>
      <c r="I94" s="7"/>
    </row>
    <row r="95" spans="1:10" x14ac:dyDescent="0.25">
      <c r="A95" s="6"/>
      <c r="B95" s="14"/>
      <c r="G95" s="31"/>
      <c r="H95" s="15"/>
      <c r="I95" s="7"/>
    </row>
    <row r="96" spans="1:10" x14ac:dyDescent="0.25">
      <c r="A96" s="6"/>
      <c r="B96" s="24" t="s">
        <v>81</v>
      </c>
      <c r="C96" s="25"/>
      <c r="D96" s="26"/>
      <c r="E96" s="26"/>
      <c r="F96" s="26"/>
      <c r="G96" s="26"/>
      <c r="H96" s="27"/>
      <c r="I96" s="7"/>
    </row>
    <row r="97" spans="1:12" ht="14.65" customHeight="1" x14ac:dyDescent="0.25">
      <c r="A97" s="6"/>
      <c r="B97" s="37"/>
      <c r="C97" s="119" t="str">
        <f>IF(F87=0, L97, IF(F91&gt;0, L98,L99))</f>
        <v>NOTE - Application proposes to overbuild existing services.  This is an ineligible activity.  Please modify the proposal to avoid overbuilding.  Contact Program Staff if further assistance or guidance is required</v>
      </c>
      <c r="D97" s="120"/>
      <c r="E97" s="120"/>
      <c r="F97" s="121"/>
      <c r="G97" s="107" t="s">
        <v>82</v>
      </c>
      <c r="H97" s="15"/>
      <c r="I97" s="7"/>
      <c r="L97" t="s">
        <v>83</v>
      </c>
    </row>
    <row r="98" spans="1:12" x14ac:dyDescent="0.25">
      <c r="A98" s="6"/>
      <c r="B98" s="37"/>
      <c r="C98" s="122"/>
      <c r="D98" s="123"/>
      <c r="E98" s="123"/>
      <c r="F98" s="124"/>
      <c r="G98" s="107"/>
      <c r="H98" s="15"/>
      <c r="I98" s="7"/>
      <c r="L98" t="s">
        <v>84</v>
      </c>
    </row>
    <row r="99" spans="1:12" x14ac:dyDescent="0.25">
      <c r="A99" s="6"/>
      <c r="B99" s="37"/>
      <c r="C99" s="38"/>
      <c r="D99" s="38"/>
      <c r="E99" s="38"/>
      <c r="F99" s="38"/>
      <c r="G99" s="39"/>
      <c r="H99" s="15"/>
      <c r="I99" s="7"/>
      <c r="L99" t="s">
        <v>85</v>
      </c>
    </row>
    <row r="100" spans="1:12" ht="14.65" customHeight="1" x14ac:dyDescent="0.25">
      <c r="A100" s="6"/>
      <c r="B100" s="37"/>
      <c r="C100" s="113" t="str">
        <f>IF(OR(F93=0,F93=L106),L102,CONCATENATE(L103,Map_Results!B16,Eligibility_Summary!L104))</f>
        <v>Carefully verify the map to ensure that there is no overbuild with the 123 Households that are covered by other programs.</v>
      </c>
      <c r="D100" s="114"/>
      <c r="E100" s="114"/>
      <c r="F100" s="115"/>
      <c r="G100" s="108" t="s">
        <v>86</v>
      </c>
      <c r="H100" s="15"/>
      <c r="I100" s="7"/>
    </row>
    <row r="101" spans="1:12" x14ac:dyDescent="0.25">
      <c r="A101" s="6"/>
      <c r="B101" s="37"/>
      <c r="C101" s="116"/>
      <c r="D101" s="117"/>
      <c r="E101" s="117"/>
      <c r="F101" s="118"/>
      <c r="G101" s="108"/>
      <c r="H101" s="15"/>
      <c r="I101" s="7"/>
      <c r="L101" t="s">
        <v>87</v>
      </c>
    </row>
    <row r="102" spans="1:12" ht="15.75" thickBot="1" x14ac:dyDescent="0.3">
      <c r="A102" s="6"/>
      <c r="B102" s="17"/>
      <c r="C102" s="18"/>
      <c r="D102" s="18"/>
      <c r="E102" s="18"/>
      <c r="F102" s="18"/>
      <c r="G102" s="18"/>
      <c r="H102" s="19"/>
      <c r="I102" s="7"/>
      <c r="L102" t="s">
        <v>88</v>
      </c>
    </row>
    <row r="103" spans="1:12" x14ac:dyDescent="0.25">
      <c r="A103" s="6"/>
      <c r="I103" s="7"/>
      <c r="L103" t="s">
        <v>89</v>
      </c>
    </row>
    <row r="104" spans="1:12" ht="15.75" thickBot="1" x14ac:dyDescent="0.3">
      <c r="A104" s="6"/>
      <c r="I104" s="7"/>
      <c r="L104" t="s">
        <v>90</v>
      </c>
    </row>
    <row r="105" spans="1:12" ht="18.75" x14ac:dyDescent="0.25">
      <c r="A105" s="6"/>
      <c r="B105" s="9" t="s">
        <v>91</v>
      </c>
      <c r="C105" s="10"/>
      <c r="D105" s="10"/>
      <c r="E105" s="10"/>
      <c r="F105" s="10"/>
      <c r="G105" s="10"/>
      <c r="H105" s="11"/>
      <c r="I105" s="7"/>
      <c r="L105" t="s">
        <v>92</v>
      </c>
    </row>
    <row r="106" spans="1:12" ht="18.75" x14ac:dyDescent="0.25">
      <c r="A106" s="6"/>
      <c r="B106" s="23"/>
      <c r="C106" s="21" t="s">
        <v>93</v>
      </c>
      <c r="D106" s="21"/>
      <c r="E106" s="21"/>
      <c r="F106" s="21"/>
      <c r="G106" s="21"/>
      <c r="H106" s="22"/>
      <c r="I106" s="7"/>
      <c r="L106" t="s">
        <v>94</v>
      </c>
    </row>
    <row r="107" spans="1:12" ht="18.75" x14ac:dyDescent="0.25">
      <c r="A107" s="6"/>
      <c r="B107" s="23"/>
      <c r="C107" s="21"/>
      <c r="D107" s="21"/>
      <c r="E107" s="21"/>
      <c r="F107" s="21"/>
      <c r="G107" s="21"/>
      <c r="H107" s="22"/>
      <c r="I107" s="7"/>
    </row>
    <row r="108" spans="1:12" ht="18.75" x14ac:dyDescent="0.25">
      <c r="A108" s="6"/>
      <c r="B108" s="23"/>
      <c r="C108" s="21" t="s">
        <v>95</v>
      </c>
      <c r="D108" s="21"/>
      <c r="E108" s="21"/>
      <c r="F108" s="21"/>
      <c r="G108" s="21"/>
      <c r="H108" s="22"/>
      <c r="I108" s="7"/>
    </row>
    <row r="109" spans="1:12" ht="18.75" x14ac:dyDescent="0.25">
      <c r="A109" s="6"/>
      <c r="B109" s="23"/>
      <c r="C109" s="21" t="s">
        <v>37</v>
      </c>
      <c r="D109" s="21"/>
      <c r="E109" s="21"/>
      <c r="F109" s="21"/>
      <c r="G109" s="21"/>
      <c r="H109" s="22"/>
      <c r="I109" s="7"/>
    </row>
    <row r="110" spans="1:12" ht="18.75" hidden="1" x14ac:dyDescent="0.25">
      <c r="A110" s="6"/>
      <c r="B110" s="23"/>
      <c r="C110" s="21"/>
      <c r="D110" s="21"/>
      <c r="E110" s="21"/>
      <c r="F110" s="21"/>
      <c r="G110" s="21"/>
      <c r="H110" s="22"/>
      <c r="I110" s="7"/>
    </row>
    <row r="111" spans="1:12" ht="18.75" hidden="1" x14ac:dyDescent="0.25">
      <c r="A111" s="6"/>
      <c r="B111" s="23"/>
      <c r="C111" s="92" t="s">
        <v>96</v>
      </c>
      <c r="D111" s="21"/>
      <c r="E111" s="21"/>
      <c r="F111" s="21"/>
      <c r="G111" s="21"/>
      <c r="H111" s="22"/>
      <c r="I111" s="7"/>
    </row>
    <row r="112" spans="1:12" ht="18.75" hidden="1" x14ac:dyDescent="0.25">
      <c r="A112" s="6"/>
      <c r="B112" s="23"/>
      <c r="C112" s="92" t="s">
        <v>39</v>
      </c>
      <c r="D112" s="21"/>
      <c r="E112" s="21"/>
      <c r="F112" s="21"/>
      <c r="G112" s="21"/>
      <c r="H112" s="22"/>
      <c r="I112" s="7"/>
    </row>
    <row r="113" spans="1:9" ht="18.75" x14ac:dyDescent="0.25">
      <c r="A113" s="6"/>
      <c r="B113" s="23"/>
      <c r="C113" s="21"/>
      <c r="D113" s="21"/>
      <c r="E113" s="21"/>
      <c r="F113" s="21"/>
      <c r="G113" s="21"/>
      <c r="H113" s="22"/>
      <c r="I113" s="7"/>
    </row>
    <row r="114" spans="1:9" ht="27.95" customHeight="1" x14ac:dyDescent="0.25">
      <c r="A114" s="6"/>
      <c r="B114" s="23"/>
      <c r="C114" s="112" t="s">
        <v>97</v>
      </c>
      <c r="D114" s="112"/>
      <c r="E114" s="112"/>
      <c r="F114" s="112"/>
      <c r="G114" s="112"/>
      <c r="H114" s="22"/>
      <c r="I114" s="7"/>
    </row>
    <row r="115" spans="1:9" ht="15.4" customHeight="1" x14ac:dyDescent="0.25">
      <c r="A115" s="6"/>
      <c r="B115" s="23"/>
      <c r="C115" s="40" t="s">
        <v>98</v>
      </c>
      <c r="D115" s="21"/>
      <c r="E115" s="21"/>
      <c r="F115" s="21"/>
      <c r="G115" s="21"/>
      <c r="H115" s="22"/>
      <c r="I115" s="7"/>
    </row>
    <row r="116" spans="1:9" ht="15.4" customHeight="1" x14ac:dyDescent="0.25">
      <c r="A116" s="6"/>
      <c r="B116" s="23"/>
      <c r="C116" s="40"/>
      <c r="D116" s="21"/>
      <c r="E116" s="21"/>
      <c r="F116" s="21"/>
      <c r="G116" s="21"/>
      <c r="H116" s="22"/>
      <c r="I116" s="7"/>
    </row>
    <row r="117" spans="1:9" ht="39.6" customHeight="1" x14ac:dyDescent="0.25">
      <c r="A117" s="6"/>
      <c r="B117" s="23"/>
      <c r="C117" s="112" t="s">
        <v>99</v>
      </c>
      <c r="D117" s="112"/>
      <c r="E117" s="112"/>
      <c r="F117" s="112"/>
      <c r="G117" s="112"/>
      <c r="H117" s="22"/>
      <c r="I117" s="7"/>
    </row>
    <row r="118" spans="1:9" ht="15.4" customHeight="1" x14ac:dyDescent="0.25">
      <c r="A118" s="6"/>
      <c r="B118" s="23"/>
      <c r="C118" s="40"/>
      <c r="D118" s="21"/>
      <c r="E118" s="21"/>
      <c r="F118" s="21"/>
      <c r="G118" s="21"/>
      <c r="H118" s="22"/>
      <c r="I118" s="7"/>
    </row>
    <row r="119" spans="1:9" ht="13.35" customHeight="1" x14ac:dyDescent="0.25">
      <c r="A119" s="6"/>
      <c r="B119" s="23"/>
      <c r="C119" s="21"/>
      <c r="D119" s="21"/>
      <c r="E119" s="21"/>
      <c r="F119" s="21"/>
      <c r="G119" s="21"/>
      <c r="H119" s="22"/>
      <c r="I119" s="7"/>
    </row>
    <row r="120" spans="1:9" x14ac:dyDescent="0.25">
      <c r="A120" s="6"/>
      <c r="B120" s="14"/>
      <c r="G120" s="31"/>
      <c r="H120" s="15"/>
      <c r="I120" s="7"/>
    </row>
    <row r="121" spans="1:9" x14ac:dyDescent="0.25">
      <c r="A121" s="6"/>
      <c r="B121" s="24" t="s">
        <v>100</v>
      </c>
      <c r="C121" s="25"/>
      <c r="D121" s="26"/>
      <c r="E121" s="26"/>
      <c r="F121" s="26"/>
      <c r="G121" s="26"/>
      <c r="H121" s="27"/>
      <c r="I121" s="7"/>
    </row>
    <row r="122" spans="1:9" x14ac:dyDescent="0.25">
      <c r="A122" s="6"/>
      <c r="B122" s="14"/>
      <c r="C122" s="16" t="s">
        <v>101</v>
      </c>
      <c r="F122" s="62">
        <f>E83</f>
        <v>1230</v>
      </c>
      <c r="G122" s="36" t="s">
        <v>102</v>
      </c>
      <c r="H122" s="15"/>
      <c r="I122" s="7"/>
    </row>
    <row r="123" spans="1:9" x14ac:dyDescent="0.25">
      <c r="A123" s="6"/>
      <c r="B123" s="14"/>
      <c r="F123" s="63"/>
      <c r="G123" s="36"/>
      <c r="H123" s="15"/>
      <c r="I123" s="7"/>
    </row>
    <row r="124" spans="1:9" x14ac:dyDescent="0.25">
      <c r="A124" s="6"/>
      <c r="B124" s="14"/>
      <c r="C124" s="16" t="s">
        <v>103</v>
      </c>
      <c r="F124" s="62">
        <f>F91</f>
        <v>1218</v>
      </c>
      <c r="G124" s="36" t="s">
        <v>104</v>
      </c>
      <c r="H124" s="15"/>
      <c r="I124" s="7"/>
    </row>
    <row r="125" spans="1:9" x14ac:dyDescent="0.25">
      <c r="A125" s="6"/>
      <c r="B125" s="14"/>
      <c r="C125" s="16"/>
      <c r="F125" s="63"/>
      <c r="G125" s="36"/>
      <c r="H125" s="15"/>
      <c r="I125" s="7"/>
    </row>
    <row r="126" spans="1:9" x14ac:dyDescent="0.25">
      <c r="A126" s="6"/>
      <c r="B126" s="14"/>
      <c r="C126" s="16" t="s">
        <v>105</v>
      </c>
      <c r="F126" s="62">
        <f>IF(ISNUMBER(F93), F93, 0)</f>
        <v>123</v>
      </c>
      <c r="G126" s="36" t="s">
        <v>106</v>
      </c>
      <c r="H126" s="15"/>
      <c r="I126" s="7"/>
    </row>
    <row r="127" spans="1:9" x14ac:dyDescent="0.25">
      <c r="A127" s="6"/>
      <c r="B127" s="14"/>
      <c r="F127" s="63"/>
      <c r="G127" s="36"/>
      <c r="H127" s="15"/>
      <c r="I127" s="7"/>
    </row>
    <row r="128" spans="1:9" x14ac:dyDescent="0.25">
      <c r="A128" s="6"/>
      <c r="B128" s="14"/>
      <c r="C128" s="16" t="s">
        <v>107</v>
      </c>
      <c r="F128" s="64">
        <v>2</v>
      </c>
      <c r="G128" s="36" t="s">
        <v>108</v>
      </c>
      <c r="H128" s="15"/>
      <c r="I128" s="7"/>
    </row>
    <row r="129" spans="1:9" ht="15.75" thickBot="1" x14ac:dyDescent="0.3">
      <c r="A129" s="6"/>
      <c r="B129" s="14"/>
      <c r="G129" s="36"/>
      <c r="H129" s="15"/>
      <c r="I129" s="7"/>
    </row>
    <row r="130" spans="1:9" x14ac:dyDescent="0.25">
      <c r="A130" s="6"/>
      <c r="B130" s="14"/>
      <c r="C130" s="109" t="s">
        <v>109</v>
      </c>
      <c r="D130" s="109"/>
      <c r="E130" s="109"/>
      <c r="F130" s="110"/>
      <c r="G130" s="106" t="s">
        <v>110</v>
      </c>
      <c r="H130" s="15"/>
      <c r="I130" s="7"/>
    </row>
    <row r="131" spans="1:9" ht="31.35" customHeight="1" thickBot="1" x14ac:dyDescent="0.3">
      <c r="A131" s="6"/>
      <c r="B131" s="14"/>
      <c r="C131" s="109"/>
      <c r="D131" s="109"/>
      <c r="E131" s="109"/>
      <c r="F131" s="111"/>
      <c r="G131" s="106"/>
      <c r="H131" s="15"/>
      <c r="I131" s="7"/>
    </row>
    <row r="132" spans="1:9" x14ac:dyDescent="0.25">
      <c r="A132" s="6"/>
      <c r="B132" s="14"/>
      <c r="G132" s="36"/>
      <c r="H132" s="15"/>
      <c r="I132" s="7"/>
    </row>
    <row r="133" spans="1:9" ht="45" customHeight="1" thickBot="1" x14ac:dyDescent="0.3">
      <c r="A133" s="6"/>
      <c r="B133" s="14"/>
      <c r="C133" s="94" t="s">
        <v>111</v>
      </c>
      <c r="D133" s="94"/>
      <c r="E133" s="94"/>
      <c r="F133" s="94"/>
      <c r="G133" s="36"/>
      <c r="H133" s="15"/>
      <c r="I133" s="7"/>
    </row>
    <row r="134" spans="1:9" x14ac:dyDescent="0.25">
      <c r="A134" s="6"/>
      <c r="B134" s="14"/>
      <c r="C134" s="97"/>
      <c r="D134" s="98"/>
      <c r="E134" s="98"/>
      <c r="F134" s="99"/>
      <c r="G134" s="106" t="s">
        <v>112</v>
      </c>
      <c r="H134" s="15"/>
      <c r="I134" s="7"/>
    </row>
    <row r="135" spans="1:9" x14ac:dyDescent="0.25">
      <c r="A135" s="6"/>
      <c r="B135" s="14"/>
      <c r="C135" s="100"/>
      <c r="D135" s="101"/>
      <c r="E135" s="101"/>
      <c r="F135" s="102"/>
      <c r="G135" s="106"/>
      <c r="H135" s="15"/>
      <c r="I135" s="7"/>
    </row>
    <row r="136" spans="1:9" x14ac:dyDescent="0.25">
      <c r="A136" s="6"/>
      <c r="B136" s="41"/>
      <c r="C136" s="100"/>
      <c r="D136" s="101"/>
      <c r="E136" s="101"/>
      <c r="F136" s="102"/>
      <c r="G136" s="106"/>
      <c r="H136" s="15"/>
      <c r="I136" s="7"/>
    </row>
    <row r="137" spans="1:9" x14ac:dyDescent="0.25">
      <c r="A137" s="6"/>
      <c r="B137" s="14"/>
      <c r="C137" s="100"/>
      <c r="D137" s="101"/>
      <c r="E137" s="101"/>
      <c r="F137" s="102"/>
      <c r="G137" s="106"/>
      <c r="H137" s="15"/>
      <c r="I137" s="7"/>
    </row>
    <row r="138" spans="1:9" ht="15.75" thickBot="1" x14ac:dyDescent="0.3">
      <c r="A138" s="6"/>
      <c r="B138" s="14"/>
      <c r="C138" s="103"/>
      <c r="D138" s="104"/>
      <c r="E138" s="104"/>
      <c r="F138" s="105"/>
      <c r="G138" s="106"/>
      <c r="H138" s="15"/>
      <c r="I138" s="7"/>
    </row>
    <row r="139" spans="1:9" x14ac:dyDescent="0.25">
      <c r="A139" s="6"/>
      <c r="B139" s="14"/>
      <c r="G139" s="36"/>
      <c r="H139" s="15"/>
      <c r="I139" s="7"/>
    </row>
    <row r="140" spans="1:9" ht="15.75" thickBot="1" x14ac:dyDescent="0.3">
      <c r="A140" s="6"/>
      <c r="B140" s="14"/>
      <c r="G140" s="36"/>
      <c r="H140" s="15"/>
      <c r="I140" s="7"/>
    </row>
    <row r="141" spans="1:9" ht="15" customHeight="1" thickBot="1" x14ac:dyDescent="0.3">
      <c r="A141" s="6"/>
      <c r="B141" s="14"/>
      <c r="C141" s="95" t="s">
        <v>113</v>
      </c>
      <c r="D141" s="95"/>
      <c r="E141" s="96"/>
      <c r="F141" s="72">
        <f>IF(ISNUMBER(F130), F130, F128)</f>
        <v>2</v>
      </c>
      <c r="G141" s="36" t="s">
        <v>114</v>
      </c>
      <c r="H141" s="15"/>
      <c r="I141" s="7"/>
    </row>
    <row r="142" spans="1:9" x14ac:dyDescent="0.25">
      <c r="A142" s="6"/>
      <c r="B142" s="14"/>
      <c r="C142" s="31"/>
      <c r="D142" s="31"/>
      <c r="E142" s="31"/>
      <c r="F142" s="73"/>
      <c r="G142" s="31"/>
      <c r="H142" s="15"/>
      <c r="I142" s="7"/>
    </row>
    <row r="143" spans="1:9" hidden="1" x14ac:dyDescent="0.25">
      <c r="A143" s="6"/>
      <c r="B143" s="91" t="s">
        <v>115</v>
      </c>
      <c r="C143" s="88"/>
      <c r="F143" s="63"/>
      <c r="G143" s="31"/>
      <c r="H143" s="15"/>
      <c r="I143" s="7"/>
    </row>
    <row r="144" spans="1:9" hidden="1" x14ac:dyDescent="0.25">
      <c r="A144" s="6"/>
      <c r="B144" s="14"/>
      <c r="C144" s="16"/>
      <c r="F144" s="63"/>
      <c r="G144" s="31"/>
      <c r="H144" s="15"/>
      <c r="I144" s="7"/>
    </row>
    <row r="145" spans="1:9" hidden="1" x14ac:dyDescent="0.25">
      <c r="A145" s="6"/>
      <c r="B145" s="14"/>
      <c r="C145" s="88" t="s">
        <v>116</v>
      </c>
      <c r="D145" s="89"/>
      <c r="E145" s="89"/>
      <c r="F145" s="90">
        <f>Map_Results!B17</f>
        <v>123</v>
      </c>
      <c r="G145" s="88" t="s">
        <v>117</v>
      </c>
      <c r="H145" s="15"/>
      <c r="I145" s="7"/>
    </row>
    <row r="146" spans="1:9" ht="15.75" thickBot="1" x14ac:dyDescent="0.3">
      <c r="A146" s="6"/>
      <c r="B146" s="17"/>
      <c r="C146" s="18"/>
      <c r="D146" s="18"/>
      <c r="E146" s="18"/>
      <c r="F146" s="18"/>
      <c r="G146" s="18"/>
      <c r="H146" s="19"/>
      <c r="I146" s="7"/>
    </row>
    <row r="147" spans="1:9" ht="15.75" thickBot="1" x14ac:dyDescent="0.3">
      <c r="A147" s="42"/>
      <c r="B147" s="43"/>
      <c r="C147" s="44"/>
      <c r="D147" s="43"/>
      <c r="E147" s="43"/>
      <c r="F147" s="43"/>
      <c r="G147" s="43"/>
      <c r="H147" s="43"/>
      <c r="I147" s="45"/>
    </row>
    <row r="148" spans="1:9" ht="15.75" thickTop="1" x14ac:dyDescent="0.25">
      <c r="C148" s="16"/>
    </row>
  </sheetData>
  <mergeCells count="45">
    <mergeCell ref="B19:I19"/>
    <mergeCell ref="B15:I15"/>
    <mergeCell ref="B18:I18"/>
    <mergeCell ref="A3:I3"/>
    <mergeCell ref="A5:I5"/>
    <mergeCell ref="A7:I7"/>
    <mergeCell ref="B11:I11"/>
    <mergeCell ref="B12:I12"/>
    <mergeCell ref="A9:I9"/>
    <mergeCell ref="A13:I13"/>
    <mergeCell ref="A1:I1"/>
    <mergeCell ref="A21:I21"/>
    <mergeCell ref="A22:I22"/>
    <mergeCell ref="A24:I25"/>
    <mergeCell ref="C83:D83"/>
    <mergeCell ref="C77:C78"/>
    <mergeCell ref="C80:C81"/>
    <mergeCell ref="E30:G30"/>
    <mergeCell ref="A2:I2"/>
    <mergeCell ref="A4:I4"/>
    <mergeCell ref="B6:I6"/>
    <mergeCell ref="B8:I8"/>
    <mergeCell ref="B10:I10"/>
    <mergeCell ref="A23:I23"/>
    <mergeCell ref="B16:I16"/>
    <mergeCell ref="A17:I17"/>
    <mergeCell ref="C93:E93"/>
    <mergeCell ref="C91:E91"/>
    <mergeCell ref="C69:G69"/>
    <mergeCell ref="C70:G70"/>
    <mergeCell ref="C71:G71"/>
    <mergeCell ref="C89:E89"/>
    <mergeCell ref="C133:F133"/>
    <mergeCell ref="C141:E141"/>
    <mergeCell ref="C134:F138"/>
    <mergeCell ref="G134:G138"/>
    <mergeCell ref="G97:G98"/>
    <mergeCell ref="G100:G101"/>
    <mergeCell ref="C130:E131"/>
    <mergeCell ref="F130:F131"/>
    <mergeCell ref="G130:G131"/>
    <mergeCell ref="C117:G117"/>
    <mergeCell ref="C114:G114"/>
    <mergeCell ref="C100:F101"/>
    <mergeCell ref="C97:F98"/>
  </mergeCells>
  <conditionalFormatting sqref="C100:F101">
    <cfRule type="expression" dxfId="12" priority="4">
      <formula>OR($F$93=0,$F$93=$L$106)</formula>
    </cfRule>
    <cfRule type="expression" dxfId="11" priority="10">
      <formula>AND(ISNUMBER($F$93), $F$93&gt;0)</formula>
    </cfRule>
  </conditionalFormatting>
  <conditionalFormatting sqref="F91">
    <cfRule type="expression" dxfId="7" priority="11">
      <formula>$C$97=$L$97</formula>
    </cfRule>
    <cfRule type="expression" dxfId="6" priority="12">
      <formula>$C$97=$L$98</formula>
    </cfRule>
    <cfRule type="expression" dxfId="5" priority="13">
      <formula>$C$97=$L$99</formula>
    </cfRule>
  </conditionalFormatting>
  <conditionalFormatting sqref="F93">
    <cfRule type="cellIs" dxfId="2" priority="7" operator="equal">
      <formula>0</formula>
    </cfRule>
    <cfRule type="expression" dxfId="1" priority="8">
      <formula>ISNUMBER($F$93)</formula>
    </cfRule>
  </conditionalFormatting>
  <dataValidations count="1">
    <dataValidation type="whole" operator="greaterThanOrEqual" allowBlank="1" showInputMessage="1" showErrorMessage="1" sqref="F130:F131 F89" xr:uid="{00000000-0002-0000-0000-000000000000}">
      <formula1>0</formula1>
    </dataValidation>
  </dataValidations>
  <hyperlinks>
    <hyperlink ref="C115" r:id="rId1" display="https://www.ic.gc.ca/eic/site/139.nsf/eng/00007.html" xr:uid="{00000000-0004-0000-0000-000000000000}"/>
  </hyperlinks>
  <pageMargins left="0.7" right="0.7" top="0.75" bottom="0.75" header="0.3" footer="0.3"/>
  <pageSetup paperSize="5" scale="48" fitToHeight="0" orientation="portrait" horizontalDpi="4294967293" verticalDpi="300" r:id="rId2"/>
  <extLst>
    <ext xmlns:x14="http://schemas.microsoft.com/office/spreadsheetml/2009/9/main" uri="{78C0D931-6437-407d-A8EE-F0AAD7539E65}">
      <x14:conditionalFormattings>
        <x14:conditionalFormatting xmlns:xm="http://schemas.microsoft.com/office/excel/2006/main">
          <x14:cfRule type="containsText" priority="17" operator="containsText" id="{C929D327-3ECB-43D5-A79E-08273FD143E2}">
            <xm:f>NOT(ISERROR(SEARCH($O$18,A24)))</xm:f>
            <xm:f>$O$18</xm:f>
            <x14:dxf>
              <font>
                <b/>
                <i val="0"/>
                <color theme="0"/>
              </font>
              <fill>
                <patternFill>
                  <bgColor rgb="FF00B050"/>
                </patternFill>
              </fill>
            </x14:dxf>
          </x14:cfRule>
          <x14:cfRule type="containsText" priority="18" operator="containsText" id="{CF702695-DA98-45F0-BEA7-FCC7CE12ECCD}">
            <xm:f>NOT(ISERROR(SEARCH($O$17,A24)))</xm:f>
            <xm:f>$O$17</xm:f>
            <x14:dxf>
              <font>
                <b/>
                <i val="0"/>
                <color theme="0"/>
              </font>
              <fill>
                <patternFill>
                  <bgColor rgb="FFFF0000"/>
                </patternFill>
              </fill>
            </x14:dxf>
          </x14:cfRule>
          <xm:sqref>A24:I25</xm:sqref>
        </x14:conditionalFormatting>
        <x14:conditionalFormatting xmlns:xm="http://schemas.microsoft.com/office/excel/2006/main">
          <x14:cfRule type="expression" priority="2" id="{56BB2A2E-3D3C-454F-AAE4-F2D92A5323D8}">
            <xm:f>AND($F$93=$L$105,ISNUMBER(Map_Results!$B$16), Map_Results!$B$16&gt;0)</xm:f>
            <x14:dxf>
              <font>
                <b/>
                <i val="0"/>
                <color auto="1"/>
              </font>
              <fill>
                <patternFill>
                  <bgColor rgb="FFFFFF00"/>
                </patternFill>
              </fill>
            </x14:dxf>
          </x14:cfRule>
          <xm:sqref>C100:F101</xm:sqref>
        </x14:conditionalFormatting>
        <x14:conditionalFormatting xmlns:xm="http://schemas.microsoft.com/office/excel/2006/main">
          <x14:cfRule type="containsText" priority="14" operator="containsText" id="{925F471F-894C-424D-8F39-A601FB66F2C4}">
            <xm:f>NOT(ISERROR(SEARCH($L$99,C91)))</xm:f>
            <xm:f>$L$99</xm:f>
            <x14:dxf>
              <font>
                <b/>
                <i val="0"/>
                <color theme="1"/>
              </font>
              <fill>
                <patternFill>
                  <bgColor rgb="FFFFFF00"/>
                </patternFill>
              </fill>
            </x14:dxf>
          </x14:cfRule>
          <x14:cfRule type="containsText" priority="15" operator="containsText" id="{225AAC04-5903-44E7-B7CD-B4ECA02957C8}">
            <xm:f>NOT(ISERROR(SEARCH($L$98,C91)))</xm:f>
            <xm:f>$L$98</xm:f>
            <x14:dxf>
              <font>
                <b/>
                <i val="0"/>
                <color theme="1"/>
              </font>
              <fill>
                <patternFill>
                  <bgColor rgb="FFFFC000"/>
                </patternFill>
              </fill>
            </x14:dxf>
          </x14:cfRule>
          <x14:cfRule type="containsText" priority="16" operator="containsText" id="{0CB8B60E-E35F-4E24-91A7-4535FD124A94}">
            <xm:f>NOT(ISERROR(SEARCH($L$97,C91)))</xm:f>
            <xm:f>$L$97</xm:f>
            <x14:dxf>
              <font>
                <b/>
                <i val="0"/>
                <color theme="0"/>
              </font>
              <fill>
                <patternFill>
                  <bgColor rgb="FF00B050"/>
                </patternFill>
              </fill>
            </x14:dxf>
          </x14:cfRule>
          <xm:sqref>F91 C97:F98</xm:sqref>
        </x14:conditionalFormatting>
        <x14:conditionalFormatting xmlns:xm="http://schemas.microsoft.com/office/excel/2006/main">
          <x14:cfRule type="expression" priority="1" id="{A92F6DBC-01D3-46A5-BEA7-C4E83C0ED9CB}">
            <xm:f>AND($F$93=$L$105,Map_Results!$B$16=0)</xm:f>
            <x14:dxf>
              <font>
                <b/>
                <i val="0"/>
                <color theme="0"/>
              </font>
              <fill>
                <patternFill>
                  <bgColor rgb="FF00B050"/>
                </patternFill>
              </fill>
            </x14:dxf>
          </x14:cfRule>
          <x14:cfRule type="expression" priority="3" id="{73A50F48-009E-49C4-A4ED-742B35BE44CA}">
            <xm:f>AND($F$93=$L$105,Map_Results!$B$16&gt;0)</xm:f>
            <x14:dxf>
              <font>
                <b/>
                <i val="0"/>
                <color theme="1"/>
              </font>
              <fill>
                <patternFill>
                  <bgColor rgb="FFFFFF00"/>
                </patternFill>
              </fill>
            </x14:dxf>
          </x14:cfRule>
          <xm:sqref>F93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46"/>
  <sheetViews>
    <sheetView topLeftCell="A2" zoomScale="80" zoomScaleNormal="80" workbookViewId="0">
      <selection activeCell="B14" sqref="B14"/>
    </sheetView>
  </sheetViews>
  <sheetFormatPr defaultColWidth="9" defaultRowHeight="15" x14ac:dyDescent="0.25"/>
  <cols>
    <col min="1" max="1" width="53.140625" customWidth="1"/>
    <col min="2" max="2" width="74" customWidth="1"/>
    <col min="3" max="3" width="76.42578125" style="52" customWidth="1"/>
    <col min="4" max="4" width="29.85546875" hidden="1" customWidth="1"/>
    <col min="5" max="5" width="9.140625" hidden="1" customWidth="1"/>
    <col min="6" max="7" width="79.5703125" hidden="1" customWidth="1"/>
  </cols>
  <sheetData>
    <row r="1" spans="1:9" ht="24.75" customHeight="1" thickTop="1" thickBot="1" x14ac:dyDescent="0.3">
      <c r="A1" s="130" t="s">
        <v>0</v>
      </c>
      <c r="B1" s="132"/>
    </row>
    <row r="2" spans="1:9" ht="24.75" customHeight="1" thickTop="1" thickBot="1" x14ac:dyDescent="0.3">
      <c r="A2" s="130" t="s">
        <v>2</v>
      </c>
      <c r="B2" s="132"/>
    </row>
    <row r="3" spans="1:9" ht="30.4" customHeight="1" x14ac:dyDescent="0.25">
      <c r="A3" s="162" t="s">
        <v>118</v>
      </c>
      <c r="B3" s="163"/>
    </row>
    <row r="4" spans="1:9" ht="48.4" customHeight="1" x14ac:dyDescent="0.25">
      <c r="A4" s="164" t="s">
        <v>119</v>
      </c>
      <c r="B4" s="165"/>
      <c r="D4" t="s">
        <v>120</v>
      </c>
    </row>
    <row r="5" spans="1:9" ht="18.75" x14ac:dyDescent="0.25">
      <c r="A5" s="81" t="s">
        <v>121</v>
      </c>
      <c r="B5" s="82" t="s">
        <v>122</v>
      </c>
      <c r="F5" s="55" t="s">
        <v>123</v>
      </c>
      <c r="G5" s="55" t="s">
        <v>124</v>
      </c>
    </row>
    <row r="6" spans="1:9" x14ac:dyDescent="0.25">
      <c r="A6" s="83" t="s">
        <v>125</v>
      </c>
      <c r="B6" s="84">
        <v>123</v>
      </c>
      <c r="C6" s="53" t="str">
        <f>IF(OR(COUNTIF(A6,F6),COUNTIF(A6,G6)), "", D$4 &amp;F6)</f>
        <v/>
      </c>
      <c r="F6" t="s">
        <v>125</v>
      </c>
      <c r="G6" s="75" t="s">
        <v>126</v>
      </c>
    </row>
    <row r="7" spans="1:9" x14ac:dyDescent="0.25">
      <c r="A7" s="85" t="s">
        <v>127</v>
      </c>
      <c r="B7" s="84">
        <v>123</v>
      </c>
      <c r="C7" s="53" t="str">
        <f t="shared" ref="C7:C44" si="0">IF(OR(COUNTIF(A7,F7),COUNTIF(A7,G7)), "", D$4 &amp;F7)</f>
        <v/>
      </c>
      <c r="F7" s="49" t="s">
        <v>127</v>
      </c>
      <c r="G7" s="75" t="s">
        <v>128</v>
      </c>
    </row>
    <row r="8" spans="1:9" x14ac:dyDescent="0.25">
      <c r="A8" s="85" t="s">
        <v>129</v>
      </c>
      <c r="B8" s="84">
        <v>123</v>
      </c>
      <c r="C8" s="53" t="str">
        <f t="shared" si="0"/>
        <v/>
      </c>
      <c r="F8" s="49" t="s">
        <v>129</v>
      </c>
      <c r="G8" s="75" t="s">
        <v>130</v>
      </c>
    </row>
    <row r="9" spans="1:9" x14ac:dyDescent="0.25">
      <c r="A9" s="85" t="s">
        <v>131</v>
      </c>
      <c r="B9" s="84">
        <v>123</v>
      </c>
      <c r="C9" s="53" t="str">
        <f>IF(OR(COUNTIF(A9,F9),COUNTIF(A9,G9)), "", D$4 &amp;F9)</f>
        <v/>
      </c>
      <c r="F9" s="49" t="s">
        <v>131</v>
      </c>
      <c r="G9" s="75" t="s">
        <v>132</v>
      </c>
    </row>
    <row r="10" spans="1:9" x14ac:dyDescent="0.25">
      <c r="A10" s="85" t="s">
        <v>133</v>
      </c>
      <c r="B10" s="84">
        <v>123</v>
      </c>
      <c r="C10" s="53" t="str">
        <f t="shared" si="0"/>
        <v/>
      </c>
      <c r="F10" s="49" t="s">
        <v>133</v>
      </c>
      <c r="G10" s="75" t="s">
        <v>134</v>
      </c>
    </row>
    <row r="11" spans="1:9" x14ac:dyDescent="0.25">
      <c r="A11" s="85" t="s">
        <v>135</v>
      </c>
      <c r="B11" s="84">
        <v>123</v>
      </c>
      <c r="C11" s="53" t="str">
        <f t="shared" si="0"/>
        <v/>
      </c>
      <c r="F11" s="49" t="s">
        <v>135</v>
      </c>
      <c r="G11" s="75" t="s">
        <v>136</v>
      </c>
    </row>
    <row r="12" spans="1:9" x14ac:dyDescent="0.25">
      <c r="A12" s="85" t="s">
        <v>137</v>
      </c>
      <c r="B12" s="84">
        <v>123</v>
      </c>
      <c r="C12" s="53" t="str">
        <f t="shared" si="0"/>
        <v/>
      </c>
      <c r="F12" s="49" t="s">
        <v>137</v>
      </c>
      <c r="G12" s="75" t="s">
        <v>138</v>
      </c>
    </row>
    <row r="13" spans="1:9" x14ac:dyDescent="0.25">
      <c r="A13" s="85" t="s">
        <v>139</v>
      </c>
      <c r="B13" s="84">
        <v>123987</v>
      </c>
      <c r="C13" s="53" t="str">
        <f t="shared" si="0"/>
        <v/>
      </c>
      <c r="F13" s="49" t="s">
        <v>139</v>
      </c>
      <c r="G13" s="75" t="s">
        <v>140</v>
      </c>
    </row>
    <row r="14" spans="1:9" x14ac:dyDescent="0.25">
      <c r="A14" s="85" t="s">
        <v>141</v>
      </c>
      <c r="B14" s="84">
        <v>123</v>
      </c>
      <c r="C14" s="53" t="str">
        <f t="shared" si="0"/>
        <v/>
      </c>
      <c r="F14" s="49" t="s">
        <v>141</v>
      </c>
      <c r="G14" s="75" t="s">
        <v>142</v>
      </c>
    </row>
    <row r="15" spans="1:9" x14ac:dyDescent="0.25">
      <c r="A15" s="85" t="s">
        <v>143</v>
      </c>
      <c r="B15" s="84">
        <v>123</v>
      </c>
      <c r="C15" s="53" t="str">
        <f t="shared" si="0"/>
        <v/>
      </c>
      <c r="F15" s="49" t="s">
        <v>143</v>
      </c>
      <c r="G15" s="75" t="s">
        <v>144</v>
      </c>
    </row>
    <row r="16" spans="1:9" ht="15" customHeight="1" x14ac:dyDescent="0.25">
      <c r="A16" s="85" t="s">
        <v>145</v>
      </c>
      <c r="B16" s="84">
        <v>123</v>
      </c>
      <c r="C16" s="53" t="str">
        <f t="shared" si="0"/>
        <v/>
      </c>
      <c r="D16" s="48"/>
      <c r="E16" s="48"/>
      <c r="F16" s="49" t="s">
        <v>145</v>
      </c>
      <c r="G16" s="75" t="s">
        <v>146</v>
      </c>
      <c r="H16" s="48"/>
      <c r="I16" s="48"/>
    </row>
    <row r="17" spans="1:7" x14ac:dyDescent="0.25">
      <c r="A17" s="87" t="s">
        <v>147</v>
      </c>
      <c r="B17" s="84">
        <v>123</v>
      </c>
      <c r="C17" s="53" t="str">
        <f t="shared" si="0"/>
        <v/>
      </c>
      <c r="F17" s="49" t="s">
        <v>147</v>
      </c>
      <c r="G17" s="75" t="s">
        <v>148</v>
      </c>
    </row>
    <row r="18" spans="1:7" x14ac:dyDescent="0.25">
      <c r="A18" s="85" t="s">
        <v>149</v>
      </c>
      <c r="B18" s="84">
        <v>123</v>
      </c>
      <c r="C18" s="53" t="str">
        <f t="shared" si="0"/>
        <v/>
      </c>
      <c r="F18" s="49" t="s">
        <v>149</v>
      </c>
      <c r="G18" s="75" t="s">
        <v>150</v>
      </c>
    </row>
    <row r="19" spans="1:7" x14ac:dyDescent="0.25">
      <c r="A19" s="85" t="s">
        <v>151</v>
      </c>
      <c r="B19" s="84">
        <v>123</v>
      </c>
      <c r="C19" s="53" t="str">
        <f t="shared" si="0"/>
        <v/>
      </c>
      <c r="D19" s="48"/>
      <c r="F19" s="49" t="s">
        <v>151</v>
      </c>
      <c r="G19" s="75" t="s">
        <v>152</v>
      </c>
    </row>
    <row r="20" spans="1:7" x14ac:dyDescent="0.25">
      <c r="A20" s="85" t="s">
        <v>153</v>
      </c>
      <c r="B20" s="84">
        <v>123</v>
      </c>
      <c r="C20" s="53" t="str">
        <f t="shared" si="0"/>
        <v/>
      </c>
      <c r="F20" s="49" t="s">
        <v>153</v>
      </c>
      <c r="G20" s="75" t="s">
        <v>154</v>
      </c>
    </row>
    <row r="21" spans="1:7" x14ac:dyDescent="0.25">
      <c r="A21" s="85" t="s">
        <v>155</v>
      </c>
      <c r="B21" s="84">
        <v>123</v>
      </c>
      <c r="C21" s="53" t="str">
        <f t="shared" si="0"/>
        <v/>
      </c>
      <c r="E21" s="48"/>
      <c r="F21" s="49" t="s">
        <v>155</v>
      </c>
      <c r="G21" s="75" t="s">
        <v>156</v>
      </c>
    </row>
    <row r="22" spans="1:7" x14ac:dyDescent="0.25">
      <c r="A22" s="85" t="s">
        <v>157</v>
      </c>
      <c r="B22" s="84">
        <v>123</v>
      </c>
      <c r="C22" s="53" t="str">
        <f t="shared" si="0"/>
        <v/>
      </c>
      <c r="E22" s="48"/>
      <c r="F22" s="49" t="s">
        <v>157</v>
      </c>
      <c r="G22" s="75" t="s">
        <v>158</v>
      </c>
    </row>
    <row r="23" spans="1:7" x14ac:dyDescent="0.25">
      <c r="A23" s="85" t="s">
        <v>159</v>
      </c>
      <c r="B23" s="84">
        <v>123</v>
      </c>
      <c r="C23" s="53" t="str">
        <f t="shared" si="0"/>
        <v/>
      </c>
      <c r="F23" s="49" t="s">
        <v>159</v>
      </c>
      <c r="G23" s="75" t="s">
        <v>160</v>
      </c>
    </row>
    <row r="24" spans="1:7" x14ac:dyDescent="0.25">
      <c r="A24" s="85" t="s">
        <v>161</v>
      </c>
      <c r="B24" s="84">
        <v>123</v>
      </c>
      <c r="C24" s="53" t="str">
        <f t="shared" si="0"/>
        <v/>
      </c>
      <c r="F24" s="49" t="s">
        <v>161</v>
      </c>
      <c r="G24" s="75" t="s">
        <v>162</v>
      </c>
    </row>
    <row r="25" spans="1:7" x14ac:dyDescent="0.25">
      <c r="A25" s="85" t="s">
        <v>163</v>
      </c>
      <c r="B25" s="84">
        <v>123</v>
      </c>
      <c r="C25" s="53" t="str">
        <f t="shared" si="0"/>
        <v/>
      </c>
      <c r="F25" s="49" t="s">
        <v>163</v>
      </c>
      <c r="G25" s="75" t="s">
        <v>164</v>
      </c>
    </row>
    <row r="26" spans="1:7" x14ac:dyDescent="0.25">
      <c r="A26" s="85" t="s">
        <v>165</v>
      </c>
      <c r="B26" s="84">
        <v>123</v>
      </c>
      <c r="C26" s="53" t="str">
        <f t="shared" si="0"/>
        <v/>
      </c>
      <c r="F26" s="49" t="s">
        <v>165</v>
      </c>
      <c r="G26" s="75" t="s">
        <v>166</v>
      </c>
    </row>
    <row r="27" spans="1:7" x14ac:dyDescent="0.25">
      <c r="A27" s="85" t="s">
        <v>167</v>
      </c>
      <c r="B27" s="84">
        <v>123</v>
      </c>
      <c r="C27" s="53" t="str">
        <f t="shared" si="0"/>
        <v/>
      </c>
      <c r="F27" s="49" t="s">
        <v>167</v>
      </c>
      <c r="G27" s="75" t="s">
        <v>168</v>
      </c>
    </row>
    <row r="28" spans="1:7" x14ac:dyDescent="0.25">
      <c r="A28" s="85" t="s">
        <v>169</v>
      </c>
      <c r="B28" s="84">
        <v>123</v>
      </c>
      <c r="C28" s="53" t="str">
        <f t="shared" si="0"/>
        <v/>
      </c>
      <c r="F28" s="49" t="s">
        <v>169</v>
      </c>
      <c r="G28" s="75" t="s">
        <v>170</v>
      </c>
    </row>
    <row r="29" spans="1:7" x14ac:dyDescent="0.25">
      <c r="A29" s="85" t="s">
        <v>171</v>
      </c>
      <c r="B29" s="84">
        <v>123</v>
      </c>
      <c r="C29" s="53" t="str">
        <f t="shared" si="0"/>
        <v/>
      </c>
      <c r="F29" s="49" t="s">
        <v>171</v>
      </c>
      <c r="G29" s="75" t="s">
        <v>172</v>
      </c>
    </row>
    <row r="30" spans="1:7" x14ac:dyDescent="0.25">
      <c r="A30" s="85" t="s">
        <v>173</v>
      </c>
      <c r="B30" s="84">
        <v>123</v>
      </c>
      <c r="C30" s="53" t="str">
        <f t="shared" si="0"/>
        <v/>
      </c>
      <c r="F30" s="49" t="s">
        <v>173</v>
      </c>
      <c r="G30" s="75" t="s">
        <v>174</v>
      </c>
    </row>
    <row r="31" spans="1:7" x14ac:dyDescent="0.25">
      <c r="A31" s="85" t="s">
        <v>175</v>
      </c>
      <c r="B31" s="84">
        <v>123</v>
      </c>
      <c r="C31" s="53" t="str">
        <f t="shared" si="0"/>
        <v/>
      </c>
      <c r="F31" s="49" t="s">
        <v>175</v>
      </c>
      <c r="G31" s="75" t="s">
        <v>176</v>
      </c>
    </row>
    <row r="32" spans="1:7" x14ac:dyDescent="0.25">
      <c r="A32" s="85" t="s">
        <v>177</v>
      </c>
      <c r="B32" s="84">
        <v>123</v>
      </c>
      <c r="C32" s="53" t="str">
        <f t="shared" si="0"/>
        <v/>
      </c>
      <c r="F32" s="49" t="s">
        <v>177</v>
      </c>
      <c r="G32" s="75" t="s">
        <v>178</v>
      </c>
    </row>
    <row r="33" spans="1:7" x14ac:dyDescent="0.25">
      <c r="A33" s="85" t="s">
        <v>179</v>
      </c>
      <c r="B33" s="84">
        <v>123</v>
      </c>
      <c r="C33" s="53" t="str">
        <f t="shared" si="0"/>
        <v/>
      </c>
      <c r="F33" s="49" t="s">
        <v>179</v>
      </c>
      <c r="G33" s="75" t="s">
        <v>180</v>
      </c>
    </row>
    <row r="34" spans="1:7" x14ac:dyDescent="0.25">
      <c r="A34" s="85" t="s">
        <v>181</v>
      </c>
      <c r="B34" s="84">
        <v>123</v>
      </c>
      <c r="C34" s="53" t="str">
        <f t="shared" si="0"/>
        <v/>
      </c>
      <c r="F34" s="49" t="s">
        <v>181</v>
      </c>
      <c r="G34" s="75" t="s">
        <v>182</v>
      </c>
    </row>
    <row r="35" spans="1:7" x14ac:dyDescent="0.25">
      <c r="A35" s="85" t="s">
        <v>183</v>
      </c>
      <c r="B35" s="84">
        <v>123</v>
      </c>
      <c r="C35" s="53" t="str">
        <f t="shared" si="0"/>
        <v/>
      </c>
      <c r="F35" s="49" t="s">
        <v>183</v>
      </c>
      <c r="G35" s="75" t="s">
        <v>184</v>
      </c>
    </row>
    <row r="36" spans="1:7" x14ac:dyDescent="0.25">
      <c r="A36" s="85" t="s">
        <v>185</v>
      </c>
      <c r="B36" s="84">
        <v>123</v>
      </c>
      <c r="C36" s="53" t="str">
        <f t="shared" si="0"/>
        <v/>
      </c>
      <c r="F36" s="49" t="s">
        <v>185</v>
      </c>
      <c r="G36" s="75" t="s">
        <v>186</v>
      </c>
    </row>
    <row r="37" spans="1:7" x14ac:dyDescent="0.25">
      <c r="A37" s="85" t="s">
        <v>187</v>
      </c>
      <c r="B37" s="84">
        <v>123</v>
      </c>
      <c r="C37" s="53" t="str">
        <f t="shared" si="0"/>
        <v/>
      </c>
      <c r="F37" s="49" t="s">
        <v>187</v>
      </c>
      <c r="G37" s="75" t="s">
        <v>188</v>
      </c>
    </row>
    <row r="38" spans="1:7" x14ac:dyDescent="0.25">
      <c r="A38" s="85" t="s">
        <v>189</v>
      </c>
      <c r="B38" s="84">
        <v>123</v>
      </c>
      <c r="C38" s="53" t="str">
        <f t="shared" si="0"/>
        <v/>
      </c>
      <c r="F38" s="49" t="s">
        <v>189</v>
      </c>
      <c r="G38" s="75" t="s">
        <v>190</v>
      </c>
    </row>
    <row r="39" spans="1:7" x14ac:dyDescent="0.25">
      <c r="A39" s="85" t="s">
        <v>191</v>
      </c>
      <c r="B39" s="84">
        <v>123</v>
      </c>
      <c r="C39" s="53" t="str">
        <f t="shared" si="0"/>
        <v/>
      </c>
      <c r="F39" s="49" t="s">
        <v>191</v>
      </c>
      <c r="G39" s="75" t="s">
        <v>192</v>
      </c>
    </row>
    <row r="40" spans="1:7" x14ac:dyDescent="0.25">
      <c r="A40" s="85" t="s">
        <v>193</v>
      </c>
      <c r="B40" s="84">
        <v>123</v>
      </c>
      <c r="C40" s="53" t="str">
        <f t="shared" si="0"/>
        <v/>
      </c>
      <c r="F40" s="49" t="s">
        <v>193</v>
      </c>
      <c r="G40" s="75" t="s">
        <v>194</v>
      </c>
    </row>
    <row r="41" spans="1:7" x14ac:dyDescent="0.25">
      <c r="A41" s="85" t="s">
        <v>195</v>
      </c>
      <c r="B41" s="84">
        <v>123</v>
      </c>
      <c r="C41" s="53" t="str">
        <f t="shared" si="0"/>
        <v/>
      </c>
      <c r="F41" s="49" t="s">
        <v>195</v>
      </c>
      <c r="G41" s="75" t="s">
        <v>196</v>
      </c>
    </row>
    <row r="42" spans="1:7" x14ac:dyDescent="0.25">
      <c r="A42" s="85" t="s">
        <v>197</v>
      </c>
      <c r="B42" s="84">
        <v>123</v>
      </c>
      <c r="C42" s="53" t="str">
        <f t="shared" si="0"/>
        <v/>
      </c>
      <c r="F42" s="49" t="s">
        <v>197</v>
      </c>
      <c r="G42" s="75" t="s">
        <v>198</v>
      </c>
    </row>
    <row r="43" spans="1:7" x14ac:dyDescent="0.25">
      <c r="A43" s="85" t="s">
        <v>199</v>
      </c>
      <c r="B43" s="84">
        <v>123</v>
      </c>
      <c r="C43" s="53" t="str">
        <f t="shared" si="0"/>
        <v/>
      </c>
      <c r="F43" s="49" t="s">
        <v>199</v>
      </c>
      <c r="G43" s="75" t="s">
        <v>200</v>
      </c>
    </row>
    <row r="44" spans="1:7" x14ac:dyDescent="0.25">
      <c r="A44" s="85" t="s">
        <v>201</v>
      </c>
      <c r="B44" s="84">
        <v>123</v>
      </c>
      <c r="C44" s="53" t="str">
        <f t="shared" si="0"/>
        <v/>
      </c>
      <c r="F44" s="49" t="s">
        <v>201</v>
      </c>
      <c r="G44" s="75" t="s">
        <v>202</v>
      </c>
    </row>
    <row r="45" spans="1:7" ht="15.75" thickBot="1" x14ac:dyDescent="0.3">
      <c r="A45" s="86" t="s">
        <v>203</v>
      </c>
      <c r="B45" s="84">
        <v>123</v>
      </c>
      <c r="C45" s="53" t="str">
        <f>IF(OR(COUNTIF(A45,F45),COUNTIF(A45,G45)), "", D$4 &amp;F45)</f>
        <v/>
      </c>
      <c r="F45" s="50" t="s">
        <v>203</v>
      </c>
      <c r="G45" s="75" t="s">
        <v>204</v>
      </c>
    </row>
    <row r="46" spans="1:7" ht="15.75" thickTop="1" x14ac:dyDescent="0.25">
      <c r="C46" s="54">
        <f>COUNT(C6:C45)</f>
        <v>0</v>
      </c>
    </row>
  </sheetData>
  <mergeCells count="4">
    <mergeCell ref="A2:B2"/>
    <mergeCell ref="A3:B3"/>
    <mergeCell ref="A4:B4"/>
    <mergeCell ref="A1:B1"/>
  </mergeCells>
  <conditionalFormatting sqref="C6:C45">
    <cfRule type="notContainsBlanks" dxfId="0" priority="1">
      <formula>LEN(TRIM(C6))&gt;0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17EEAB471E8C4CBDC769E9847CCEE2" ma:contentTypeVersion="4" ma:contentTypeDescription="Create a new document." ma:contentTypeScope="" ma:versionID="e77b5deaf800aabc4bd4d802091c0b7f">
  <xsd:schema xmlns:xsd="http://www.w3.org/2001/XMLSchema" xmlns:xs="http://www.w3.org/2001/XMLSchema" xmlns:p="http://schemas.microsoft.com/office/2006/metadata/properties" xmlns:ns2="f0a9fd99-1468-44a5-8dd1-b0dbee1e288c" targetNamespace="http://schemas.microsoft.com/office/2006/metadata/properties" ma:root="true" ma:fieldsID="82c42948acf8fd6076c7ed609458dc38" ns2:_="">
    <xsd:import namespace="f0a9fd99-1468-44a5-8dd1-b0dbee1e288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a9fd99-1468-44a5-8dd1-b0dbee1e28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06DD95-651A-4B5E-BA0B-A1F3E4C20C70}">
  <ds:schemaRefs>
    <ds:schemaRef ds:uri="http://schemas.microsoft.com/sharepoint/v3/contenttype/forms"/>
  </ds:schemaRefs>
</ds:datastoreItem>
</file>

<file path=customXml/itemProps2.xml><?xml version="1.0" encoding="utf-8"?>
<ds:datastoreItem xmlns:ds="http://schemas.openxmlformats.org/officeDocument/2006/customXml" ds:itemID="{DCAE875F-2F98-4B38-86D7-43D68DA1D7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a9fd99-1468-44a5-8dd1-b0dbee1e28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77A837-0CCF-440E-8092-E669E49890D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Eligibility_Summary</vt:lpstr>
      <vt:lpstr>Map_Results</vt:lpstr>
    </vt:vector>
  </TitlesOfParts>
  <Manager/>
  <Company>ISED Canada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Kong, Miranda: DTSS-SSTN</dc:creator>
  <cp:keywords/>
  <dc:description/>
  <cp:lastModifiedBy>Anthony Bushara</cp:lastModifiedBy>
  <cp:revision/>
  <dcterms:created xsi:type="dcterms:W3CDTF">2020-03-31T22:46:16Z</dcterms:created>
  <dcterms:modified xsi:type="dcterms:W3CDTF">2023-09-28T20:23:10Z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0x0101003A17EEAB471E8C4CBDC769E9847CCEE2</vt:lpwstr>
  </property>
  <property fmtid="{D5CDD505-2E9C-101B-9397-08002B2CF9AE}" pid="3" name="_dlc_DocIdItemGuid">
    <vt:lpwstr>76e2c377-b5ec-4da0-8c8a-5fb327f1359c</vt:lpwstr>
  </property>
</Properties>
</file>