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THLB_Proxy\data\analysis\"/>
    </mc:Choice>
  </mc:AlternateContent>
  <xr:revisionPtr revIDLastSave="0" documentId="13_ncr:1_{95A5D0C5-4976-4475-9A0B-3AEF6E7A3593}" xr6:coauthVersionLast="47" xr6:coauthVersionMax="47" xr10:uidLastSave="{00000000-0000-0000-0000-000000000000}"/>
  <bookViews>
    <workbookView xWindow="0" yWindow="0" windowWidth="19200" windowHeight="21000" activeTab="1" xr2:uid="{CA3BF9D9-29EA-475E-9F78-44A616BAD63D}"/>
  </bookViews>
  <sheets>
    <sheet name="REC" sheetId="1" r:id="rId1"/>
    <sheet name="MI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I4" i="2"/>
  <c r="I5" i="2"/>
  <c r="I3" i="2"/>
  <c r="D7" i="2"/>
  <c r="D3" i="2"/>
  <c r="F4" i="2"/>
  <c r="F5" i="2"/>
  <c r="F6" i="2"/>
  <c r="F7" i="2"/>
  <c r="F3" i="2"/>
  <c r="C4" i="1"/>
  <c r="C5" i="1"/>
  <c r="C6" i="1"/>
  <c r="C3" i="1"/>
  <c r="C17" i="1"/>
  <c r="C16" i="1"/>
  <c r="E15" i="1"/>
  <c r="C15" i="1"/>
  <c r="C14" i="1"/>
  <c r="E13" i="1"/>
  <c r="D4" i="2"/>
  <c r="B4" i="2"/>
  <c r="D5" i="2"/>
  <c r="B7" i="2"/>
  <c r="B3" i="2"/>
  <c r="B5" i="2"/>
  <c r="D6" i="2"/>
  <c r="B6" i="2"/>
  <c r="Y13" i="2"/>
  <c r="Y14" i="2"/>
  <c r="Y15" i="2"/>
  <c r="T12" i="2"/>
  <c r="T14" i="2"/>
  <c r="T15" i="2"/>
  <c r="O12" i="2"/>
  <c r="O13" i="2"/>
  <c r="O14" i="2"/>
  <c r="J12" i="2"/>
  <c r="J13" i="2"/>
  <c r="J14" i="2"/>
  <c r="J15" i="2"/>
  <c r="J16" i="2"/>
  <c r="D12" i="2"/>
  <c r="D13" i="2"/>
  <c r="D14" i="2"/>
  <c r="D15" i="2"/>
  <c r="D16" i="2"/>
  <c r="F14" i="2"/>
  <c r="F15" i="2"/>
  <c r="F16" i="2"/>
  <c r="B14" i="2"/>
  <c r="C14" i="2" s="1"/>
  <c r="B15" i="2"/>
  <c r="B16" i="2"/>
  <c r="H14" i="2"/>
  <c r="B13" i="2"/>
  <c r="F13" i="2"/>
  <c r="F12" i="2"/>
  <c r="B12" i="2"/>
  <c r="W15" i="2"/>
  <c r="W14" i="2"/>
  <c r="W13" i="2"/>
  <c r="R14" i="2"/>
  <c r="R15" i="2"/>
  <c r="H13" i="2"/>
  <c r="H15" i="2"/>
  <c r="H16" i="2"/>
  <c r="M13" i="2"/>
  <c r="M14" i="2"/>
  <c r="M12" i="2"/>
  <c r="R12" i="2"/>
  <c r="H12" i="2"/>
  <c r="E12" i="2" l="1"/>
  <c r="C12" i="2"/>
  <c r="C6" i="2"/>
  <c r="E16" i="1"/>
  <c r="E14" i="1"/>
  <c r="E17" i="1"/>
  <c r="C7" i="2"/>
  <c r="C5" i="2"/>
  <c r="C4" i="2"/>
  <c r="C3" i="2"/>
  <c r="E15" i="2"/>
  <c r="E16" i="2"/>
  <c r="E14" i="2"/>
  <c r="E13" i="2"/>
  <c r="C16" i="2"/>
  <c r="C15" i="2"/>
  <c r="C13" i="2"/>
</calcChain>
</file>

<file path=xl/sharedStrings.xml><?xml version="1.0" encoding="utf-8"?>
<sst xmlns="http://schemas.openxmlformats.org/spreadsheetml/2006/main" count="121" uniqueCount="42">
  <si>
    <t>Robson Valley TSA 17 (Lisa)</t>
  </si>
  <si>
    <t>Boundary TSA 2 (Elaine)</t>
  </si>
  <si>
    <t>Kootenay Lake TSA13 (Rhian)</t>
  </si>
  <si>
    <t>Nass TSA43 (Stacey)</t>
  </si>
  <si>
    <t>TSA</t>
  </si>
  <si>
    <t>%</t>
  </si>
  <si>
    <t>all harvest</t>
  </si>
  <si>
    <t>total ha</t>
  </si>
  <si>
    <t>all harvest %</t>
  </si>
  <si>
    <t>69U - Crown - Misc. Reserves</t>
  </si>
  <si>
    <t>69U - Crown - Watershed Reserve</t>
  </si>
  <si>
    <t>99N - Crown Lease - Misc. lease</t>
  </si>
  <si>
    <t>69U - Crown - Misc. Reserves Caribou</t>
  </si>
  <si>
    <t>Total Misc</t>
  </si>
  <si>
    <t>Revelstoke TSA 27 (Loreen)</t>
  </si>
  <si>
    <t>&gt; 1984</t>
  </si>
  <si>
    <t>&gt; 1984 (%)</t>
  </si>
  <si>
    <t>in TSA THLB</t>
  </si>
  <si>
    <t>Total Rec</t>
  </si>
  <si>
    <t>remaining in THLB (ha)</t>
  </si>
  <si>
    <t>Harvested in last 40 years (ha)</t>
  </si>
  <si>
    <t>Harvested (ha)</t>
  </si>
  <si>
    <t xml:space="preserve">Harvested &gt; 1984 (ha) </t>
  </si>
  <si>
    <t>Rec Ownership:</t>
  </si>
  <si>
    <t>68U - Crown - Forest Recreation</t>
  </si>
  <si>
    <t xml:space="preserve">WHSE_FOREST_TENURE.FTEN_RECREATION_POLY_SVW </t>
  </si>
  <si>
    <t>layer:</t>
  </si>
  <si>
    <t>filter</t>
  </si>
  <si>
    <t>66N - Crown - Recreation Area</t>
  </si>
  <si>
    <t>WHSE_TANTALIS.TA_PARK_ECORES_PA_SVW</t>
  </si>
  <si>
    <t>PROTECTED_LANDS_CODE = 'RC'</t>
  </si>
  <si>
    <t>RETIREMENT_DATE is Null and (RECREATION_FEATURE_CODE is not null or Project_type is not null) and RECREATION_FEATURE_CODE not in ('',' ')</t>
  </si>
  <si>
    <t>WHSE_TANTALIS.TA_CROWN_TENURES_SVW</t>
  </si>
  <si>
    <t>TENURE_SUBTYPE in ('MAP RESERVE','OIC RESERVE','SEC 15 OIC RESERVE', 'SEC 16 MAP RESERVE','STANDARD LEASE','SEC 17 DESIGNATED USE AREA') AND NOT TENURE_LEGAL_DESCRIPTION LIKE '%Mountain Caribou%' and not TENURE_SUBPURPOSE = 'WATERSHED RESERVE' and not TENURE_SUBPURPOSE = 'UREP/RECREATION RESERVE' and TENURE_STAGE = 'TENURE' and (TENURE_EXPIRY is Null or TENURE_EXPIRY &gt; CURRENT_DATE)</t>
  </si>
  <si>
    <t>WHSE_WATER_MANAGEMENT.WLS_COMMUNITY_WS_PUB_SVW</t>
  </si>
  <si>
    <t>COMMUNITY_WS_CODE is Not Null</t>
  </si>
  <si>
    <t>TENURE_SUBTYPE in ( 'MAP RESERVE', 'OIC RESERVE', 'STANDARD LEASE', 'SEC 15 OIC RESERVE', 'SEC 16 MAP RESERVE','FED TRANSF OF ADMIN, CONTROL &amp; BEN','SEC 17 DESIGNATED USE AREA' ) and TENURE_STAGE = 'TENURE' and (TENURE_EXPIRY is Null or TENURE_EXPIRY &gt; CURRENT_DATE) and TENURE_SUBPURPOSE = 'WATERSHED RESERVE')</t>
  </si>
  <si>
    <t>TENURE_SUBTYPE in ('SEC 17 DESIGNATED USE AREA') and (TENURE_LEGAL_DESCRIPTION LIKE '%Caribou%' or TENURE_LEGAL_DESCRIPTION LIKE '%caribou%' ) and TENURE_STAGE = 'TENURE' and (TENURE_EXPIRY is Null or TENURE_EXPIRY &gt; CURRENT_DATE)</t>
  </si>
  <si>
    <t>TENURE_SUBTYPE in ('STANDARD LEASE') and TENURE_STAGE = 'TENURE' and (TENURE_EXPIRY is Null or TENURE_EXPIRY &gt; CURRENT_DATE)</t>
  </si>
  <si>
    <t xml:space="preserve">WHSE_TANTALIS.TA_CROWN_TENURES_SVW </t>
  </si>
  <si>
    <t>U: U DECIDE</t>
  </si>
  <si>
    <t>N: no way this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</si>
</sst>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* #,##0_-;\-* #,##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2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2"/>
      <color theme="1"/>
      <name val="Aptos Display"/>
      <family val="2"/>
      <scheme val="major"/>
    </font>
    <font>
      <b/>
      <sz val="11"/>
      <color rgb="FF9C5700"/>
      <name val="Aptos Narrow"/>
      <family val="2"/>
      <scheme val="minor"/>
    </font>
    <font>
      <b/>
      <u/>
      <sz val="11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4">
    <xf numFmtId="0" fontId="0" fillId="0" borderId="0" xfId="0"/>
    <xf numFmtId="9" fontId="0" fillId="0" borderId="0" xfId="2" applyFont="1"/>
    <xf numFmtId="171" fontId="0" fillId="0" borderId="0" xfId="1" applyNumberFormat="1" applyFont="1"/>
    <xf numFmtId="171" fontId="0" fillId="0" borderId="0" xfId="0" applyNumberFormat="1"/>
    <xf numFmtId="2" fontId="0" fillId="0" borderId="0" xfId="0" applyNumberFormat="1"/>
    <xf numFmtId="0" fontId="3" fillId="0" borderId="0" xfId="0" applyFont="1"/>
    <xf numFmtId="0" fontId="7" fillId="0" borderId="0" xfId="0" applyFont="1"/>
    <xf numFmtId="0" fontId="5" fillId="0" borderId="0" xfId="0" applyFont="1"/>
    <xf numFmtId="171" fontId="0" fillId="0" borderId="5" xfId="1" applyNumberFormat="1" applyFont="1" applyBorder="1"/>
    <xf numFmtId="9" fontId="0" fillId="0" borderId="5" xfId="2" applyFont="1" applyBorder="1"/>
    <xf numFmtId="171" fontId="0" fillId="0" borderId="8" xfId="1" applyNumberFormat="1" applyFont="1" applyBorder="1"/>
    <xf numFmtId="171" fontId="0" fillId="0" borderId="9" xfId="1" applyNumberFormat="1" applyFont="1" applyBorder="1"/>
    <xf numFmtId="9" fontId="0" fillId="0" borderId="11" xfId="2" applyFont="1" applyBorder="1"/>
    <xf numFmtId="171" fontId="0" fillId="0" borderId="11" xfId="1" applyNumberFormat="1" applyFont="1" applyBorder="1"/>
    <xf numFmtId="171" fontId="0" fillId="0" borderId="12" xfId="1" applyNumberFormat="1" applyFont="1" applyBorder="1"/>
    <xf numFmtId="171" fontId="0" fillId="0" borderId="14" xfId="1" applyNumberFormat="1" applyFont="1" applyBorder="1"/>
    <xf numFmtId="171" fontId="0" fillId="0" borderId="15" xfId="1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/>
    <xf numFmtId="171" fontId="2" fillId="2" borderId="8" xfId="3" applyNumberFormat="1" applyBorder="1"/>
    <xf numFmtId="9" fontId="2" fillId="2" borderId="5" xfId="3" applyNumberFormat="1" applyBorder="1"/>
    <xf numFmtId="171" fontId="2" fillId="2" borderId="5" xfId="3" applyNumberFormat="1" applyBorder="1"/>
    <xf numFmtId="171" fontId="2" fillId="2" borderId="9" xfId="3" applyNumberFormat="1" applyBorder="1"/>
    <xf numFmtId="171" fontId="2" fillId="2" borderId="10" xfId="3" applyNumberFormat="1" applyBorder="1"/>
    <xf numFmtId="9" fontId="2" fillId="2" borderId="11" xfId="3" applyNumberFormat="1" applyBorder="1"/>
    <xf numFmtId="171" fontId="2" fillId="2" borderId="11" xfId="3" applyNumberFormat="1" applyBorder="1"/>
    <xf numFmtId="171" fontId="2" fillId="2" borderId="12" xfId="3" applyNumberFormat="1" applyBorder="1"/>
    <xf numFmtId="0" fontId="8" fillId="2" borderId="2" xfId="3" applyFont="1" applyBorder="1" applyAlignment="1">
      <alignment horizontal="center"/>
    </xf>
    <xf numFmtId="0" fontId="8" fillId="2" borderId="3" xfId="3" applyFont="1" applyBorder="1" applyAlignment="1">
      <alignment horizontal="center"/>
    </xf>
    <xf numFmtId="0" fontId="8" fillId="2" borderId="4" xfId="3" applyFont="1" applyBorder="1" applyAlignment="1">
      <alignment horizontal="center"/>
    </xf>
    <xf numFmtId="0" fontId="8" fillId="2" borderId="16" xfId="3" applyFont="1" applyBorder="1"/>
    <xf numFmtId="0" fontId="8" fillId="2" borderId="17" xfId="3" applyFont="1" applyBorder="1"/>
    <xf numFmtId="0" fontId="8" fillId="2" borderId="18" xfId="3" applyFont="1" applyBorder="1"/>
    <xf numFmtId="0" fontId="8" fillId="2" borderId="20" xfId="3" applyFont="1" applyBorder="1" applyAlignment="1">
      <alignment horizontal="center"/>
    </xf>
    <xf numFmtId="0" fontId="8" fillId="2" borderId="21" xfId="3" applyFont="1" applyBorder="1" applyAlignment="1">
      <alignment horizontal="center"/>
    </xf>
    <xf numFmtId="0" fontId="8" fillId="2" borderId="22" xfId="3" applyFont="1" applyBorder="1" applyAlignment="1">
      <alignment horizontal="center"/>
    </xf>
    <xf numFmtId="171" fontId="2" fillId="2" borderId="17" xfId="3" applyNumberFormat="1" applyBorder="1"/>
    <xf numFmtId="9" fontId="2" fillId="2" borderId="17" xfId="3" applyNumberFormat="1" applyBorder="1"/>
    <xf numFmtId="0" fontId="8" fillId="2" borderId="13" xfId="3" applyFont="1" applyBorder="1" applyAlignment="1">
      <alignment horizontal="center"/>
    </xf>
    <xf numFmtId="0" fontId="8" fillId="2" borderId="6" xfId="3" applyFont="1" applyBorder="1" applyAlignment="1">
      <alignment horizontal="center"/>
    </xf>
    <xf numFmtId="0" fontId="8" fillId="2" borderId="7" xfId="3" applyFont="1" applyBorder="1" applyAlignment="1">
      <alignment horizontal="center"/>
    </xf>
    <xf numFmtId="0" fontId="8" fillId="2" borderId="11" xfId="3" applyFont="1" applyBorder="1"/>
    <xf numFmtId="0" fontId="8" fillId="2" borderId="12" xfId="3" applyFont="1" applyBorder="1"/>
    <xf numFmtId="171" fontId="2" fillId="2" borderId="16" xfId="3" applyNumberFormat="1" applyBorder="1"/>
    <xf numFmtId="171" fontId="2" fillId="2" borderId="18" xfId="3" applyNumberFormat="1" applyBorder="1"/>
    <xf numFmtId="0" fontId="8" fillId="2" borderId="20" xfId="3" applyFont="1" applyBorder="1"/>
    <xf numFmtId="0" fontId="8" fillId="2" borderId="21" xfId="3" applyFont="1" applyBorder="1"/>
    <xf numFmtId="0" fontId="8" fillId="2" borderId="22" xfId="3" applyFont="1" applyBorder="1"/>
    <xf numFmtId="171" fontId="2" fillId="2" borderId="18" xfId="1" applyNumberFormat="1" applyFont="1" applyFill="1" applyBorder="1"/>
    <xf numFmtId="171" fontId="2" fillId="2" borderId="9" xfId="1" applyNumberFormat="1" applyFont="1" applyFill="1" applyBorder="1"/>
    <xf numFmtId="171" fontId="2" fillId="2" borderId="12" xfId="1" applyNumberFormat="1" applyFont="1" applyFill="1" applyBorder="1"/>
    <xf numFmtId="0" fontId="9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2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9" fillId="0" borderId="19" xfId="0" applyFont="1" applyBorder="1"/>
    <xf numFmtId="0" fontId="9" fillId="0" borderId="17" xfId="0" applyFont="1" applyBorder="1"/>
    <xf numFmtId="0" fontId="0" fillId="0" borderId="28" xfId="0" applyFont="1" applyBorder="1"/>
    <xf numFmtId="0" fontId="6" fillId="0" borderId="1" xfId="0" applyFont="1" applyBorder="1"/>
    <xf numFmtId="2" fontId="4" fillId="0" borderId="25" xfId="0" applyNumberFormat="1" applyFont="1" applyBorder="1"/>
    <xf numFmtId="2" fontId="4" fillId="0" borderId="26" xfId="0" applyNumberFormat="1" applyFont="1" applyBorder="1"/>
    <xf numFmtId="0" fontId="0" fillId="0" borderId="0" xfId="0" applyFont="1"/>
    <xf numFmtId="0" fontId="6" fillId="0" borderId="24" xfId="0" applyFont="1" applyBorder="1"/>
    <xf numFmtId="0" fontId="0" fillId="0" borderId="1" xfId="0" applyFont="1" applyBorder="1"/>
    <xf numFmtId="0" fontId="6" fillId="0" borderId="27" xfId="0" applyFont="1" applyBorder="1"/>
    <xf numFmtId="2" fontId="4" fillId="0" borderId="16" xfId="0" applyNumberFormat="1" applyFont="1" applyBorder="1"/>
    <xf numFmtId="2" fontId="4" fillId="0" borderId="8" xfId="0" applyNumberFormat="1" applyFont="1" applyBorder="1"/>
    <xf numFmtId="2" fontId="4" fillId="0" borderId="10" xfId="0" applyNumberFormat="1" applyFont="1" applyBorder="1"/>
    <xf numFmtId="2" fontId="4" fillId="0" borderId="0" xfId="0" applyNumberFormat="1" applyFont="1" applyFill="1" applyBorder="1"/>
    <xf numFmtId="2" fontId="0" fillId="0" borderId="0" xfId="0" applyNumberFormat="1" applyFont="1"/>
  </cellXfs>
  <cellStyles count="4">
    <cellStyle name="Comma" xfId="1" builtinId="3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0B85-E497-4832-A268-8694FD0CB61A}">
  <dimension ref="A1:AK51"/>
  <sheetViews>
    <sheetView workbookViewId="0">
      <selection activeCell="E19" sqref="E19"/>
    </sheetView>
  </sheetViews>
  <sheetFormatPr defaultRowHeight="14.5" x14ac:dyDescent="0.35"/>
  <cols>
    <col min="1" max="1" width="41.1796875" bestFit="1" customWidth="1"/>
    <col min="2" max="2" width="18.7265625" customWidth="1"/>
    <col min="3" max="3" width="14" customWidth="1"/>
    <col min="4" max="4" width="10.1796875" bestFit="1" customWidth="1"/>
  </cols>
  <sheetData>
    <row r="1" spans="1:37" ht="15" thickBot="1" x14ac:dyDescent="0.4">
      <c r="A1" s="67"/>
      <c r="B1" s="40" t="s">
        <v>18</v>
      </c>
      <c r="C1" s="41"/>
      <c r="D1" s="42"/>
    </row>
    <row r="2" spans="1:37" ht="15" thickBot="1" x14ac:dyDescent="0.4">
      <c r="A2" s="68" t="s">
        <v>4</v>
      </c>
      <c r="B2" s="43" t="s">
        <v>17</v>
      </c>
      <c r="C2" s="43" t="s">
        <v>5</v>
      </c>
      <c r="D2" s="44" t="s">
        <v>7</v>
      </c>
    </row>
    <row r="3" spans="1:37" x14ac:dyDescent="0.35">
      <c r="A3" s="69" t="s">
        <v>1</v>
      </c>
      <c r="B3" s="38">
        <v>4485</v>
      </c>
      <c r="C3" s="39">
        <f>B3/D3</f>
        <v>0.59059784040031604</v>
      </c>
      <c r="D3" s="50">
        <v>7594</v>
      </c>
    </row>
    <row r="4" spans="1:37" x14ac:dyDescent="0.35">
      <c r="A4" s="70" t="s">
        <v>0</v>
      </c>
      <c r="B4" s="23">
        <v>247</v>
      </c>
      <c r="C4" s="39">
        <f t="shared" ref="C4:C6" si="0">B4/D4</f>
        <v>2.5734528026672223E-2</v>
      </c>
      <c r="D4" s="51">
        <v>9598</v>
      </c>
    </row>
    <row r="5" spans="1:37" x14ac:dyDescent="0.35">
      <c r="A5" s="70" t="s">
        <v>2</v>
      </c>
      <c r="B5" s="23">
        <v>7612</v>
      </c>
      <c r="C5" s="39">
        <f t="shared" si="0"/>
        <v>0.21972058653735135</v>
      </c>
      <c r="D5" s="51">
        <v>34644</v>
      </c>
    </row>
    <row r="6" spans="1:37" x14ac:dyDescent="0.35">
      <c r="A6" s="70" t="s">
        <v>14</v>
      </c>
      <c r="B6" s="23">
        <v>1422</v>
      </c>
      <c r="C6" s="39">
        <f t="shared" si="0"/>
        <v>7.937925644747125E-2</v>
      </c>
      <c r="D6" s="51">
        <v>17914</v>
      </c>
    </row>
    <row r="7" spans="1:37" ht="15" thickBot="1" x14ac:dyDescent="0.4">
      <c r="A7" s="71" t="s">
        <v>3</v>
      </c>
      <c r="B7" s="27">
        <v>0</v>
      </c>
      <c r="C7" s="27"/>
      <c r="D7" s="52">
        <v>29</v>
      </c>
    </row>
    <row r="8" spans="1:37" x14ac:dyDescent="0.35">
      <c r="A8" s="65"/>
    </row>
    <row r="9" spans="1:37" x14ac:dyDescent="0.35">
      <c r="A9" s="65"/>
    </row>
    <row r="10" spans="1:37" ht="15" thickBot="1" x14ac:dyDescent="0.4">
      <c r="A10" s="65"/>
      <c r="B10" s="20"/>
      <c r="C10" s="20"/>
      <c r="D10" s="20"/>
    </row>
    <row r="11" spans="1:37" s="6" customFormat="1" ht="16.5" thickBot="1" x14ac:dyDescent="0.45">
      <c r="A11" s="66"/>
      <c r="B11" s="35" t="s">
        <v>18</v>
      </c>
      <c r="C11" s="36"/>
      <c r="D11" s="36"/>
      <c r="E11" s="36"/>
      <c r="F11" s="37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/>
      <c r="AB11"/>
      <c r="AC11"/>
      <c r="AD11"/>
      <c r="AE11"/>
      <c r="AF11"/>
      <c r="AG11"/>
      <c r="AH11"/>
      <c r="AI11"/>
      <c r="AJ11"/>
      <c r="AK11"/>
    </row>
    <row r="12" spans="1:37" s="6" customFormat="1" ht="16.5" thickBot="1" x14ac:dyDescent="0.45">
      <c r="A12" s="62" t="s">
        <v>4</v>
      </c>
      <c r="B12" s="47" t="s">
        <v>15</v>
      </c>
      <c r="C12" s="48" t="s">
        <v>16</v>
      </c>
      <c r="D12" s="48" t="s">
        <v>6</v>
      </c>
      <c r="E12" s="48" t="s">
        <v>8</v>
      </c>
      <c r="F12" s="49" t="s">
        <v>7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35">
      <c r="A13" s="63" t="s">
        <v>1</v>
      </c>
      <c r="B13" s="45">
        <v>1377</v>
      </c>
      <c r="C13" s="39"/>
      <c r="D13" s="38">
        <v>2209</v>
      </c>
      <c r="E13" s="39">
        <f>D13/F13</f>
        <v>0.29088754279694495</v>
      </c>
      <c r="F13" s="46">
        <v>7594</v>
      </c>
    </row>
    <row r="14" spans="1:37" x14ac:dyDescent="0.35">
      <c r="A14" s="63" t="s">
        <v>0</v>
      </c>
      <c r="B14" s="21">
        <v>130</v>
      </c>
      <c r="C14" s="22">
        <f>B14/F14</f>
        <v>1.3544488435090644E-2</v>
      </c>
      <c r="D14" s="23">
        <v>140</v>
      </c>
      <c r="E14" s="22">
        <f t="shared" ref="E14:E17" si="1">D14/F14</f>
        <v>1.4586372160866848E-2</v>
      </c>
      <c r="F14" s="51">
        <v>9598</v>
      </c>
    </row>
    <row r="15" spans="1:37" x14ac:dyDescent="0.35">
      <c r="A15" s="63" t="s">
        <v>2</v>
      </c>
      <c r="B15" s="21">
        <v>3409</v>
      </c>
      <c r="C15" s="22">
        <f>B15/F15</f>
        <v>9.8400877496824843E-2</v>
      </c>
      <c r="D15" s="23">
        <v>5148</v>
      </c>
      <c r="E15" s="22">
        <f t="shared" si="1"/>
        <v>0.14859715968133011</v>
      </c>
      <c r="F15" s="24">
        <v>34644</v>
      </c>
    </row>
    <row r="16" spans="1:37" x14ac:dyDescent="0.35">
      <c r="A16" s="63" t="s">
        <v>14</v>
      </c>
      <c r="B16" s="21">
        <v>272</v>
      </c>
      <c r="C16" s="22">
        <f>B16/F16</f>
        <v>1.5183655241710394E-2</v>
      </c>
      <c r="D16" s="23">
        <v>1101</v>
      </c>
      <c r="E16" s="22">
        <f t="shared" si="1"/>
        <v>6.1460310371776267E-2</v>
      </c>
      <c r="F16" s="24">
        <v>17914</v>
      </c>
    </row>
    <row r="17" spans="1:10" ht="15" thickBot="1" x14ac:dyDescent="0.4">
      <c r="A17" s="64" t="s">
        <v>3</v>
      </c>
      <c r="B17" s="25">
        <v>1</v>
      </c>
      <c r="C17" s="26">
        <f>B17/F17</f>
        <v>3.4482758620689655E-2</v>
      </c>
      <c r="D17" s="27">
        <v>1</v>
      </c>
      <c r="E17" s="26">
        <f t="shared" si="1"/>
        <v>3.4482758620689655E-2</v>
      </c>
      <c r="F17" s="28">
        <v>29</v>
      </c>
    </row>
    <row r="19" spans="1:10" x14ac:dyDescent="0.35">
      <c r="A19" s="72" t="s">
        <v>23</v>
      </c>
    </row>
    <row r="20" spans="1:10" x14ac:dyDescent="0.35">
      <c r="A20" t="s">
        <v>24</v>
      </c>
      <c r="B20" t="s">
        <v>26</v>
      </c>
      <c r="C20" t="s">
        <v>25</v>
      </c>
    </row>
    <row r="21" spans="1:10" x14ac:dyDescent="0.35">
      <c r="B21" t="s">
        <v>27</v>
      </c>
      <c r="C21" t="s">
        <v>31</v>
      </c>
      <c r="G21" s="4"/>
      <c r="H21" s="4"/>
      <c r="I21" s="4"/>
      <c r="J21" s="4"/>
    </row>
    <row r="22" spans="1:10" x14ac:dyDescent="0.35">
      <c r="G22" s="4"/>
      <c r="H22" s="4"/>
      <c r="I22" s="4"/>
      <c r="J22" s="4"/>
    </row>
    <row r="23" spans="1:10" x14ac:dyDescent="0.35">
      <c r="A23" t="s">
        <v>28</v>
      </c>
      <c r="B23" t="s">
        <v>26</v>
      </c>
      <c r="C23" t="s">
        <v>29</v>
      </c>
      <c r="G23" s="4"/>
      <c r="H23" s="4"/>
      <c r="I23" s="4"/>
      <c r="J23" s="4"/>
    </row>
    <row r="24" spans="1:10" x14ac:dyDescent="0.35">
      <c r="B24" t="s">
        <v>27</v>
      </c>
      <c r="C24" t="s">
        <v>30</v>
      </c>
      <c r="G24" s="4"/>
      <c r="H24" s="4"/>
      <c r="I24" s="4"/>
      <c r="J24" s="4"/>
    </row>
    <row r="25" spans="1:10" x14ac:dyDescent="0.35">
      <c r="B25" s="20"/>
      <c r="C25" s="20"/>
      <c r="D25" s="20"/>
      <c r="G25" s="4"/>
      <c r="H25" s="4"/>
      <c r="I25" s="4"/>
      <c r="J25" s="4"/>
    </row>
    <row r="26" spans="1:10" x14ac:dyDescent="0.35">
      <c r="A26" t="s">
        <v>40</v>
      </c>
      <c r="G26" s="4"/>
      <c r="H26" s="4"/>
      <c r="I26" s="4"/>
      <c r="J26" s="4"/>
    </row>
    <row r="27" spans="1:10" x14ac:dyDescent="0.35">
      <c r="A27" t="s">
        <v>41</v>
      </c>
      <c r="G27" s="4"/>
      <c r="H27" s="4"/>
      <c r="I27" s="4"/>
      <c r="J27" s="4"/>
    </row>
    <row r="28" spans="1:10" x14ac:dyDescent="0.35">
      <c r="G28" s="4"/>
      <c r="H28" s="4"/>
      <c r="I28" s="4"/>
      <c r="J28" s="4"/>
    </row>
    <row r="29" spans="1:10" x14ac:dyDescent="0.35">
      <c r="G29" s="4"/>
      <c r="H29" s="4"/>
      <c r="I29" s="4"/>
      <c r="J29" s="4"/>
    </row>
    <row r="30" spans="1:10" x14ac:dyDescent="0.35">
      <c r="G30" s="4"/>
      <c r="H30" s="4"/>
      <c r="I30" s="4"/>
      <c r="J30" s="4"/>
    </row>
    <row r="31" spans="1:10" x14ac:dyDescent="0.35">
      <c r="G31" s="4"/>
      <c r="H31" s="4"/>
      <c r="I31" s="4"/>
      <c r="J31" s="4"/>
    </row>
    <row r="32" spans="1:10" x14ac:dyDescent="0.35">
      <c r="G32" s="4"/>
      <c r="H32" s="4"/>
      <c r="I32" s="4"/>
      <c r="J32" s="4"/>
    </row>
    <row r="33" spans="1:10" x14ac:dyDescent="0.35">
      <c r="G33" s="4"/>
      <c r="H33" s="4"/>
      <c r="I33" s="4"/>
      <c r="J33" s="4"/>
    </row>
    <row r="34" spans="1:10" x14ac:dyDescent="0.35">
      <c r="G34" s="4"/>
      <c r="H34" s="4"/>
      <c r="I34" s="4"/>
      <c r="J34" s="4"/>
    </row>
    <row r="35" spans="1:10" x14ac:dyDescent="0.35">
      <c r="G35" s="4"/>
      <c r="H35" s="4"/>
      <c r="I35" s="4"/>
      <c r="J35" s="4"/>
    </row>
    <row r="36" spans="1:10" x14ac:dyDescent="0.35">
      <c r="G36" s="4"/>
      <c r="H36" s="4"/>
      <c r="I36" s="4"/>
      <c r="J36" s="4"/>
    </row>
    <row r="37" spans="1:10" x14ac:dyDescent="0.35">
      <c r="G37" s="4"/>
      <c r="H37" s="4"/>
      <c r="I37" s="4"/>
      <c r="J37" s="4"/>
    </row>
    <row r="38" spans="1:10" x14ac:dyDescent="0.35">
      <c r="G38" s="4"/>
      <c r="H38" s="4"/>
      <c r="I38" s="4"/>
      <c r="J38" s="4"/>
    </row>
    <row r="39" spans="1:10" x14ac:dyDescent="0.35">
      <c r="G39" s="4"/>
      <c r="H39" s="4"/>
      <c r="I39" s="4"/>
      <c r="J39" s="4"/>
    </row>
    <row r="40" spans="1:10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</row>
  </sheetData>
  <mergeCells count="8">
    <mergeCell ref="L11:P11"/>
    <mergeCell ref="Q11:U11"/>
    <mergeCell ref="V11:Z11"/>
    <mergeCell ref="B1:D1"/>
    <mergeCell ref="B10:D10"/>
    <mergeCell ref="B25:D25"/>
    <mergeCell ref="B11:F11"/>
    <mergeCell ref="G11:K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6B06-9EFA-44EC-A3B1-B7FC52EE2719}">
  <dimension ref="A1:Z32"/>
  <sheetViews>
    <sheetView tabSelected="1" zoomScale="145" zoomScaleNormal="145" workbookViewId="0">
      <selection activeCell="B21" sqref="B21"/>
    </sheetView>
  </sheetViews>
  <sheetFormatPr defaultRowHeight="14.5" x14ac:dyDescent="0.35"/>
  <cols>
    <col min="1" max="1" width="25.6328125" customWidth="1"/>
    <col min="2" max="2" width="22.6328125" customWidth="1"/>
    <col min="3" max="3" width="4.36328125" bestFit="1" customWidth="1"/>
    <col min="4" max="4" width="13.08984375" bestFit="1" customWidth="1"/>
    <col min="5" max="5" width="19.90625" bestFit="1" customWidth="1"/>
    <col min="6" max="6" width="8.6328125" customWidth="1"/>
    <col min="7" max="7" width="20" bestFit="1" customWidth="1"/>
    <col min="8" max="8" width="19.90625" bestFit="1" customWidth="1"/>
    <col min="9" max="9" width="13" customWidth="1"/>
    <col min="10" max="10" width="7.1796875" bestFit="1" customWidth="1"/>
    <col min="11" max="11" width="19.90625" bestFit="1" customWidth="1"/>
    <col min="12" max="12" width="20" bestFit="1" customWidth="1"/>
    <col min="13" max="13" width="7.1796875" bestFit="1" customWidth="1"/>
    <col min="14" max="14" width="19.90625" bestFit="1" customWidth="1"/>
    <col min="15" max="15" width="6.90625" bestFit="1" customWidth="1"/>
    <col min="16" max="16" width="8.6328125" bestFit="1" customWidth="1"/>
    <col min="17" max="17" width="20" bestFit="1" customWidth="1"/>
    <col min="18" max="18" width="4.36328125" bestFit="1" customWidth="1"/>
    <col min="19" max="19" width="13.36328125" bestFit="1" customWidth="1"/>
    <col min="20" max="20" width="4.36328125" bestFit="1" customWidth="1"/>
    <col min="21" max="21" width="7.1796875" bestFit="1" customWidth="1"/>
    <col min="22" max="22" width="20" bestFit="1" customWidth="1"/>
    <col min="23" max="23" width="3.36328125" bestFit="1" customWidth="1"/>
    <col min="24" max="24" width="13.36328125" bestFit="1" customWidth="1"/>
    <col min="25" max="25" width="4.36328125" bestFit="1" customWidth="1"/>
    <col min="26" max="26" width="8.6328125" bestFit="1" customWidth="1"/>
  </cols>
  <sheetData>
    <row r="1" spans="1:26" ht="15" thickBot="1" x14ac:dyDescent="0.4">
      <c r="A1" s="61"/>
      <c r="B1" s="29" t="s">
        <v>13</v>
      </c>
      <c r="C1" s="30"/>
      <c r="D1" s="31"/>
      <c r="E1" s="17" t="s">
        <v>9</v>
      </c>
      <c r="F1" s="18"/>
      <c r="G1" s="19"/>
      <c r="H1" s="17" t="s">
        <v>10</v>
      </c>
      <c r="I1" s="18"/>
      <c r="J1" s="18"/>
      <c r="K1" s="17" t="s">
        <v>11</v>
      </c>
      <c r="L1" s="18"/>
      <c r="M1" s="19"/>
      <c r="N1" s="17" t="s">
        <v>12</v>
      </c>
      <c r="O1" s="18"/>
      <c r="P1" s="19"/>
    </row>
    <row r="2" spans="1:26" ht="15" thickBot="1" x14ac:dyDescent="0.4">
      <c r="A2" s="62" t="s">
        <v>4</v>
      </c>
      <c r="B2" s="32" t="s">
        <v>19</v>
      </c>
      <c r="C2" s="33" t="s">
        <v>5</v>
      </c>
      <c r="D2" s="34" t="s">
        <v>7</v>
      </c>
      <c r="E2" s="53" t="s">
        <v>19</v>
      </c>
      <c r="F2" s="54" t="s">
        <v>5</v>
      </c>
      <c r="G2" s="55" t="s">
        <v>7</v>
      </c>
      <c r="H2" s="53" t="s">
        <v>19</v>
      </c>
      <c r="I2" s="54" t="s">
        <v>5</v>
      </c>
      <c r="J2" s="55" t="s">
        <v>7</v>
      </c>
      <c r="K2" s="53" t="s">
        <v>19</v>
      </c>
      <c r="L2" s="54" t="s">
        <v>5</v>
      </c>
      <c r="M2" s="55" t="s">
        <v>7</v>
      </c>
      <c r="N2" s="53" t="s">
        <v>19</v>
      </c>
      <c r="O2" s="54" t="s">
        <v>5</v>
      </c>
      <c r="P2" s="55" t="s">
        <v>7</v>
      </c>
    </row>
    <row r="3" spans="1:26" x14ac:dyDescent="0.35">
      <c r="A3" s="63" t="s">
        <v>1</v>
      </c>
      <c r="B3" s="21">
        <f t="shared" ref="B3:B7" si="0">SUM(E3,H3,K3,N3)</f>
        <v>113</v>
      </c>
      <c r="C3" s="22">
        <f>B3/D3</f>
        <v>4.0487280544607665E-2</v>
      </c>
      <c r="D3" s="24">
        <f t="shared" ref="D3:D5" si="1">SUM(G3,J3,M3,P3)</f>
        <v>2791</v>
      </c>
      <c r="E3" s="15">
        <v>113</v>
      </c>
      <c r="F3" s="9">
        <f>E3/G3</f>
        <v>4.2069992553983616E-2</v>
      </c>
      <c r="G3" s="11">
        <v>2686</v>
      </c>
      <c r="H3" s="15">
        <v>0</v>
      </c>
      <c r="I3" s="9">
        <f>H3/J3</f>
        <v>0</v>
      </c>
      <c r="J3" s="11">
        <v>65</v>
      </c>
      <c r="K3" s="15">
        <v>0</v>
      </c>
      <c r="L3" s="9"/>
      <c r="M3" s="11">
        <v>40</v>
      </c>
      <c r="N3" s="15">
        <v>0</v>
      </c>
      <c r="O3" s="9"/>
      <c r="P3" s="11">
        <v>0</v>
      </c>
    </row>
    <row r="4" spans="1:26" x14ac:dyDescent="0.35">
      <c r="A4" s="63" t="s">
        <v>0</v>
      </c>
      <c r="B4" s="21">
        <f t="shared" si="0"/>
        <v>5484</v>
      </c>
      <c r="C4" s="22">
        <f>B4/D4</f>
        <v>4.0166702067662291E-2</v>
      </c>
      <c r="D4" s="24">
        <f t="shared" si="1"/>
        <v>136531</v>
      </c>
      <c r="E4" s="10">
        <v>1600</v>
      </c>
      <c r="F4" s="9">
        <f t="shared" ref="F4:F7" si="2">E4/G4</f>
        <v>8.5749504260678497E-2</v>
      </c>
      <c r="G4" s="11">
        <v>18659</v>
      </c>
      <c r="H4" s="15">
        <v>0</v>
      </c>
      <c r="I4" s="9">
        <f t="shared" ref="I4:I5" si="3">H4/J4</f>
        <v>0</v>
      </c>
      <c r="J4" s="11">
        <v>5</v>
      </c>
      <c r="K4" s="15">
        <v>0</v>
      </c>
      <c r="L4" s="9"/>
      <c r="M4" s="11">
        <v>0</v>
      </c>
      <c r="N4" s="15">
        <v>3884</v>
      </c>
      <c r="O4" s="9">
        <f t="shared" ref="O4:O6" si="4">N4/P4</f>
        <v>3.2952395496619068E-2</v>
      </c>
      <c r="P4" s="11">
        <v>117867</v>
      </c>
    </row>
    <row r="5" spans="1:26" x14ac:dyDescent="0.35">
      <c r="A5" s="63" t="s">
        <v>2</v>
      </c>
      <c r="B5" s="21">
        <f t="shared" si="0"/>
        <v>2609</v>
      </c>
      <c r="C5" s="22">
        <f t="shared" ref="C4:C7" si="5">B5/D5</f>
        <v>1.0753308631086088E-2</v>
      </c>
      <c r="D5" s="24">
        <f t="shared" si="1"/>
        <v>242623</v>
      </c>
      <c r="E5" s="15">
        <v>1413</v>
      </c>
      <c r="F5" s="9">
        <f t="shared" si="2"/>
        <v>2.8424292410130555E-2</v>
      </c>
      <c r="G5" s="11">
        <v>49711</v>
      </c>
      <c r="H5" s="15">
        <v>164</v>
      </c>
      <c r="I5" s="9">
        <f t="shared" si="3"/>
        <v>0.74545454545454548</v>
      </c>
      <c r="J5" s="11">
        <v>220</v>
      </c>
      <c r="K5" s="15">
        <v>0</v>
      </c>
      <c r="L5" s="9"/>
      <c r="M5" s="11">
        <v>3</v>
      </c>
      <c r="N5" s="15">
        <v>1032</v>
      </c>
      <c r="O5" s="9">
        <f t="shared" si="4"/>
        <v>5.3557805583089851E-3</v>
      </c>
      <c r="P5" s="11">
        <v>192689</v>
      </c>
    </row>
    <row r="6" spans="1:26" x14ac:dyDescent="0.35">
      <c r="A6" s="63" t="s">
        <v>14</v>
      </c>
      <c r="B6" s="21">
        <f>SUM(E6,H6,K6,N6)</f>
        <v>23157</v>
      </c>
      <c r="C6" s="22">
        <f t="shared" si="5"/>
        <v>0.13225694067656246</v>
      </c>
      <c r="D6" s="24">
        <f>SUM(G6,J6,M6,P6)</f>
        <v>175091</v>
      </c>
      <c r="E6" s="15">
        <v>1519</v>
      </c>
      <c r="F6" s="9">
        <f t="shared" si="2"/>
        <v>6.0201331642358906E-2</v>
      </c>
      <c r="G6" s="11">
        <v>25232</v>
      </c>
      <c r="H6" s="15"/>
      <c r="I6" s="9"/>
      <c r="J6" s="11"/>
      <c r="K6" s="15">
        <v>0</v>
      </c>
      <c r="L6" s="9"/>
      <c r="M6" s="11">
        <v>12</v>
      </c>
      <c r="N6" s="15">
        <v>21638</v>
      </c>
      <c r="O6" s="9">
        <f t="shared" si="4"/>
        <v>0.14440062196774042</v>
      </c>
      <c r="P6" s="11">
        <v>149847</v>
      </c>
    </row>
    <row r="7" spans="1:26" ht="15" thickBot="1" x14ac:dyDescent="0.4">
      <c r="A7" s="64" t="s">
        <v>3</v>
      </c>
      <c r="B7" s="25">
        <f t="shared" si="0"/>
        <v>4572</v>
      </c>
      <c r="C7" s="26">
        <f t="shared" si="5"/>
        <v>6.3869021010281621E-2</v>
      </c>
      <c r="D7" s="28">
        <f>SUM(G7,J7,M7,P7)</f>
        <v>71584</v>
      </c>
      <c r="E7" s="16">
        <v>4572</v>
      </c>
      <c r="F7" s="12">
        <f t="shared" si="2"/>
        <v>6.3869021010281621E-2</v>
      </c>
      <c r="G7" s="14">
        <v>71584</v>
      </c>
      <c r="H7" s="16">
        <v>0</v>
      </c>
      <c r="I7" s="9"/>
      <c r="J7" s="14">
        <v>0</v>
      </c>
      <c r="K7" s="16">
        <v>0</v>
      </c>
      <c r="L7" s="12"/>
      <c r="M7" s="14">
        <v>0</v>
      </c>
      <c r="N7" s="16">
        <v>0</v>
      </c>
      <c r="O7" s="9"/>
      <c r="P7" s="14">
        <v>0</v>
      </c>
    </row>
    <row r="8" spans="1:26" ht="16" x14ac:dyDescent="0.4">
      <c r="A8" s="65"/>
      <c r="B8" s="7"/>
      <c r="C8" s="7"/>
      <c r="D8" s="7"/>
    </row>
    <row r="9" spans="1:26" ht="15" thickBot="1" x14ac:dyDescent="0.4">
      <c r="A9" s="65"/>
    </row>
    <row r="10" spans="1:26" s="6" customFormat="1" ht="16.5" thickBot="1" x14ac:dyDescent="0.45">
      <c r="A10" s="66"/>
      <c r="B10" s="35" t="s">
        <v>13</v>
      </c>
      <c r="C10" s="36"/>
      <c r="D10" s="36"/>
      <c r="E10" s="36"/>
      <c r="F10" s="37"/>
      <c r="G10" s="56" t="s">
        <v>9</v>
      </c>
      <c r="H10" s="57"/>
      <c r="I10" s="57"/>
      <c r="J10" s="57"/>
      <c r="K10" s="58"/>
      <c r="L10" s="56" t="s">
        <v>10</v>
      </c>
      <c r="M10" s="57"/>
      <c r="N10" s="57"/>
      <c r="O10" s="57"/>
      <c r="P10" s="58"/>
      <c r="Q10" s="56" t="s">
        <v>11</v>
      </c>
      <c r="R10" s="57"/>
      <c r="S10" s="57"/>
      <c r="T10" s="57"/>
      <c r="U10" s="58"/>
      <c r="V10" s="56" t="s">
        <v>12</v>
      </c>
      <c r="W10" s="57"/>
      <c r="X10" s="57"/>
      <c r="Y10" s="57"/>
      <c r="Z10" s="58"/>
    </row>
    <row r="11" spans="1:26" s="6" customFormat="1" ht="16.5" thickBot="1" x14ac:dyDescent="0.45">
      <c r="A11" s="62" t="s">
        <v>4</v>
      </c>
      <c r="B11" s="32" t="s">
        <v>20</v>
      </c>
      <c r="C11" s="33" t="s">
        <v>5</v>
      </c>
      <c r="D11" s="33" t="s">
        <v>21</v>
      </c>
      <c r="E11" s="33" t="s">
        <v>5</v>
      </c>
      <c r="F11" s="34" t="s">
        <v>7</v>
      </c>
      <c r="G11" s="59" t="s">
        <v>22</v>
      </c>
      <c r="H11" s="60" t="s">
        <v>5</v>
      </c>
      <c r="I11" s="54" t="s">
        <v>21</v>
      </c>
      <c r="J11" s="54" t="s">
        <v>5</v>
      </c>
      <c r="K11" s="55" t="s">
        <v>7</v>
      </c>
      <c r="L11" s="59" t="s">
        <v>22</v>
      </c>
      <c r="M11" s="60" t="s">
        <v>5</v>
      </c>
      <c r="N11" s="54" t="s">
        <v>21</v>
      </c>
      <c r="O11" s="54" t="s">
        <v>5</v>
      </c>
      <c r="P11" s="55" t="s">
        <v>7</v>
      </c>
      <c r="Q11" s="59" t="s">
        <v>22</v>
      </c>
      <c r="R11" s="60" t="s">
        <v>5</v>
      </c>
      <c r="S11" s="54" t="s">
        <v>21</v>
      </c>
      <c r="T11" s="54" t="s">
        <v>5</v>
      </c>
      <c r="U11" s="55" t="s">
        <v>7</v>
      </c>
      <c r="V11" s="59" t="s">
        <v>22</v>
      </c>
      <c r="W11" s="60" t="s">
        <v>5</v>
      </c>
      <c r="X11" s="54" t="s">
        <v>21</v>
      </c>
      <c r="Y11" s="54" t="s">
        <v>5</v>
      </c>
      <c r="Z11" s="55" t="s">
        <v>7</v>
      </c>
    </row>
    <row r="12" spans="1:26" x14ac:dyDescent="0.35">
      <c r="A12" s="63" t="s">
        <v>1</v>
      </c>
      <c r="B12" s="21">
        <f>SUM(G12,L12,Q12,V12)</f>
        <v>411</v>
      </c>
      <c r="C12" s="22">
        <f>B12/F12</f>
        <v>0.14725904693658187</v>
      </c>
      <c r="D12" s="23">
        <f>SUM(I12,N12,S12,X12)</f>
        <v>814</v>
      </c>
      <c r="E12" s="22">
        <f>D12/F12</f>
        <v>0.29165173772841274</v>
      </c>
      <c r="F12" s="24">
        <f>SUM(Z12,U12,P12,K12)</f>
        <v>2791</v>
      </c>
      <c r="G12" s="15">
        <v>401</v>
      </c>
      <c r="H12" s="9">
        <f>G12/K12</f>
        <v>0.14929262844378258</v>
      </c>
      <c r="I12" s="8">
        <v>804</v>
      </c>
      <c r="J12" s="9">
        <f>I12/K12</f>
        <v>0.29932985852568877</v>
      </c>
      <c r="K12" s="11">
        <v>2686</v>
      </c>
      <c r="L12" s="15">
        <v>0</v>
      </c>
      <c r="M12" s="9">
        <f>L12/P12</f>
        <v>0</v>
      </c>
      <c r="N12" s="8">
        <v>0</v>
      </c>
      <c r="O12" s="9">
        <f>N12/P12</f>
        <v>0</v>
      </c>
      <c r="P12" s="11">
        <v>65</v>
      </c>
      <c r="Q12" s="15">
        <v>10</v>
      </c>
      <c r="R12" s="9">
        <f>Q12/U12</f>
        <v>0.25</v>
      </c>
      <c r="S12" s="8">
        <v>10</v>
      </c>
      <c r="T12" s="9">
        <f>S12/U12</f>
        <v>0.25</v>
      </c>
      <c r="U12" s="11">
        <v>40</v>
      </c>
      <c r="V12" s="15">
        <v>0</v>
      </c>
      <c r="W12" s="9">
        <v>0</v>
      </c>
      <c r="X12" s="8">
        <v>0</v>
      </c>
      <c r="Y12" s="9">
        <v>0</v>
      </c>
      <c r="Z12" s="11">
        <v>0</v>
      </c>
    </row>
    <row r="13" spans="1:26" x14ac:dyDescent="0.35">
      <c r="A13" s="63" t="s">
        <v>0</v>
      </c>
      <c r="B13" s="21">
        <f>SUM(G13,L13,Q13,V13)</f>
        <v>2426</v>
      </c>
      <c r="C13" s="22">
        <f>B13/F13</f>
        <v>1.7768858354512893E-2</v>
      </c>
      <c r="D13" s="23">
        <f>SUM(I13,N13,S13,X13)</f>
        <v>2922</v>
      </c>
      <c r="E13" s="22">
        <f t="shared" ref="E13:E16" si="6">D13/F13</f>
        <v>2.140173293977192E-2</v>
      </c>
      <c r="F13" s="24">
        <f>SUM(Z13,U13,P13,K13)</f>
        <v>136531</v>
      </c>
      <c r="G13" s="15">
        <v>715</v>
      </c>
      <c r="H13" s="9">
        <f>G13/K13</f>
        <v>3.8319309716490703E-2</v>
      </c>
      <c r="I13" s="8">
        <v>1018</v>
      </c>
      <c r="J13" s="9">
        <f>I13/K13</f>
        <v>5.455812208585669E-2</v>
      </c>
      <c r="K13" s="11">
        <v>18659</v>
      </c>
      <c r="L13" s="15">
        <v>0</v>
      </c>
      <c r="M13" s="9">
        <f>L13/P13</f>
        <v>0</v>
      </c>
      <c r="N13" s="8">
        <v>0</v>
      </c>
      <c r="O13" s="9">
        <f>N13/P13</f>
        <v>0</v>
      </c>
      <c r="P13" s="11">
        <v>5</v>
      </c>
      <c r="Q13" s="15">
        <v>0</v>
      </c>
      <c r="R13" s="9">
        <v>0</v>
      </c>
      <c r="S13" s="8">
        <v>0</v>
      </c>
      <c r="T13" s="9">
        <v>0</v>
      </c>
      <c r="U13" s="11">
        <v>0</v>
      </c>
      <c r="V13" s="15">
        <v>1711</v>
      </c>
      <c r="W13" s="9">
        <f>V13/Z13</f>
        <v>1.4516361661873128E-2</v>
      </c>
      <c r="X13" s="8">
        <v>1904</v>
      </c>
      <c r="Y13" s="9">
        <f t="shared" ref="Y13:Y15" si="7">X13/Z13</f>
        <v>1.6153800470021296E-2</v>
      </c>
      <c r="Z13" s="11">
        <v>117867</v>
      </c>
    </row>
    <row r="14" spans="1:26" x14ac:dyDescent="0.35">
      <c r="A14" s="63" t="s">
        <v>2</v>
      </c>
      <c r="B14" s="21">
        <f>SUM(G14,L14,Q14,V14)</f>
        <v>6772</v>
      </c>
      <c r="C14" s="22">
        <f>B14/F14</f>
        <v>2.791161596386163E-2</v>
      </c>
      <c r="D14" s="23">
        <f>SUM(I14,N14,S14,X14)</f>
        <v>18307</v>
      </c>
      <c r="E14" s="22">
        <f t="shared" si="6"/>
        <v>7.5454511732193572E-2</v>
      </c>
      <c r="F14" s="24">
        <f>SUM(Z14,U14,P14,K14)</f>
        <v>242623</v>
      </c>
      <c r="G14" s="15">
        <v>1384</v>
      </c>
      <c r="H14" s="9">
        <f>G14/K14</f>
        <v>2.784092052060912E-2</v>
      </c>
      <c r="I14" s="8">
        <v>2039</v>
      </c>
      <c r="J14" s="9">
        <f t="shared" ref="J14" si="8">I14/K14</f>
        <v>4.1017078714972538E-2</v>
      </c>
      <c r="K14" s="11">
        <v>49711</v>
      </c>
      <c r="L14" s="15">
        <v>103</v>
      </c>
      <c r="M14" s="9">
        <f>L14/P14</f>
        <v>0.4681818181818182</v>
      </c>
      <c r="N14" s="8">
        <v>103</v>
      </c>
      <c r="O14" s="9">
        <f>N14/P14</f>
        <v>0.4681818181818182</v>
      </c>
      <c r="P14" s="11">
        <v>220</v>
      </c>
      <c r="Q14" s="15">
        <v>0</v>
      </c>
      <c r="R14" s="9">
        <f>Q14/U14</f>
        <v>0</v>
      </c>
      <c r="S14" s="8">
        <v>0</v>
      </c>
      <c r="T14" s="9">
        <f t="shared" ref="T14:T15" si="9">S14/U14</f>
        <v>0</v>
      </c>
      <c r="U14" s="11">
        <v>3</v>
      </c>
      <c r="V14" s="15">
        <v>5285</v>
      </c>
      <c r="W14" s="9">
        <f>V14/Z14</f>
        <v>2.7427616521960258E-2</v>
      </c>
      <c r="X14" s="8">
        <v>16165</v>
      </c>
      <c r="Y14" s="9">
        <f t="shared" si="7"/>
        <v>8.3891659617310793E-2</v>
      </c>
      <c r="Z14" s="11">
        <v>192689</v>
      </c>
    </row>
    <row r="15" spans="1:26" x14ac:dyDescent="0.35">
      <c r="A15" s="63" t="s">
        <v>14</v>
      </c>
      <c r="B15" s="21">
        <f>SUM(G15,L15,Q15,V15)</f>
        <v>10048</v>
      </c>
      <c r="C15" s="22">
        <f>B15/F15</f>
        <v>5.7387301460383455E-2</v>
      </c>
      <c r="D15" s="23">
        <f>SUM(I15,N15,S15,X15)</f>
        <v>17779</v>
      </c>
      <c r="E15" s="22">
        <f t="shared" si="6"/>
        <v>0.1015414841425316</v>
      </c>
      <c r="F15" s="24">
        <f>SUM(Z15,U15,P15,K15)</f>
        <v>175091</v>
      </c>
      <c r="G15" s="15">
        <v>340</v>
      </c>
      <c r="H15" s="9">
        <f>G15/K15</f>
        <v>1.3474952441344324E-2</v>
      </c>
      <c r="I15" s="8">
        <v>890</v>
      </c>
      <c r="J15" s="9">
        <f>I15/K15</f>
        <v>3.5272669625871909E-2</v>
      </c>
      <c r="K15" s="11">
        <v>25232</v>
      </c>
      <c r="L15" s="15">
        <v>0</v>
      </c>
      <c r="M15" s="9">
        <v>0</v>
      </c>
      <c r="N15" s="8">
        <v>0</v>
      </c>
      <c r="O15" s="9">
        <v>0</v>
      </c>
      <c r="P15" s="11">
        <v>0</v>
      </c>
      <c r="Q15" s="15">
        <v>0</v>
      </c>
      <c r="R15" s="9">
        <f>Q15/U15</f>
        <v>0</v>
      </c>
      <c r="S15" s="8">
        <v>0</v>
      </c>
      <c r="T15" s="9">
        <f t="shared" si="9"/>
        <v>0</v>
      </c>
      <c r="U15" s="11">
        <v>12</v>
      </c>
      <c r="V15" s="15">
        <v>9708</v>
      </c>
      <c r="W15" s="9">
        <f>V15/Z15</f>
        <v>6.4786081803439505E-2</v>
      </c>
      <c r="X15" s="8">
        <v>16889</v>
      </c>
      <c r="Y15" s="9">
        <f t="shared" si="7"/>
        <v>0.11270829579504428</v>
      </c>
      <c r="Z15" s="11">
        <v>149847</v>
      </c>
    </row>
    <row r="16" spans="1:26" ht="15" thickBot="1" x14ac:dyDescent="0.4">
      <c r="A16" s="64" t="s">
        <v>3</v>
      </c>
      <c r="B16" s="25">
        <f>SUM(G16,L16,Q16,V16)</f>
        <v>882</v>
      </c>
      <c r="C16" s="26">
        <f>B16/F16</f>
        <v>1.2321189092534645E-2</v>
      </c>
      <c r="D16" s="27">
        <f>SUM(I16,N16,S16,X16)</f>
        <v>1276</v>
      </c>
      <c r="E16" s="26">
        <f t="shared" si="6"/>
        <v>1.7825212337952614E-2</v>
      </c>
      <c r="F16" s="28">
        <f>SUM(Z16,U16,P16,K16)</f>
        <v>71584</v>
      </c>
      <c r="G16" s="16">
        <v>882</v>
      </c>
      <c r="H16" s="12">
        <f>G16/K16</f>
        <v>1.2321189092534645E-2</v>
      </c>
      <c r="I16" s="13">
        <v>1276</v>
      </c>
      <c r="J16" s="12">
        <f>I16/K16</f>
        <v>1.7825212337952614E-2</v>
      </c>
      <c r="K16" s="14">
        <v>71584</v>
      </c>
      <c r="L16" s="16">
        <v>0</v>
      </c>
      <c r="M16" s="12">
        <v>0</v>
      </c>
      <c r="N16" s="13">
        <v>0</v>
      </c>
      <c r="O16" s="12">
        <v>0</v>
      </c>
      <c r="P16" s="14">
        <v>0</v>
      </c>
      <c r="Q16" s="16">
        <v>0</v>
      </c>
      <c r="R16" s="12">
        <v>0</v>
      </c>
      <c r="S16" s="13">
        <v>0</v>
      </c>
      <c r="T16" s="12">
        <v>0</v>
      </c>
      <c r="U16" s="14">
        <v>0</v>
      </c>
      <c r="V16" s="16">
        <v>0</v>
      </c>
      <c r="W16" s="12">
        <v>0</v>
      </c>
      <c r="X16" s="13">
        <v>0</v>
      </c>
      <c r="Y16" s="12">
        <v>0</v>
      </c>
      <c r="Z16" s="14">
        <v>0</v>
      </c>
    </row>
    <row r="17" spans="1:22" x14ac:dyDescent="0.35">
      <c r="C17" s="4"/>
      <c r="E17" s="4"/>
      <c r="H17" s="4"/>
      <c r="J17" s="1"/>
      <c r="P17" s="2"/>
      <c r="Q17" s="4"/>
      <c r="V17" s="2"/>
    </row>
    <row r="18" spans="1:22" x14ac:dyDescent="0.35">
      <c r="C18" s="4"/>
      <c r="E18" s="4"/>
      <c r="H18" s="4"/>
      <c r="J18" s="4"/>
    </row>
    <row r="19" spans="1:22" x14ac:dyDescent="0.35">
      <c r="A19" s="5" t="s">
        <v>9</v>
      </c>
      <c r="B19" s="65" t="s">
        <v>26</v>
      </c>
      <c r="C19" s="73" t="s">
        <v>32</v>
      </c>
      <c r="D19" s="65"/>
      <c r="E19" s="4"/>
      <c r="H19" s="4"/>
      <c r="J19" s="4"/>
    </row>
    <row r="20" spans="1:22" x14ac:dyDescent="0.35">
      <c r="A20" s="5"/>
      <c r="B20" s="65" t="s">
        <v>27</v>
      </c>
      <c r="C20" s="73" t="s">
        <v>33</v>
      </c>
      <c r="D20" s="65"/>
      <c r="E20" s="4"/>
      <c r="H20" s="4"/>
      <c r="J20" s="4"/>
    </row>
    <row r="21" spans="1:22" x14ac:dyDescent="0.35">
      <c r="A21" s="5"/>
      <c r="B21" s="65"/>
      <c r="C21" s="73"/>
      <c r="D21" s="65"/>
      <c r="E21" s="4"/>
      <c r="H21" s="4"/>
      <c r="J21" s="4"/>
    </row>
    <row r="22" spans="1:22" x14ac:dyDescent="0.35">
      <c r="A22" s="5" t="s">
        <v>10</v>
      </c>
      <c r="B22" s="65" t="s">
        <v>26</v>
      </c>
      <c r="C22" s="73" t="s">
        <v>34</v>
      </c>
      <c r="D22" s="65"/>
      <c r="E22" s="4"/>
      <c r="H22" s="4"/>
      <c r="J22" s="4"/>
    </row>
    <row r="23" spans="1:22" x14ac:dyDescent="0.35">
      <c r="A23" s="5"/>
      <c r="B23" s="65" t="s">
        <v>27</v>
      </c>
      <c r="C23" s="73" t="s">
        <v>35</v>
      </c>
      <c r="D23" s="65"/>
      <c r="E23" s="4"/>
      <c r="H23" s="4"/>
      <c r="J23" s="4"/>
    </row>
    <row r="24" spans="1:22" x14ac:dyDescent="0.35">
      <c r="A24" s="5"/>
      <c r="B24" s="65" t="s">
        <v>26</v>
      </c>
      <c r="C24" s="73" t="s">
        <v>32</v>
      </c>
      <c r="D24" s="65"/>
      <c r="E24" s="4"/>
      <c r="H24" s="4"/>
      <c r="J24" s="4"/>
    </row>
    <row r="25" spans="1:22" x14ac:dyDescent="0.35">
      <c r="A25" s="5"/>
      <c r="B25" s="65" t="s">
        <v>27</v>
      </c>
      <c r="C25" s="73" t="s">
        <v>36</v>
      </c>
      <c r="D25" s="65"/>
      <c r="E25" s="4"/>
      <c r="H25" s="4"/>
      <c r="J25" s="4"/>
    </row>
    <row r="26" spans="1:22" x14ac:dyDescent="0.35">
      <c r="A26" s="5"/>
      <c r="B26" s="65"/>
      <c r="C26" s="73"/>
      <c r="D26" s="65"/>
      <c r="E26" s="4"/>
      <c r="H26" s="4"/>
      <c r="J26" s="4"/>
    </row>
    <row r="27" spans="1:22" x14ac:dyDescent="0.35">
      <c r="A27" s="5" t="s">
        <v>12</v>
      </c>
      <c r="B27" s="65" t="s">
        <v>26</v>
      </c>
      <c r="C27" s="73" t="s">
        <v>32</v>
      </c>
      <c r="D27" s="65"/>
      <c r="E27" s="4"/>
      <c r="H27" s="4"/>
      <c r="J27" s="4"/>
    </row>
    <row r="28" spans="1:22" x14ac:dyDescent="0.35">
      <c r="A28" s="5"/>
      <c r="B28" s="65" t="s">
        <v>27</v>
      </c>
      <c r="C28" s="73" t="s">
        <v>37</v>
      </c>
      <c r="D28" s="65"/>
      <c r="E28" s="4"/>
      <c r="H28" s="4"/>
      <c r="J28" s="4"/>
      <c r="L28" s="3"/>
    </row>
    <row r="29" spans="1:22" x14ac:dyDescent="0.35">
      <c r="A29" s="5"/>
      <c r="B29" s="65"/>
      <c r="C29" s="73"/>
      <c r="D29" s="65"/>
      <c r="E29" s="4"/>
      <c r="H29" s="4"/>
      <c r="J29" s="4"/>
    </row>
    <row r="30" spans="1:22" x14ac:dyDescent="0.35">
      <c r="A30" s="5" t="s">
        <v>11</v>
      </c>
      <c r="B30" s="65" t="s">
        <v>26</v>
      </c>
      <c r="C30" s="73" t="s">
        <v>39</v>
      </c>
      <c r="D30" s="65"/>
      <c r="E30" s="4"/>
      <c r="H30" s="4"/>
      <c r="J30" s="4"/>
    </row>
    <row r="31" spans="1:22" x14ac:dyDescent="0.35">
      <c r="B31" s="65" t="s">
        <v>27</v>
      </c>
      <c r="C31" s="65" t="s">
        <v>38</v>
      </c>
      <c r="D31" s="65"/>
      <c r="E31" s="4"/>
      <c r="H31" s="4"/>
      <c r="J31" s="4"/>
    </row>
    <row r="32" spans="1:22" x14ac:dyDescent="0.35">
      <c r="B32" s="65"/>
      <c r="C32" s="65"/>
      <c r="D32" s="65"/>
      <c r="J32" s="4"/>
    </row>
  </sheetData>
  <mergeCells count="10">
    <mergeCell ref="B1:D1"/>
    <mergeCell ref="E1:G1"/>
    <mergeCell ref="H1:J1"/>
    <mergeCell ref="K1:M1"/>
    <mergeCell ref="N1:P1"/>
    <mergeCell ref="B10:F10"/>
    <mergeCell ref="G10:K10"/>
    <mergeCell ref="L10:P10"/>
    <mergeCell ref="Q10:U10"/>
    <mergeCell ref="V10:Z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Eckstrand, Hailey FOR:EX</dc:creator>
  <cp:lastModifiedBy>Eckstrand, Hailey FOR:EX</cp:lastModifiedBy>
  <dcterms:created xsi:type="dcterms:W3CDTF">2025-02-04T22:51:23Z</dcterms:created>
  <dcterms:modified xsi:type="dcterms:W3CDTF">2025-02-10T18:16:59Z</dcterms:modified>
</cp:coreProperties>
</file>