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A7E9CD76-65B4-4E02-8840-7439012FBA5C}" xr6:coauthVersionLast="47" xr6:coauthVersionMax="47" xr10:uidLastSave="{00000000-0000-0000-0000-000000000000}"/>
  <bookViews>
    <workbookView xWindow="37320" yWindow="-120" windowWidth="38640" windowHeight="21120" tabRatio="950" firstSheet="28" activeTab="32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opriationForm8" sheetId="28" r:id="rId24"/>
    <sheet name="ExpropriationPayment" sheetId="29" r:id="rId25"/>
    <sheet name="ManagementFiles" sheetId="44" r:id="rId26"/>
    <sheet name="DispositionFiles" sheetId="34" r:id="rId27"/>
    <sheet name="DispositionChecklist" sheetId="35" r:id="rId28"/>
    <sheet name="DispositionOfferSale" sheetId="36" r:id="rId29"/>
    <sheet name="PurchaserNames" sheetId="37" r:id="rId30"/>
    <sheet name="TeamMembers" sheetId="20" r:id="rId31"/>
    <sheet name="SearchProperties" sheetId="8" r:id="rId32"/>
    <sheet name="Properties" sheetId="6" r:id="rId33"/>
    <sheet name="PropertiesHistoricalFile" sheetId="39" r:id="rId34"/>
    <sheet name="PropertyManagement" sheetId="30" r:id="rId35"/>
    <sheet name="PropertyManagementContact" sheetId="31" r:id="rId36"/>
    <sheet name="PropertyManagementActivity" sheetId="32" r:id="rId37"/>
    <sheet name="ManagementPropActivityInvoice" sheetId="33" r:id="rId38"/>
    <sheet name="Takes" sheetId="27" r:id="rId39"/>
    <sheet name="SubdivisionConsolidation" sheetId="38" r:id="rId40"/>
    <sheet name="DocumentsIndex" sheetId="13" r:id="rId41"/>
    <sheet name="DocumentsDetails" sheetId="12" r:id="rId42"/>
    <sheet name="Notes" sheetId="10" r:id="rId43"/>
  </sheets>
  <definedNames>
    <definedName name="_xlnm._FilterDatabase" localSheetId="41" hidden="1">DocumentsDetails!$A$1:$BA$71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7" i="12" l="1"/>
  <c r="A68" i="12"/>
  <c r="A69" i="12"/>
  <c r="A70" i="12"/>
  <c r="A66" i="12"/>
  <c r="D9" i="3"/>
  <c r="AS23" i="19"/>
  <c r="D8" i="25"/>
  <c r="A20" i="12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F4" i="34"/>
  <c r="D8" i="3"/>
  <c r="D7" i="3"/>
  <c r="N7" i="19"/>
  <c r="N15" i="19"/>
  <c r="N12" i="19"/>
  <c r="N5" i="19"/>
  <c r="N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<sst xmlns="http://schemas.openxmlformats.org/spreadsheetml/2006/main" count="4083" uniqueCount="2328">
  <si>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</si>
  <si>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</si>
  <si>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</si>
  <si>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</si>
  <si>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</si>
  <si>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</si>
  <si>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</si>
  <si>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</si>
  <si>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</si>
  <si>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</si>
  <si>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</si>
  <si>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</si>
  <si>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</si>
  <si>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</si>
  <si>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</si>
  <si>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</si>
  <si>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</si>
  <si>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</si>
  <si>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</si>
  <si>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</si>
  <si>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</si>
  <si>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</si>
  <si>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</si>
  <si>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</si>
  <si>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</si>
  <si>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</si>
  <si>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</si>
  <si>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</si>
  <si>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</si>
  <si>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</si>
  <si>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</si>
  <si>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</si>
  <si>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</si>
  <si>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</si>
  <si>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</si>
  <si>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</si>
  <si>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</si>
  <si>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</si>
  <si>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</si>
  <si>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</si>
  <si>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</si>
  <si>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</si>
  <si>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</si>
  <si>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</si>
  <si>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</si>
  <si>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</si>
  <si>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</si>
  <si>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</si>
  <si>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</si>
  <si>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</si>
  <si>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</si>
  <si>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</si>
  <si>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</si>
  <si>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</si>
  <si>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</si>
  <si>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</si>
  <si>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</si>
  <si>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</si>
  <si>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</si>
  <si>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</si>
  <si>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</si>
  <si>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</si>
  <si>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</si>
  <si>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</si>
  <si>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</si>
  <si>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</si>
  <si>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</si>
  <si>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</si>
  <si>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</si>
  <si>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</si>
  <si>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</si>
  <si>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</si>
  <si>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</si>
  <si>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</si>
  <si>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</si>
  <si>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</si>
  <si>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</si>
  <si>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</si>
  <si>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</si>
  <si>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</si>
  <si>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</si>
  <si>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</si>
  <si>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</si>
  <si>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</si>
  <si>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</si>
  <si>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</si>
  <si>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</si>
  <si>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</si>
  <si>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</si>
  <si>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</si>
  <si>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</si>
  <si>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</si>
  <si>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</si>
  <si>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</si>
  <si>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</si>
  <si>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</si>
  <si>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</si>
  <si>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</si>
  <si>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</si>
  <si>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</si>
  <si>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</si>
  <si>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</si>
  <si>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</si>
  <si>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</si>
  <si>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</si>
  <si>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</si>
  <si>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</si>
  <si>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</si>
  <si>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</si>
  <si>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</si>
  <si>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</si>
  <si>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</si>
  <si>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</si>
  <si>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</si>
  <si>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</si>
  <si>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</si>
  <si>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</si>
  <si>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</si>
  <si>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</si>
  <si>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</si>
  <si>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</si>
  <si>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</si>
  <si>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</si>
  <si>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</si>
  <si>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</si>
  <si>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</si>
  <si>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</si>
  <si>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</si>
  <si>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</si>
  <si>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</si>
  <si>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</si>
  <si>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</si>
  <si>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</si>
  <si>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</si>
  <si>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</si>
  <si>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</si>
  <si>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</si>
  <si>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</si>
  <si>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</si>
  <si>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</si>
  <si>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</si>
  <si>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</si>
  <si>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</si>
  <si>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</si>
  <si>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</si>
  <si>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</si>
  <si>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</si>
  <si>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</si>
  <si>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</si>
  <si>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</si>
  <si>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</si>
  <si>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</si>
  <si>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</si>
  <si>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</si>
  <si>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</si>
  <si>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</si>
  <si>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</si>
  <si>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</si>
  <si>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</si>
  <si>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</si>
  <si>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</si>
  <si>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</si>
  <si>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</si>
  <si>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</si>
  <si>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</si>
  <si>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</si>
  <si>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</si>
  <si>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</si>
  <si>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</si>
  <si>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</si>
  <si>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</si>
  <si>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</si>
  <si>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</si>
  <si>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</si>
  <si>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</si>
  <si>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</si>
  <si>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</si>
  <si>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</si>
  <si>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</si>
  <si>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</si>
  <si>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</si>
  <si>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</si>
  <si>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</si>
  <si>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</si>
  <si>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</si>
  <si>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</si>
  <si>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</si>
  <si>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</si>
  <si>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</si>
  <si>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</si>
  <si>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</si>
  <si>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</si>
  <si>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</si>
  <si>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</si>
  <si>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</si>
  <si>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</si>
  <si>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</si>
  <si>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</si>
  <si>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</si>
  <si>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</si>
  <si>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</si>
  <si>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</si>
  <si>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</si>
  <si>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</si>
  <si>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</si>
  <si>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</si>
  <si>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</si>
  <si>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</si>
  <si>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</si>
  <si>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</si>
  <si>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</si>
  <si>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</si>
  <si>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</si>
  <si>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</si>
  <si>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</si>
  <si>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</si>
  <si>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</si>
  <si>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</si>
  <si>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</si>
  <si>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</si>
  <si>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</si>
  <si>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</si>
  <si>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</si>
  <si>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</si>
  <si>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</si>
  <si>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</si>
  <si>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</si>
  <si>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</si>
  <si>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</si>
  <si>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</si>
  <si>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</si>
  <si>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</si>
  <si>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</si>
  <si>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</si>
  <si>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</si>
  <si>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</si>
  <si>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</si>
  <si>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</si>
  <si>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</si>
  <si>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</si>
  <si>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</si>
  <si>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</si>
  <si>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</si>
  <si>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</si>
  <si>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</si>
  <si>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</si>
  <si>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</si>
  <si>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</si>
  <si>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</si>
  <si>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</si>
  <si>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</si>
  <si>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</si>
  <si>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</si>
  <si>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</si>
  <si>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</si>
  <si>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</si>
  <si>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</si>
  <si>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</si>
  <si>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</si>
  <si>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</si>
  <si>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</si>
  <si>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</si>
  <si>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</si>
  <si>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</si>
  <si>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</si>
  <si>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</si>
  <si>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</si>
  <si>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</si>
  <si>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</si>
  <si>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</si>
  <si>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</si>
  <si>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</si>
  <si>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</si>
  <si>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</si>
  <si>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</si>
  <si>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</si>
  <si>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</si>
  <si>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</si>
  <si>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</si>
  <si>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</si>
  <si>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</si>
  <si>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</si>
  <si>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</si>
  <si>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</si>
  <si>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</si>
  <si>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</si>
  <si>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</si>
  <si>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</si>
  <si>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</si>
  <si>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</si>
  <si>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</si>
  <si>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</si>
  <si>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</si>
  <si>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</si>
  <si>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</si>
  <si>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</si>
  <si>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</si>
  <si>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</si>
  <si>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</si>
  <si>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</si>
  <si>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</si>
  <si>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</si>
  <si>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</si>
  <si>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</si>
  <si>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</si>
  <si>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</si>
  <si>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</si>
  <si>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</si>
  <si>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</si>
  <si>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</si>
  <si>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</si>
  <si>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</si>
  <si>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</si>
  <si>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</si>
  <si>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</si>
  <si>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</si>
  <si>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</si>
  <si>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</si>
  <si>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</si>
  <si>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</si>
  <si>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</si>
  <si>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</si>
  <si>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</si>
  <si>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</si>
  <si>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</si>
  <si>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</si>
  <si>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</si>
  <si>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</si>
  <si>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</si>
  <si>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</si>
  <si>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</si>
  <si>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</si>
  <si>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</si>
  <si>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</si>
  <si>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</si>
  <si>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</si>
  <si>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</si>
  <si>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</si>
  <si>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</si>
  <si>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</si>
  <si>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</si>
  <si>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</si>
  <si>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</si>
  <si>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</si>
  <si>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</si>
  <si>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</si>
  <si>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</si>
  <si>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</si>
  <si>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</si>
  <si>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</si>
  <si>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</si>
  <si>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</si>
  <si>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</si>
  <si>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</si>
  <si>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</si>
  <si>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</si>
  <si>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</si>
  <si>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</si>
  <si>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</si>
  <si>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</si>
  <si>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</si>
  <si>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</si>
  <si>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</si>
  <si>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</si>
  <si>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</si>
  <si>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</si>
  <si>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</si>
  <si>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</si>
  <si>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</si>
  <si>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</si>
  <si>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</si>
  <si>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</si>
  <si>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</si>
  <si>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</si>
  <si>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</si>
  <si>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</si>
  <si>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</si>
  <si>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</si>
  <si>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</si>
  <si>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</si>
  <si>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</si>
  <si>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</si>
  <si>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</si>
  <si>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</si>
  <si>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</si>
  <si>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</si>
  <si>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</si>
  <si>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</si>
  <si>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</si>
  <si>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</si>
  <si>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</si>
  <si>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</si>
  <si>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</si>
  <si>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</si>
  <si>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</si>
  <si>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</si>
  <si>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</si>
  <si>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</si>
  <si>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</si>
  <si>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</si>
  <si>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</si>
  <si>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</si>
  <si>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</si>
  <si>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</si>
  <si>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</si>
  <si>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</si>
  <si>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</si>
  <si>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</si>
  <si>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</si>
  <si>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</si>
  <si>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</si>
  <si>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</si>
  <si>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</si>
  <si>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</si>
  <si>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</si>
  <si>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</si>
  <si>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</si>
  <si>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</si>
  <si>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</si>
  <si>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</si>
  <si>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</si>
  <si>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</si>
  <si>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</si>
  <si>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</si>
  <si>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</si>
  <si>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</si>
  <si>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</si>
  <si>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</si>
  <si>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</si>
  <si>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</si>
  <si>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</si>
  <si>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</si>
  <si>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</si>
  <si>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</si>
  <si>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</si>
  <si>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</si>
  <si>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</si>
  <si>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</si>
  <si>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</si>
  <si>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</si>
  <si>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</si>
  <si>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</si>
  <si>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</si>
  <si>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</si>
  <si>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</si>
  <si>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</si>
  <si>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</si>
  <si>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</si>
  <si>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</si>
  <si>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</si>
  <si>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</si>
  <si>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</si>
  <si>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</si>
  <si>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</si>
  <si>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</si>
  <si>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</si>
  <si>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</si>
  <si>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</si>
  <si>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</si>
  <si>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</si>
  <si>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</si>
  <si>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</si>
  <si>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</si>
  <si>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</si>
  <si>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</si>
  <si>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</si>
  <si>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</si>
  <si>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</si>
  <si>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</si>
  <si>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</si>
  <si>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</si>
  <si>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</si>
  <si>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</si>
  <si>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</si>
  <si>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</si>
  <si>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</si>
  <si>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</si>
  <si>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</si>
  <si>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</si>
  <si>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</si>
  <si>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</si>
  <si>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</si>
  <si>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</si>
  <si>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</si>
  <si>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</si>
  <si>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</si>
  <si>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</si>
  <si>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</si>
  <si>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</si>
  <si>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</si>
  <si>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</si>
  <si>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</si>
  <si>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</si>
  <si>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</si>
  <si>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</si>
  <si>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</si>
  <si>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</si>
  <si>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</si>
  <si>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</si>
  <si>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</si>
  <si>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</si>
  <si>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</si>
  <si>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</si>
  <si>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</si>
  <si>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</si>
  <si>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</si>
  <si>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</si>
  <si>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</si>
  <si>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</si>
  <si>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</si>
  <si>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</si>
  <si>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</si>
  <si>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</si>
  <si>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</si>
  <si>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</si>
  <si>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</si>
  <si>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</si>
  <si>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</si>
  <si>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</si>
  <si>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</si>
  <si>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</si>
  <si>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</si>
  <si>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</si>
  <si>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</si>
  <si>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</si>
  <si>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</si>
  <si>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</si>
  <si>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</si>
  <si>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</si>
  <si>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</si>
  <si>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</si>
  <si>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</si>
  <si>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</si>
  <si>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</si>
  <si>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</si>
  <si>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</si>
  <si>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</si>
  <si>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</si>
  <si>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</si>
  <si>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</si>
  <si>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</si>
  <si>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</si>
  <si>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</si>
  <si>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</si>
  <si>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</si>
  <si>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</si>
  <si>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</si>
  <si>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</si>
  <si>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</si>
  <si>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</si>
  <si>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</si>
  <si>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</si>
  <si>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</si>
  <si>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</si>
  <si>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</si>
  <si>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</si>
  <si>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</si>
  <si>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</si>
  <si>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</si>
  <si>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</si>
  <si>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</si>
  <si>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</si>
  <si>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</si>
  <si>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</si>
  <si>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</si>
  <si>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</si>
  <si>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</si>
  <si>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</si>
  <si>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</si>
  <si>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</si>
  <si>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</si>
  <si>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</si>
  <si>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</si>
  <si>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</si>
  <si>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</si>
  <si>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</si>
  <si>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</si>
  <si>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</si>
  <si>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</si>
  <si>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</si>
  <si>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</si>
  <si>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</si>
  <si>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</si>
  <si>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</si>
  <si>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</si>
  <si>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</si>
  <si>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</si>
  <si>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</si>
  <si>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</si>
  <si>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</si>
  <si>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</si>
  <si>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</si>
  <si>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</si>
  <si>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</si>
  <si>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</si>
  <si>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</si>
  <si>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</si>
  <si>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Receivable</t>
  </si>
  <si>
    <t>ContactType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</si>
  <si>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</si>
  <si>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</si>
  <si>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</si>
  <si>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</si>
  <si>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</si>
  <si>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</si>
  <si>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</si>
  <si>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</si>
  <si>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</si>
  <si>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</si>
  <si>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</si>
  <si>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</si>
  <si>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</si>
  <si>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</si>
  <si>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</si>
  <si>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</si>
  <si>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</si>
  <si>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</si>
  <si>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</si>
  <si>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</si>
  <si>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</si>
  <si>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</si>
  <si>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</si>
  <si>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</si>
  <si>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</si>
  <si>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</si>
  <si>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</si>
  <si>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</si>
  <si>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</si>
  <si>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</si>
  <si>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</si>
  <si>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</si>
  <si>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</si>
  <si>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</si>
  <si>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</si>
  <si>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</si>
  <si>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</si>
  <si>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</si>
  <si>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</si>
  <si>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</si>
  <si>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</si>
  <si>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</si>
  <si>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</si>
  <si>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</si>
  <si>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</si>
  <si>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</si>
  <si>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</si>
  <si>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</si>
  <si>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</si>
  <si>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</si>
  <si>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</si>
  <si>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</si>
  <si>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</si>
  <si>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</si>
  <si>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</si>
  <si>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</si>
  <si>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</si>
  <si>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</si>
  <si>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</si>
  <si>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</si>
  <si>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</si>
  <si>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</si>
  <si>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</si>
  <si>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</si>
  <si>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</si>
  <si>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</si>
  <si>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</si>
  <si>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</si>
  <si>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</si>
  <si>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</si>
  <si>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</si>
  <si>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</si>
  <si>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</si>
  <si>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</si>
  <si>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</si>
  <si>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</si>
  <si>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</si>
  <si>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</si>
  <si>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</si>
  <si>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</si>
  <si>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</si>
  <si>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</si>
  <si>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</si>
  <si>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</si>
  <si>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</si>
  <si>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</si>
  <si>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</si>
  <si>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</si>
  <si>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</si>
  <si>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</si>
  <si>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</si>
  <si>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</si>
  <si>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</si>
  <si>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</si>
  <si>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</si>
  <si>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</si>
  <si>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</si>
  <si>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</si>
  <si>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</si>
  <si>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</si>
  <si>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</si>
  <si>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</si>
  <si>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</si>
  <si>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</si>
  <si>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</si>
  <si>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</si>
  <si>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</si>
  <si>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</si>
  <si>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</si>
  <si>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</si>
  <si>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</si>
  <si>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</si>
  <si>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</si>
  <si>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</si>
  <si>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</si>
  <si>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</si>
  <si>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</si>
  <si>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</si>
  <si>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</si>
  <si>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</si>
  <si>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</si>
  <si>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</si>
  <si>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</si>
  <si>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</si>
  <si>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</si>
  <si>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</si>
  <si>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</si>
  <si>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</si>
  <si>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</si>
  <si>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</si>
  <si>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</si>
  <si>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</si>
  <si>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</si>
  <si>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</si>
  <si>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</si>
  <si>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</si>
  <si>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</si>
  <si>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</si>
  <si>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</si>
  <si>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</si>
  <si>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</si>
  <si>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</si>
  <si>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</si>
  <si>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</si>
  <si>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</si>
  <si>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</si>
  <si>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</si>
  <si>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</si>
  <si>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</si>
  <si>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</si>
  <si>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</si>
  <si>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</si>
  <si>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</si>
  <si>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</si>
  <si>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</si>
  <si>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</si>
  <si>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</si>
  <si>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</si>
  <si>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</si>
  <si>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</si>
  <si>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</si>
  <si>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</si>
  <si>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</si>
  <si>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</si>
  <si>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</si>
  <si>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</si>
  <si>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</si>
  <si>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</si>
  <si>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</si>
  <si>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</si>
  <si>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</si>
  <si>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</si>
  <si>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</si>
  <si>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</si>
  <si>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</si>
  <si>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</si>
  <si>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</si>
  <si>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</si>
  <si>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</si>
  <si>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</si>
  <si>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</si>
  <si>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</si>
  <si>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</si>
  <si>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</si>
  <si>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</si>
  <si>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</si>
  <si>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</si>
  <si>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</si>
  <si>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</si>
  <si>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</si>
  <si>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</si>
  <si>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</si>
  <si>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</si>
  <si>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</si>
  <si>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</si>
  <si>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</si>
  <si>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</si>
  <si>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</si>
  <si>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</si>
  <si>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</si>
  <si>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</si>
  <si>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</si>
  <si>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</si>
  <si>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Leased/Licensed,Indian Reserve (IR)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</si>
  <si>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</si>
  <si>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</si>
  <si>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</si>
  <si>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</si>
  <si>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</si>
  <si>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</si>
  <si>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</si>
  <si>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</si>
  <si>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</si>
  <si>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</si>
  <si>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</si>
  <si>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</si>
  <si>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</si>
  <si>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</si>
  <si>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</si>
  <si>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</si>
  <si>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</si>
  <si>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</si>
  <si>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</si>
  <si>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</si>
  <si>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</si>
  <si>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</si>
  <si>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</si>
  <si>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</si>
  <si>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</si>
  <si>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</si>
  <si>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</si>
  <si>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</si>
  <si>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</si>
  <si>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</si>
  <si>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</si>
  <si>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</si>
  <si>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</si>
  <si>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</si>
  <si>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</si>
  <si>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</si>
  <si>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</si>
  <si>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</si>
  <si>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</si>
  <si>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</si>
  <si>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</si>
  <si>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</si>
  <si>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</si>
  <si>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</si>
  <si>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</si>
  <si>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</si>
  <si>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</si>
  <si>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</si>
  <si>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</si>
  <si>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</si>
  <si>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</si>
  <si>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</si>
  <si>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</si>
  <si>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</si>
  <si>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</si>
  <si>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</si>
  <si>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</si>
  <si>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</si>
  <si>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</si>
  <si>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</si>
  <si>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</si>
  <si>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</si>
  <si>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</si>
  <si>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</si>
  <si>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</si>
  <si>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</si>
  <si>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</si>
  <si>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</si>
  <si>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</si>
  <si>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</si>
  <si>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</si>
  <si>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</si>
  <si>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</si>
  <si>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</si>
  <si>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</si>
  <si>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</si>
  <si>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</si>
  <si>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</si>
  <si>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</si>
  <si>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</si>
  <si>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</si>
  <si>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</si>
  <si>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</si>
  <si>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</si>
  <si>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</si>
  <si>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</si>
  <si>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</si>
  <si>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</si>
  <si>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</si>
  <si>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</si>
  <si>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</si>
  <si>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</si>
  <si>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</si>
  <si>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</si>
  <si>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</si>
  <si>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</si>
  <si>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</si>
  <si>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</si>
  <si>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</si>
  <si>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</si>
  <si>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</si>
  <si>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</si>
  <si>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</si>
  <si>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</si>
  <si>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</si>
  <si>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</si>
  <si>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</si>
  <si>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</si>
  <si>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</si>
  <si>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</si>
  <si>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</si>
  <si>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</si>
  <si>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</si>
  <si>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</si>
  <si>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</si>
  <si>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</si>
  <si>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</si>
  <si>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</si>
  <si>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</si>
  <si>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</si>
  <si>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</si>
  <si>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</si>
  <si>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</si>
  <si>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</si>
  <si>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</si>
  <si>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</si>
  <si>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</si>
  <si>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</si>
  <si>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</si>
  <si>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</si>
  <si>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</si>
  <si>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</si>
  <si>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</si>
  <si>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</si>
  <si>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</si>
  <si>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</si>
  <si>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</si>
  <si>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</si>
  <si>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</si>
  <si>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</si>
  <si>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</si>
  <si>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</si>
  <si>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</si>
  <si>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</si>
  <si>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</si>
  <si>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</si>
  <si>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</si>
  <si>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</si>
  <si>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</si>
  <si>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</si>
  <si>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</si>
  <si>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</si>
  <si>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</si>
  <si>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</si>
  <si>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</si>
  <si>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</si>
  <si>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</si>
  <si>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</si>
  <si>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</si>
  <si>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</si>
  <si>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</si>
  <si>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</si>
  <si>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</si>
  <si>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</si>
  <si>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</si>
  <si>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</si>
  <si>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</si>
  <si>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</si>
  <si>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</si>
  <si>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</si>
  <si>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</si>
  <si>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</si>
  <si>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</si>
  <si>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</si>
  <si>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</si>
  <si>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</si>
  <si>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</si>
  <si>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</si>
  <si>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</si>
  <si>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</si>
  <si>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</si>
  <si>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</si>
  <si>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</si>
  <si>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</si>
  <si>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</si>
  <si>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</si>
  <si>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</si>
  <si>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</si>
  <si>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</si>
  <si>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</si>
  <si>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</si>
  <si>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</si>
  <si>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</si>
  <si>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</si>
  <si>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</si>
  <si>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</si>
  <si>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</si>
  <si>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</si>
  <si>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</si>
  <si>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</si>
  <si>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</si>
  <si>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</si>
  <si>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</si>
  <si>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</si>
  <si>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</si>
  <si>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</si>
  <si>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</si>
  <si>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</si>
  <si>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</si>
  <si>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</si>
  <si>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</si>
  <si>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</si>
  <si>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</si>
  <si>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</si>
  <si>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</si>
  <si>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</si>
  <si>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</si>
  <si>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</si>
  <si>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</si>
  <si>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</si>
  <si>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</si>
  <si>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</si>
  <si>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</si>
  <si>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</si>
  <si>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</si>
  <si>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</si>
  <si>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</si>
  <si>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</si>
  <si>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</si>
  <si>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</si>
  <si>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</si>
  <si>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</si>
  <si>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</si>
  <si>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</si>
  <si>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</si>
  <si>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</si>
  <si>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</si>
  <si>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</si>
  <si>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</si>
  <si>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</si>
  <si>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</si>
  <si>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</si>
  <si>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</si>
  <si>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</si>
  <si>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</si>
  <si>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</si>
  <si>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</si>
  <si>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</si>
  <si>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</si>
  <si>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</si>
  <si>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</si>
  <si>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</si>
  <si>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</si>
  <si>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</si>
  <si>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</si>
  <si>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</si>
  <si>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</si>
  <si>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</si>
  <si>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</si>
  <si>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</si>
  <si>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</si>
  <si>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</si>
  <si>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</si>
  <si>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</si>
  <si>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</si>
  <si>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</si>
  <si>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</si>
  <si>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</si>
  <si>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</si>
  <si>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</si>
  <si>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</si>
  <si>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</si>
  <si>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</si>
  <si>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</si>
  <si>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</si>
  <si>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</si>
  <si>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</si>
  <si>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</si>
  <si>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</si>
  <si>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</si>
  <si>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</si>
  <si>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</si>
  <si>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</si>
  <si>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</si>
  <si>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</si>
  <si>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</si>
  <si>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</si>
  <si>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</si>
  <si>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</si>
  <si>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</si>
  <si>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</si>
  <si>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</si>
  <si>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</si>
  <si>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</si>
  <si>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</si>
  <si>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</si>
  <si>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</si>
  <si>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</si>
  <si>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</si>
  <si>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</si>
  <si>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</si>
  <si>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</si>
  <si>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</si>
  <si>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</si>
  <si>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</si>
  <si>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</si>
  <si>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</si>
  <si>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</si>
  <si>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</si>
  <si>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</si>
  <si>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</si>
  <si>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</si>
  <si>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</si>
  <si>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</si>
  <si>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</si>
  <si>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</si>
  <si>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</si>
  <si>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</si>
  <si>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</si>
  <si>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</si>
  <si>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</si>
  <si>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</si>
  <si>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</si>
  <si>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</si>
  <si>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</si>
  <si>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</si>
  <si>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</si>
  <si>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</si>
  <si>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</si>
  <si>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</si>
  <si>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</si>
  <si>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</si>
  <si>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</si>
  <si>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</si>
  <si>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</si>
  <si>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</si>
  <si>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</si>
  <si>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</si>
  <si>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</si>
  <si>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</si>
  <si>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</si>
  <si>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</si>
  <si>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</si>
  <si>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</si>
  <si>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</si>
  <si>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</si>
  <si>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</si>
  <si>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</si>
  <si>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Automated Research File Creation - File Details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</si>
  <si>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</si>
  <si>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</si>
  <si>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</si>
  <si>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</si>
  <si>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</si>
  <si>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</si>
  <si>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</si>
  <si>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</si>
  <si>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</si>
  <si>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</si>
  <si>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</si>
  <si>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</si>
  <si>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</si>
  <si>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</si>
  <si>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</si>
  <si>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</si>
  <si>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</si>
  <si>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</si>
  <si>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</si>
  <si>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</si>
  <si>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</si>
  <si>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</si>
  <si>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</si>
  <si>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</si>
  <si>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</si>
  <si>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</si>
  <si>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</si>
  <si>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</si>
  <si>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</si>
  <si>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</si>
  <si>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</si>
  <si>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</si>
  <si>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</si>
  <si>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</si>
  <si>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</si>
  <si>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</si>
  <si>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</si>
  <si>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</si>
  <si>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</si>
  <si>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</si>
  <si>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</si>
  <si>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</si>
  <si>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</si>
  <si>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</si>
  <si>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</si>
  <si>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</si>
  <si>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</si>
  <si>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</si>
  <si>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</si>
  <si>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</si>
  <si>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</si>
  <si>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</si>
  <si>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</si>
  <si>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</si>
  <si>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</si>
  <si>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</si>
  <si>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</si>
  <si>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</si>
  <si>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</si>
  <si>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</si>
  <si>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</si>
  <si>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</si>
  <si>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Freda Mary Mattern</t>
  </si>
  <si>
    <t>Gaetz Leander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</si>
  <si>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</si>
  <si>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</si>
  <si>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</si>
  <si>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</si>
  <si>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</si>
  <si>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</si>
  <si>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</si>
  <si>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</si>
  <si>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</si>
  <si>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</si>
  <si>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</si>
  <si>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</si>
  <si>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</si>
  <si>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</si>
  <si>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</si>
  <si>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</si>
  <si>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</si>
  <si>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</si>
  <si>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</si>
  <si>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</si>
  <si>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</si>
  <si>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</si>
  <si>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</si>
  <si>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</si>
  <si>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</si>
  <si>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</si>
  <si>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</si>
  <si>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</si>
  <si>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</si>
  <si>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</si>
  <si>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</si>
  <si>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</si>
  <si>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</si>
  <si>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</si>
  <si>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</si>
  <si>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</si>
  <si>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</si>
  <si>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</si>
  <si>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</si>
  <si>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</si>
  <si>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</si>
  <si>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</si>
  <si>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</si>
  <si>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</si>
  <si>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</si>
  <si>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</si>
  <si>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</si>
  <si>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</si>
  <si>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</si>
  <si>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</si>
  <si>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</si>
  <si>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</si>
  <si>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</si>
  <si>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</si>
  <si>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</si>
  <si>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</si>
  <si>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</si>
  <si>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</si>
  <si>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</si>
  <si>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</si>
  <si>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</si>
  <si>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</si>
  <si>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</si>
  <si>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</si>
  <si>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</si>
  <si>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</si>
  <si>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</si>
  <si>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</si>
  <si>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</si>
  <si>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</si>
  <si>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</si>
  <si>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</si>
  <si>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Automated Minimum Research File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</si>
  <si>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</si>
  <si>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</si>
  <si>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</si>
  <si>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</si>
  <si>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</si>
  <si>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</si>
  <si>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</si>
  <si>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</si>
  <si>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</si>
  <si>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</si>
  <si>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</si>
  <si>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</si>
  <si>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</si>
  <si>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</si>
  <si>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</si>
  <si>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</si>
  <si>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</si>
  <si>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</si>
  <si>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</si>
  <si>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</si>
  <si>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</si>
  <si>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</si>
  <si>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</si>
  <si>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</si>
  <si>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</si>
  <si>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</si>
  <si>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</si>
  <si>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</si>
  <si>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</si>
  <si>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</si>
  <si>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</si>
  <si>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</si>
  <si>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</si>
  <si>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</si>
  <si>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</si>
  <si>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</si>
  <si>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</si>
  <si>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</si>
  <si>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</si>
  <si>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</si>
  <si>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</si>
  <si>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</si>
  <si>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</si>
  <si>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</si>
  <si>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</si>
  <si>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</si>
  <si>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</si>
  <si>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</si>
  <si>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</si>
  <si>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</si>
  <si>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</si>
  <si>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</si>
  <si>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</si>
  <si>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</si>
  <si>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</si>
  <si>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</si>
  <si>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</si>
  <si>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</si>
  <si>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</si>
  <si>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</si>
  <si>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</si>
  <si>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</si>
  <si>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</si>
  <si>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</si>
  <si>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</si>
  <si>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</si>
  <si>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</si>
  <si>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</si>
  <si>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</si>
  <si>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</si>
  <si>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</si>
  <si>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</si>
  <si>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</si>
  <si>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</si>
  <si>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</si>
  <si>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</si>
  <si>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</si>
  <si>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</si>
  <si>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</si>
  <si>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</si>
  <si>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</si>
  <si>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</si>
  <si>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</si>
  <si>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</si>
  <si>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</si>
  <si>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</si>
  <si>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</si>
  <si>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</si>
  <si>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</si>
  <si>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</si>
  <si>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</si>
  <si>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</si>
  <si>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</si>
  <si>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</si>
  <si>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</si>
  <si>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</si>
  <si>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</si>
  <si>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</si>
  <si>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</si>
  <si>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</si>
  <si>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</si>
  <si>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</si>
  <si>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</si>
  <si>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</si>
  <si>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</si>
  <si>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</si>
  <si>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</si>
  <si>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</si>
  <si>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</si>
  <si>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</si>
  <si>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</si>
  <si>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</si>
  <si>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</si>
  <si>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</si>
  <si>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</si>
  <si>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</si>
  <si>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</si>
  <si>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</si>
  <si>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</si>
  <si>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</si>
  <si>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</si>
  <si>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</si>
  <si>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</si>
  <si>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</si>
  <si>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</si>
  <si>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</si>
  <si>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</si>
  <si>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</si>
  <si>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</si>
  <si>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</si>
  <si>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</si>
  <si>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</si>
  <si>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</si>
  <si>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</si>
  <si>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</si>
  <si>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</si>
  <si>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</si>
  <si>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</si>
  <si>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</si>
  <si>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</si>
  <si>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</si>
  <si>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</si>
  <si>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</si>
  <si>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</si>
  <si>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</si>
  <si>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</si>
  <si>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</si>
  <si>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</si>
  <si>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</si>
  <si>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</si>
  <si>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</si>
  <si>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</si>
  <si>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</si>
  <si>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</si>
  <si>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</si>
  <si>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</si>
  <si>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</si>
  <si>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</si>
  <si>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</si>
  <si>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</si>
  <si>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</si>
  <si>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</si>
  <si>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</si>
  <si>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</si>
  <si>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</si>
  <si>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</si>
  <si>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</si>
  <si>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</si>
  <si>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</si>
  <si>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</si>
  <si>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</si>
  <si>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</si>
  <si>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</si>
  <si>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</si>
  <si>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</si>
  <si>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</si>
  <si>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</si>
  <si>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</si>
  <si>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</si>
  <si>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</si>
  <si>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</si>
  <si>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</si>
  <si>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</si>
  <si>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</si>
  <si>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</si>
  <si>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</si>
  <si>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</si>
  <si>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</si>
  <si>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</si>
  <si>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</si>
  <si>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</si>
  <si>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</si>
  <si>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</si>
  <si>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</si>
  <si>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</si>
  <si>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</si>
  <si>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</si>
  <si>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</si>
  <si>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</si>
  <si>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</si>
  <si>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</si>
  <si>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</si>
  <si>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</si>
  <si>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</si>
  <si>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</si>
  <si>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</si>
  <si>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</si>
  <si>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</si>
  <si>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</si>
  <si>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</si>
  <si>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</si>
  <si>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</si>
  <si>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</si>
  <si>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</si>
  <si>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</si>
  <si>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</si>
  <si>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</si>
  <si>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</si>
  <si>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</si>
  <si>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</si>
  <si>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</si>
  <si>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</si>
  <si>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</si>
  <si>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</si>
  <si>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</si>
  <si>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</si>
  <si>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</si>
  <si>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</si>
  <si>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</si>
  <si>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</si>
  <si>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</si>
  <si>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</si>
  <si>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</si>
  <si>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</si>
  <si>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</si>
  <si>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</si>
  <si>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</si>
  <si>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</si>
  <si>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</si>
  <si>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</si>
  <si>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</si>
  <si>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</si>
  <si>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</si>
  <si>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</si>
  <si>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</si>
  <si>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</si>
  <si>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</si>
  <si>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</si>
  <si>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</si>
  <si>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</si>
  <si>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</si>
  <si>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</si>
  <si>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</si>
  <si>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</si>
  <si>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</si>
  <si>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</si>
  <si>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</si>
  <si>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</si>
  <si>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</si>
  <si>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</si>
  <si>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</si>
  <si>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</si>
  <si>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</si>
  <si>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</si>
  <si>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</si>
  <si>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</si>
  <si>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</si>
  <si>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</si>
  <si>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</si>
  <si>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</si>
  <si>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</si>
  <si>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</si>
  <si>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</si>
  <si>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</si>
  <si>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</si>
  <si>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</si>
  <si>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</si>
  <si>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</si>
  <si>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</si>
  <si>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</si>
  <si>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</si>
  <si>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</si>
  <si>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</si>
  <si>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</si>
  <si>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</si>
  <si>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</si>
  <si>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</si>
  <si>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</si>
  <si>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</si>
  <si>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</si>
  <si>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</si>
  <si>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</si>
  <si>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</si>
  <si>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</si>
  <si>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</si>
  <si>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</si>
  <si>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</si>
  <si>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</si>
  <si>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</si>
  <si>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</si>
  <si>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</si>
  <si>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</si>
  <si>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</si>
  <si>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</si>
  <si>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</si>
  <si>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</si>
  <si>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</si>
  <si>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</si>
  <si>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</si>
  <si>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</si>
  <si>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</si>
  <si>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</si>
  <si>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</si>
  <si>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</si>
  <si>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</si>
  <si>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</si>
  <si>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</si>
  <si>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</si>
  <si>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</si>
  <si>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</si>
  <si>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</si>
  <si>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</si>
  <si>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</si>
  <si>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</si>
  <si>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</si>
  <si>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</si>
  <si>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</si>
  <si>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</si>
  <si>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</si>
  <si>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</si>
  <si>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</si>
  <si>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</si>
  <si>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</si>
  <si>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</si>
  <si>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</si>
  <si>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</si>
  <si>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</si>
  <si>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</si>
  <si>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</si>
  <si>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</si>
  <si>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</si>
  <si>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</si>
  <si>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</si>
  <si>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</si>
  <si>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</si>
  <si>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</si>
  <si>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</si>
  <si>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</si>
  <si>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</si>
  <si>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</si>
  <si>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013-526-910</t>
  </si>
  <si>
    <t>015-510-921</t>
  </si>
  <si>
    <t>015-279-472</t>
  </si>
  <si>
    <t>029-372-445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</si>
  <si>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</si>
  <si>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</si>
  <si>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</si>
  <si>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</si>
  <si>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</si>
  <si>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</si>
  <si>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</si>
  <si>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</si>
  <si>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</si>
  <si>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</si>
  <si>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</si>
  <si>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</si>
  <si>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</si>
  <si>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</si>
  <si>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</si>
  <si>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</si>
  <si>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</si>
  <si>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</si>
  <si>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</si>
  <si>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</si>
  <si>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</si>
  <si>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</si>
  <si>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LeaseChecklistIndex</t>
  </si>
  <si>
    <t>Create a new Lease with Checklist</t>
  </si>
  <si>
    <t>Minimum Lease Checklist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</si>
  <si>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</si>
  <si>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</si>
  <si>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</si>
  <si>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</si>
  <si>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</si>
  <si>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</si>
  <si>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</si>
  <si>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</si>
  <si>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</si>
  <si>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</si>
  <si>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</si>
  <si>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</si>
  <si>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</si>
  <si>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</si>
  <si>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</si>
  <si>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</si>
  <si>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</si>
  <si>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</si>
  <si>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</si>
  <si>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</si>
  <si>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</si>
  <si>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</si>
  <si>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</si>
  <si>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</si>
  <si>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</si>
  <si>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</si>
  <si>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</si>
  <si>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</si>
  <si>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</si>
  <si>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</si>
  <si>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</si>
  <si>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</si>
  <si>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</si>
  <si>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</si>
  <si>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</si>
  <si>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</si>
  <si>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</si>
  <si>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</si>
  <si>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</si>
  <si>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</si>
  <si>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</si>
  <si>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</si>
  <si>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</si>
  <si>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</si>
  <si>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</si>
  <si>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</si>
  <si>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</si>
  <si>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</si>
  <si>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</si>
  <si>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</si>
  <si>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</si>
  <si>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</si>
  <si>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</si>
  <si>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</si>
  <si>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</si>
  <si>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</si>
  <si>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</si>
  <si>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</si>
  <si>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</si>
  <si>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</si>
  <si>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</si>
  <si>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</si>
  <si>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</si>
  <si>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</si>
  <si>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</si>
  <si>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</si>
  <si>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</si>
  <si>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</si>
  <si>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</si>
  <si>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</si>
  <si>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</si>
  <si>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</si>
  <si>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</si>
  <si>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</si>
  <si>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</si>
  <si>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</si>
  <si>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</si>
  <si>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</si>
  <si>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</si>
  <si>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</si>
  <si>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</si>
  <si>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</si>
  <si>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</si>
  <si>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</si>
  <si>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</si>
  <si>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</si>
  <si>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</si>
  <si>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</si>
  <si>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</si>
  <si>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</si>
  <si>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</si>
  <si>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</si>
  <si>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</si>
  <si>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</si>
  <si>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</si>
  <si>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</si>
  <si>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</si>
  <si>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</si>
  <si>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</si>
  <si>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</si>
  <si>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</si>
  <si>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</si>
  <si>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</si>
  <si>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</si>
  <si>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</si>
  <si>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</si>
  <si>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</si>
  <si>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</si>
  <si>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</si>
  <si>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</si>
  <si>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</si>
  <si>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</si>
  <si>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</si>
  <si>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</si>
  <si>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</si>
  <si>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</si>
  <si>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</si>
  <si>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</si>
  <si>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</si>
  <si>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</si>
  <si>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</si>
  <si>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</si>
  <si>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</si>
  <si>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</si>
  <si>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</si>
  <si>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</si>
  <si>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</si>
  <si>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</si>
  <si>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</si>
  <si>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</si>
  <si>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</si>
  <si>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</si>
  <si>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</si>
  <si>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</si>
  <si>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</si>
  <si>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</si>
  <si>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</si>
  <si>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BC Transit</t>
  </si>
  <si>
    <t>Camping</t>
  </si>
  <si>
    <t>NWP56954</t>
  </si>
  <si>
    <t>0948523 B.C.LTD.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</si>
  <si>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</si>
  <si>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</si>
  <si>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</si>
  <si>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</si>
  <si>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</si>
  <si>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</si>
  <si>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</si>
  <si>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</si>
  <si>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</si>
  <si>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</si>
  <si>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</si>
  <si>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</si>
  <si>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</si>
  <si>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</si>
  <si>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</si>
  <si>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</si>
  <si>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</si>
  <si>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</si>
  <si>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</si>
  <si>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</si>
  <si>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</si>
  <si>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</si>
  <si>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</si>
  <si>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</si>
  <si>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</si>
  <si>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</si>
  <si>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</si>
  <si>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</si>
  <si>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</si>
  <si>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</si>
  <si>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</si>
  <si>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</si>
  <si>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</si>
  <si>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</si>
  <si>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</si>
  <si>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</si>
  <si>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</si>
  <si>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</si>
  <si>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</si>
  <si>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</si>
  <si>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</si>
  <si>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</si>
  <si>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</si>
  <si>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</si>
  <si>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</si>
  <si>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</si>
  <si>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</si>
  <si>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</si>
  <si>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</si>
  <si>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</si>
  <si>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</si>
  <si>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</si>
  <si>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</si>
  <si>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</si>
  <si>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</si>
  <si>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</si>
  <si>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</si>
  <si>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</si>
  <si>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</si>
  <si>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</si>
  <si>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</si>
  <si>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</si>
  <si>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</si>
  <si>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</si>
  <si>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</si>
  <si>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</si>
  <si>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</si>
  <si>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</si>
  <si>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</si>
  <si>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</si>
  <si>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</si>
  <si>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</si>
  <si>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</si>
  <si>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</si>
  <si>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</si>
  <si>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</si>
  <si>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</si>
  <si>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</si>
  <si>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</si>
  <si>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</si>
  <si>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</si>
  <si>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</si>
  <si>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</si>
  <si>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</si>
  <si>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</si>
  <si>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</si>
  <si>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</si>
  <si>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</si>
  <si>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</si>
  <si>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</si>
  <si>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</si>
  <si>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</si>
  <si>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</si>
  <si>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</si>
  <si>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</si>
  <si>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</si>
  <si>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</si>
  <si>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</si>
  <si>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</si>
  <si>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</si>
  <si>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</si>
  <si>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</si>
  <si>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</si>
  <si>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</si>
  <si>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</si>
  <si>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</si>
  <si>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</si>
  <si>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</si>
  <si>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</si>
  <si>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</si>
  <si>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</si>
  <si>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</si>
  <si>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</si>
  <si>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</si>
  <si>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</si>
  <si>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</si>
  <si>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</si>
  <si>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</si>
  <si>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</si>
  <si>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</si>
  <si>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</si>
  <si>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</si>
  <si>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</si>
  <si>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</si>
  <si>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</si>
  <si>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</si>
  <si>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</si>
  <si>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</si>
  <si>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</si>
  <si>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</si>
  <si>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</si>
  <si>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</si>
  <si>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</si>
  <si>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</si>
  <si>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</si>
  <si>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</si>
  <si>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</si>
  <si>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</si>
  <si>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</si>
  <si>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</si>
  <si>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</si>
  <si>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</si>
  <si>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</si>
  <si>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</si>
  <si>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</si>
  <si>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</si>
  <si>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</si>
  <si>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</si>
  <si>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</si>
  <si>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</si>
  <si>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</si>
  <si>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</si>
  <si>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</si>
  <si>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</si>
  <si>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</si>
  <si>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</si>
  <si>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</si>
  <si>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</si>
  <si>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</si>
  <si>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</si>
  <si>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</si>
  <si>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</si>
  <si>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</si>
  <si>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</si>
  <si>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</si>
  <si>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</si>
  <si>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</si>
  <si>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</si>
  <si>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</si>
  <si>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</si>
  <si>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</si>
  <si>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</si>
  <si>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</si>
  <si>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</si>
  <si>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</si>
  <si>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</si>
  <si>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</si>
  <si>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</si>
  <si>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</si>
  <si>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</si>
  <si>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</si>
  <si>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</si>
  <si>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</si>
  <si>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</si>
  <si>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</si>
  <si>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</si>
  <si>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</si>
  <si>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</si>
  <si>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</si>
  <si>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</si>
  <si>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</si>
  <si>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</si>
  <si>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</si>
  <si>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</si>
  <si>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</si>
  <si>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</si>
  <si>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</si>
  <si>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</si>
  <si>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</si>
  <si>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</si>
  <si>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</si>
  <si>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</si>
  <si>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</si>
  <si>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</si>
  <si>
    <t>OrgContactStatus</t>
  </si>
  <si>
    <t>IndContactStatus</t>
  </si>
  <si>
    <t>LeaseTenantsPrimaryContact</t>
  </si>
  <si>
    <t>StakeholderPrimaryContact</t>
  </si>
  <si>
    <t>5500005-001 Hwy1 Product</t>
  </si>
  <si>
    <t>AcquisitionFileProgressStatuses</t>
  </si>
  <si>
    <t>AcquisitionAppraisalStatus</t>
  </si>
  <si>
    <t>AcquisitionLegalSurveyStatus</t>
  </si>
  <si>
    <t>AcquisitionTypeTakingStatuses</t>
  </si>
  <si>
    <t>AcquisitionExpropriationRiskStatus</t>
  </si>
  <si>
    <t>AcquisitionAssignedDate</t>
  </si>
  <si>
    <t>AcquisitionDeliveryDate</t>
  </si>
  <si>
    <t>AcquisitionEstimatedDate</t>
  </si>
  <si>
    <t>AcquisitionPossesionDate</t>
  </si>
  <si>
    <t>Received</t>
  </si>
  <si>
    <t>Medium</t>
  </si>
  <si>
    <t>No longer required</t>
  </si>
  <si>
    <t>Ordered</t>
  </si>
  <si>
    <t>Out for Signatures</t>
  </si>
  <si>
    <t>By dedication</t>
  </si>
  <si>
    <t>Low</t>
  </si>
  <si>
    <t>New Acquisition File Subfile</t>
  </si>
  <si>
    <t>Minimum Acquisition File to test Subfiles</t>
  </si>
  <si>
    <t>122-9090-02</t>
  </si>
  <si>
    <t>Ana Agner</t>
  </si>
  <si>
    <t>Alla Nadia Svirskaya</t>
  </si>
  <si>
    <t>Inserting owners comments on a subfile</t>
  </si>
  <si>
    <t>AcquisitionSubfileInterest</t>
  </si>
  <si>
    <t>Crossing Permit</t>
  </si>
  <si>
    <t>Automated Acquisition File - First Sub-file</t>
  </si>
  <si>
    <t>Automated Acquisition File - Sub-files</t>
  </si>
  <si>
    <t>Nil</t>
  </si>
  <si>
    <t>Update existing Subfile</t>
  </si>
  <si>
    <t>Capital Program</t>
  </si>
  <si>
    <t>Owner contacted</t>
  </si>
  <si>
    <t>Automated Acquisition File - Updated first sub-file</t>
  </si>
  <si>
    <t>AcquisitionSubfileInterestOther</t>
  </si>
  <si>
    <t>Other sub-file test</t>
  </si>
  <si>
    <t>AcquisitionCompensationMainFileTotal</t>
  </si>
  <si>
    <t>Compensation 1 for Acquisition Subfile</t>
  </si>
  <si>
    <t>Compensation 2 for Acquisition Subfile</t>
  </si>
  <si>
    <t>AcquisitionCompensationSubfilesMainFileTotal</t>
  </si>
  <si>
    <t>AcquisitionCompensationDraftTotal</t>
  </si>
  <si>
    <t>Creating a Compensation for a subfile</t>
  </si>
  <si>
    <t>Creating a second Compensation for a subfile</t>
  </si>
  <si>
    <t>Activity 2 for Subfile</t>
  </si>
  <si>
    <t>62570 - FIRST TIME HARD SURFACING</t>
  </si>
  <si>
    <t>55009 - Director, Planning Projects</t>
  </si>
  <si>
    <t>125-885663</t>
  </si>
  <si>
    <t>Testing subfiles with Compensations</t>
  </si>
  <si>
    <t>Testing subfiles with compensations and totals</t>
  </si>
  <si>
    <t>78541-3565</t>
  </si>
  <si>
    <t>7024 - Lease/Rental - Land</t>
  </si>
  <si>
    <t>61050 - MAPT OPERATIONS</t>
  </si>
  <si>
    <t>55029 - Fisheries Renewal BC</t>
  </si>
  <si>
    <t>TRANS MOUNTAIN PIPELINE INC. (Agriculture Credit Act)</t>
  </si>
  <si>
    <t>Create AF with Compensation Requisition with Subfile</t>
  </si>
  <si>
    <t>Activity 1 for Subfile</t>
  </si>
  <si>
    <t>Activity 1 for Main Compensation</t>
  </si>
  <si>
    <t>BELL MOBILITY INC.</t>
  </si>
  <si>
    <t>BELL MOBILITY INC., Inc. No. (Owner's Representative)</t>
  </si>
  <si>
    <t>ProjectTeamMembers</t>
  </si>
  <si>
    <t>Doris Evelyn Jacobson</t>
  </si>
  <si>
    <t>LeaseFileInitiationSelect1</t>
  </si>
  <si>
    <t>LeaseFileInitiationSelect2</t>
  </si>
  <si>
    <t>LeaseFileInitiationSelect3</t>
  </si>
  <si>
    <t>LeaseFileInitiationSelect4</t>
  </si>
  <si>
    <t>LeaseFileInitiationSelect5</t>
  </si>
  <si>
    <t>LeaseFileInitiationSelect6</t>
  </si>
  <si>
    <t>LeaseReferralsApprovalsSelect1</t>
  </si>
  <si>
    <t>LeaseReferralsApprovalsSelect2</t>
  </si>
  <si>
    <t>LeaseReferralsApprovalsSelect3</t>
  </si>
  <si>
    <t>LeaseReferralsApprovalsSelect4</t>
  </si>
  <si>
    <t>LeaseReferralsApprovalsSelect5</t>
  </si>
  <si>
    <t>LeaseReferralsApprovalsSelect6</t>
  </si>
  <si>
    <t>LeaseReferralsApprovalsSelect7</t>
  </si>
  <si>
    <t>LeaseReferralsApprovalsSelect8</t>
  </si>
  <si>
    <t>LeaseAgreementPreparationSelect1</t>
  </si>
  <si>
    <t>LeaseAgreementPreparationSelect2</t>
  </si>
  <si>
    <t>LeaseAgreementPreparationSelect3</t>
  </si>
  <si>
    <t>LeaseAgreementPreparationSelect4</t>
  </si>
  <si>
    <t>LeaseAgreementPreparationSelect5</t>
  </si>
  <si>
    <t>LeaseAgreementPreparationSelect6</t>
  </si>
  <si>
    <t>LeaseAgreementPreparationSelect7</t>
  </si>
  <si>
    <t>LeaseAgreementPreparationSelect8</t>
  </si>
  <si>
    <t>LeaseAgreementPreparationSelect9</t>
  </si>
  <si>
    <t>LeaseAgreementPreparationSelect10</t>
  </si>
  <si>
    <t>LeaseAgreementPreparationSelect11</t>
  </si>
  <si>
    <t>LeaseAgreementPreparationSelect12</t>
  </si>
  <si>
    <t>LeaseAgreementPreparationSelect13</t>
  </si>
  <si>
    <t>LeaseSection3AgreementSelect3</t>
  </si>
  <si>
    <t>AcqFileInitiationSelect1</t>
  </si>
  <si>
    <t>AcqFileInitiationSelect2</t>
  </si>
  <si>
    <t>AcqFileInitiationSelect3</t>
  </si>
  <si>
    <t>AcqFileInitiationSelect4</t>
  </si>
  <si>
    <t>AcqFileInitiationSelect5</t>
  </si>
  <si>
    <t>AcqActiveFileManagementSelect1</t>
  </si>
  <si>
    <t>AcqActiveFileManagementSelect2</t>
  </si>
  <si>
    <t>AcqActiveFileManagementSelect3</t>
  </si>
  <si>
    <t>AcqActiveFileManagementSelect4</t>
  </si>
  <si>
    <t>AcqActiveFileManagementSelect5</t>
  </si>
  <si>
    <t>AcqActiveFileManagementSelect6</t>
  </si>
  <si>
    <t>AcqActiveFileManagementSelect7</t>
  </si>
  <si>
    <t>AcqActiveFileManagementSelect8</t>
  </si>
  <si>
    <t>AcqActiveFileManagementSelect9</t>
  </si>
  <si>
    <t>AcqActiveFileManagementSelect10</t>
  </si>
  <si>
    <t>AcqActiveFileManagementSelect11</t>
  </si>
  <si>
    <t>AcqActiveFileManagementSelect12</t>
  </si>
  <si>
    <t>AcqActiveFileManagementSelect13</t>
  </si>
  <si>
    <t>AcqActiveFileManagementSelect14</t>
  </si>
  <si>
    <t>AcqActiveFileManagementSelect15</t>
  </si>
  <si>
    <t>AcqActiveFileManagementSelect16</t>
  </si>
  <si>
    <t>AcqActiveFileManagementSelect17</t>
  </si>
  <si>
    <t>AcqCrownLandSelect1</t>
  </si>
  <si>
    <t>AcqCrownLandSelect2</t>
  </si>
  <si>
    <t>AcqCrownLandSelect3</t>
  </si>
  <si>
    <t>AcqSection3AgreementSelect1</t>
  </si>
  <si>
    <t>AcqSection3AgreementSelect2</t>
  </si>
  <si>
    <t>AcqSection3AgreementSelect3</t>
  </si>
  <si>
    <t>AcqSection3AgreementSelect4</t>
  </si>
  <si>
    <t>AcqSection3AgreementSelect5</t>
  </si>
  <si>
    <t>AcqSection3AgreementSelect6</t>
  </si>
  <si>
    <t>AcqSection3AgreementSelect7</t>
  </si>
  <si>
    <t>AcqSection3AgreementSelect8</t>
  </si>
  <si>
    <t>AcqSection3AgreementSelect9</t>
  </si>
  <si>
    <t>AcqSection6ExpropriationSelect1</t>
  </si>
  <si>
    <t>AcqSection6ExpropriationSelect2</t>
  </si>
  <si>
    <t>AcqSection6ExpropriationSelect3</t>
  </si>
  <si>
    <t>AcqSection6ExpropriationSelect4</t>
  </si>
  <si>
    <t>AcqSection6ExpropriationSelect5</t>
  </si>
  <si>
    <t>AcqSection6ExpropriationSelect6</t>
  </si>
  <si>
    <t>AcqSection6ExpropriationSelect7</t>
  </si>
  <si>
    <t>AcqSection6ExpropriationSelect8</t>
  </si>
  <si>
    <t>AcqSection6ExpropriationSelect9</t>
  </si>
  <si>
    <t>AcqSection6ExpropriationSelect10</t>
  </si>
  <si>
    <t>AcqSection6ExpropriationSelect11</t>
  </si>
  <si>
    <t>AcqSection6ExpropriationSelect12</t>
  </si>
  <si>
    <t>DispFileInitiationSelect1</t>
  </si>
  <si>
    <t>DispFileInitiationSelect2</t>
  </si>
  <si>
    <t>DispFileInitiationSelect3</t>
  </si>
  <si>
    <t>DispFileInitiationSelect4</t>
  </si>
  <si>
    <t>DispReferralsAndConsultationsSelect1</t>
  </si>
  <si>
    <t>DispReferralsAndConsultationsSelect2</t>
  </si>
  <si>
    <t>DispReferralsAndConsultationsSelect3</t>
  </si>
  <si>
    <t>DispReferralsAndConsultationsSelect4</t>
  </si>
  <si>
    <t>DispReferralsAndConsultationsSelect5</t>
  </si>
  <si>
    <t>DispReferralsAndConsultationsSelect6</t>
  </si>
  <si>
    <t>DispReferralsAndConsultationsSelect7</t>
  </si>
  <si>
    <t>DispDirectSaleRoadClosureSelect1</t>
  </si>
  <si>
    <t>DispDirectSaleRoadClosureSelect2</t>
  </si>
  <si>
    <t>DispDirectSaleRoadClosureSelect3</t>
  </si>
  <si>
    <t>DispDirectSaleRoadClosureSelect4</t>
  </si>
  <si>
    <t>DispDirectSaleRoadClosureSelect5</t>
  </si>
  <si>
    <t>DispDirectSaleRoadClosureSelect6</t>
  </si>
  <si>
    <t>DispDirectSaleRoadClosureSelect7</t>
  </si>
  <si>
    <t>DispDirectSaleRoadClosureSelect8</t>
  </si>
  <si>
    <t>DispDirectSaleRoadClosureSelect9</t>
  </si>
  <si>
    <t>DispSaleInformationSelect1</t>
  </si>
  <si>
    <t>DispSaleInformationSelect2</t>
  </si>
  <si>
    <t>DispSaleInformationSelect3</t>
  </si>
  <si>
    <t>DispSaleInformationSelect4</t>
  </si>
  <si>
    <t>DispSaleInformationSelect5</t>
  </si>
  <si>
    <t>DispSaleInformationSelect6</t>
  </si>
  <si>
    <t>DispSaleInformationSelect7</t>
  </si>
  <si>
    <t>DispSaleInformationSelect8</t>
  </si>
  <si>
    <t>DispSaleInformationSelect9</t>
  </si>
  <si>
    <t>DispSaleInformationSelect10</t>
  </si>
  <si>
    <t>DispSaleInformationSelect11</t>
  </si>
  <si>
    <t>Chapman Creek Bridge Flares</t>
  </si>
  <si>
    <t>Product for Chapman Creek</t>
  </si>
  <si>
    <t>006-093-914</t>
  </si>
  <si>
    <t>Joe Ellicott (MoTI Solicitor)</t>
  </si>
  <si>
    <t>Joe Ellicott</t>
  </si>
  <si>
    <t>Ali Thomson (Equitable Charge);Joe Ellicott (MoTI Solicitor)</t>
  </si>
  <si>
    <t>Praveen Kumar (Owner's Solicitor);TOYS R US(CANADA) LTD. (Lis Pendens)</t>
  </si>
  <si>
    <t>Devin Smith (MoTI Solicitor);TRANS MOUNTAIN PIPELINE INC. (Agriculture Credit Act)</t>
  </si>
  <si>
    <t>Devin Smith (MoTI Solicitor);Juan Manrique (Owner);Bobbi Bjornholt (Owner's Solicitor)</t>
  </si>
  <si>
    <t>Devin Smith;Juan Manrique;Bobbi Bjornholt</t>
  </si>
  <si>
    <t>Devin Smith;TRANS MOUNTAIN PIPELINE INC.</t>
  </si>
  <si>
    <t>Ali Thomson;Joe Ellicott</t>
  </si>
  <si>
    <t>Praveen Kumar;TOYS R US(CANADA) LTD</t>
  </si>
  <si>
    <t>Partial Acquisition;Licence</t>
  </si>
  <si>
    <t>Permanent SRW;Access closure</t>
  </si>
  <si>
    <t>PA plan received;Negotiating</t>
  </si>
  <si>
    <t>Acquired by others;Preliminary design stage</t>
  </si>
  <si>
    <t>006-112-447;014-993-805;014-983-214;015-210-979;011-584-360;015-197-115;014-992-876;005-565-405;015-339-041;015-319-121;015-009-513;015-197-174;015-197-093;015-197-140;015-184-099;012-241-814;012-491-284;015-372-863</t>
  </si>
  <si>
    <t>Archeological investigations;BC Ferries;Encroachment;Other*;Park</t>
  </si>
  <si>
    <t>Automation Functional Testing - Note 1;Automation Functional Testing - Note 2;Automation Functional Testing - Note 3;Automation Functional Testing - Note 4;Automation Functional Testing - Note 5;Automation Functional Testing - Note 6;Automation Functional Testing - Note 7;Automation Functional Testing - Note 8;Automation Functional Testing - Note 9;Automation Functional Testing - Note 10;Automation Functional Testing - Note 11;Automation Functional Testing - Note 12</t>
  </si>
  <si>
    <t>Automation Functional Testing for notes on Projects - Note 1;Automation Functional Testing for notes on Projects  - Note 2;Automation Functional Testing for notes on Projects  - Note 3;Automation Functional Testing for notes on Projects - Note 4;Automation Functional Testing for notes on Projects  - Note 5;Automation Functional Testing for notes on Projects  - Note 6;Automation Functional Testing for notes on Projects - Note 7;Automation Functional Testing for notes on Projects  - Note 8;Automation Functional Testing for notes on Projects  - Note 9;Automation Functional Testing for notes on Projects - Note 10;Automation Functional Testing for notes on Projects  - Note 11;Automation Functional Testing for notes on Projects  - Note 12</t>
  </si>
  <si>
    <t>Allison E Morton;Elizabeth Allison Jopp;Jean Allison Krebs</t>
  </si>
  <si>
    <t>Allison Kay Cameron;Robert Arthur Meredith;Carmen Jacobson;Catharina Theodora Cornelia Maria Goossen-Jacobs</t>
  </si>
  <si>
    <t>Assignment of rent;Potential for business loss claims;Building liens</t>
  </si>
  <si>
    <t>Fee Simple - MoTI;Closed Road</t>
  </si>
  <si>
    <t>Acquisition;General Enquiry</t>
  </si>
  <si>
    <t>General Enquiry;Acquisition;Tenure Clean-Up</t>
  </si>
  <si>
    <t>5511183 Gurney Road: Cutlas Lake;5511325 Secret Cove to Earls Cove</t>
  </si>
  <si>
    <t>5502867 Rapid Bus Transit Pullouts;5511016 Salmon Slough Bridge;5511920 Henderson Road - Chalmers</t>
  </si>
  <si>
    <t>Active Transportation Corridor;Bridges/Trestles;Environmental Protection</t>
  </si>
  <si>
    <t>Georgina Falt;Gerry Lou Mary Letendre;Hans Hefti</t>
  </si>
  <si>
    <t>Denham Alton;Edward Maurice Quintal</t>
  </si>
  <si>
    <t>026-700-140</t>
  </si>
  <si>
    <t>Complete Project with existing products on another project</t>
  </si>
  <si>
    <t>AU-0007</t>
  </si>
  <si>
    <t>Automation Project 07</t>
  </si>
  <si>
    <t>Project created by Automation to link with existing product</t>
  </si>
  <si>
    <t>VEHICLES</t>
  </si>
  <si>
    <t>DESIGN</t>
  </si>
  <si>
    <t>TOLLING</t>
  </si>
  <si>
    <t>Automated Complete Disposition File Main Path</t>
  </si>
  <si>
    <t>Ana Maria Castro</t>
  </si>
  <si>
    <t>Royal Victoria Yacht Club</t>
  </si>
  <si>
    <t>DF Main Path</t>
  </si>
  <si>
    <t>001-465-350</t>
  </si>
  <si>
    <t>Df Expected Errors</t>
  </si>
  <si>
    <t>Minimum Disposition File - Automated with errors</t>
  </si>
  <si>
    <t>DF Errors</t>
  </si>
  <si>
    <t>007-080-875</t>
  </si>
  <si>
    <t>018-874-738</t>
  </si>
  <si>
    <t>015-423-841</t>
  </si>
  <si>
    <t>Consolidation Source - Retired Parent</t>
  </si>
  <si>
    <t>Property Management Active Lease Status</t>
  </si>
  <si>
    <t>Duplicate</t>
  </si>
  <si>
    <t>Terminated</t>
  </si>
  <si>
    <t>Testing Active lease status from Property Management</t>
  </si>
  <si>
    <t>009-670-301</t>
  </si>
  <si>
    <t>Property Management Lease Active status</t>
  </si>
  <si>
    <t>Leases Automation Functional Testing - Note 1;Leases Automation Functional Testing - Note 2;Leases Automation Functional Testing - Note 3;Leases Automation Functional Testing - Note 4;Leases Automation Functional Testing - Note 5;Leases Automation Functional Testing - Note 6;Leases Automation Functional Testing - Note 7;Leases Automation Functional Testing - Note 8;Leases Automation Functional Testing - Note 9;Leases Automation Functional Testing - Note 10;Leases Automation Functional Testing - Note 11;Leases Automation Functional Testing - Note 12</t>
  </si>
  <si>
    <t>Section 107 Plan;Arterial</t>
  </si>
  <si>
    <t>Classification;Unregistered Interest</t>
  </si>
  <si>
    <t>District Other;Research;Issue</t>
  </si>
  <si>
    <t>District Other;Classification</t>
  </si>
  <si>
    <t xml:space="preserve"> </t>
  </si>
  <si>
    <t>Assignment of rent;Building liens</t>
  </si>
  <si>
    <t>Automated Acquisition File - Takes Logic IS104</t>
  </si>
  <si>
    <t>Southern Interior Region, Northern Region</t>
  </si>
  <si>
    <t>005-670-217</t>
  </si>
  <si>
    <t>ManagementStatus</t>
  </si>
  <si>
    <t>ManagementMinistryProjectCode</t>
  </si>
  <si>
    <t>ManagementMinistryProject</t>
  </si>
  <si>
    <t>ManagementMinistryProduct</t>
  </si>
  <si>
    <t>ManagementMinistryFunding</t>
  </si>
  <si>
    <t>ManagementName</t>
  </si>
  <si>
    <t>ManagementHistoricalFile</t>
  </si>
  <si>
    <t>ManagementPurpose</t>
  </si>
  <si>
    <t>ManagementAdditionalDetails</t>
  </si>
  <si>
    <t>ManagementTeamStartRow</t>
  </si>
  <si>
    <t>ManagementTeamCount</t>
  </si>
  <si>
    <t>ManagementSearchPropertiesIndex</t>
  </si>
  <si>
    <t>Darrell Bay Ferry Terminal</t>
  </si>
  <si>
    <t>Automated Management File - File Details</t>
  </si>
  <si>
    <t>MANFILE-001</t>
  </si>
  <si>
    <t>MOTT use</t>
  </si>
  <si>
    <t>Additional testing details - creating new Management File</t>
  </si>
  <si>
    <t>Complete new MF</t>
  </si>
  <si>
    <t>MF Add Properties</t>
  </si>
  <si>
    <t>MF Edit Properties</t>
  </si>
  <si>
    <t>Automated Management File - Properties</t>
  </si>
  <si>
    <t>Automated Management File - Update Properties</t>
  </si>
  <si>
    <t>Automated Management File - Update File Details</t>
  </si>
  <si>
    <t>SOUTH FRASER PERIMETER ROAD</t>
  </si>
  <si>
    <t>TI Corp</t>
  </si>
  <si>
    <t>MANFILE-0001</t>
  </si>
  <si>
    <t>Residential rentals</t>
  </si>
  <si>
    <t>Additional testing details - updating new Management File</t>
  </si>
  <si>
    <t>Rail trails</t>
  </si>
  <si>
    <t>Government</t>
  </si>
  <si>
    <t>Automated Management File - Create Management from Pin</t>
  </si>
  <si>
    <t>Contractor</t>
  </si>
  <si>
    <t>Abdulsultan Somani</t>
  </si>
  <si>
    <t>Update MF</t>
  </si>
  <si>
    <t>002-256-525</t>
  </si>
  <si>
    <t>LMP38274</t>
  </si>
  <si>
    <t>024-823-929</t>
  </si>
  <si>
    <t>949 PATTULLO PLACE</t>
  </si>
  <si>
    <t>BLOCK A DISTRICT LOT 5186 GROUP 1 NEW WESTMINSTER DISTRICT</t>
  </si>
  <si>
    <t>5500100-01 Darrell Bay Ferry Terminal Prod 1</t>
  </si>
  <si>
    <t>04830 SOUTH FRASER PERIMETER ROAD</t>
  </si>
  <si>
    <t>MoTT staff</t>
  </si>
  <si>
    <t>Adolf Max Eishelberger</t>
  </si>
  <si>
    <t>Create MF for Digital Documents</t>
  </si>
  <si>
    <t>Create MF for Notes</t>
  </si>
  <si>
    <t>Automated Management File - Digital Documents</t>
  </si>
  <si>
    <t>Automated Management File - Notes</t>
  </si>
  <si>
    <t>Utilities</t>
  </si>
  <si>
    <t>Encampments</t>
  </si>
  <si>
    <t>Insert Digital Documents into Management File</t>
  </si>
  <si>
    <t>Update Digital Documents in a Management File</t>
  </si>
  <si>
    <t>Management File - Update Digital Document</t>
  </si>
  <si>
    <t>Create automatic document in a Management File Tab</t>
  </si>
  <si>
    <t>Create automatic Company search on a Management File</t>
  </si>
  <si>
    <t>Burnaby</t>
  </si>
  <si>
    <t>The Rhoghan road</t>
  </si>
  <si>
    <t>Lot 23</t>
  </si>
  <si>
    <t>2023-09</t>
  </si>
  <si>
    <t>Delta</t>
  </si>
  <si>
    <t>1290 Smithe St.</t>
  </si>
  <si>
    <t>90-8766-87777</t>
  </si>
  <si>
    <t>HJ9KK0</t>
  </si>
  <si>
    <t>09-845677-B</t>
  </si>
  <si>
    <t>mot-9090</t>
  </si>
  <si>
    <t>Sandy Rivers</t>
  </si>
  <si>
    <t>LMS7899</t>
  </si>
  <si>
    <t>Gazz-9466</t>
  </si>
  <si>
    <t>Inserting a new correspondence to a Management File</t>
  </si>
  <si>
    <t>Management File - Create new notes</t>
  </si>
  <si>
    <t>Management File - Edit note</t>
  </si>
  <si>
    <t>Automation Testing from a Management File - Updated note</t>
  </si>
  <si>
    <t>LeaseTeamStartRow</t>
  </si>
  <si>
    <t>LeaseTeamCount</t>
  </si>
  <si>
    <t>Complete new LL</t>
  </si>
  <si>
    <t>Update LL</t>
  </si>
  <si>
    <t>Land operations manager</t>
  </si>
  <si>
    <t>Land project manager</t>
  </si>
  <si>
    <t>MoTT contact</t>
  </si>
  <si>
    <t>PropertyProvince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</si>
</sst>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  <xf numFmtId="4" fontId="0" fillId="0" borderId="0" xfId="0" applyNumberFormat="1" applyAlignment="1">
      <alignment horizontal="right"/>
    </xf>
    <xf numFmtId="0" fontId="2" fillId="0" borderId="0" xfId="0" applyFont="1" applyProtection="1">
      <protection locked="0"/>
    </xf>
    <xf numFmtId="4" fontId="0" fillId="3" borderId="0" xfId="0" applyNumberFormat="1" applyFill="1"/>
    <xf numFmtId="4" fontId="0" fillId="3" borderId="0" xfId="0" applyNumberFormat="1" applyFill="1" applyAlignment="1">
      <alignment horizontal="right"/>
    </xf>
    <xf numFmtId="14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O9"/>
  <sheetViews>
    <sheetView topLeftCell="H1" workbookViewId="0">
      <selection activeCell="K10" sqref="K10"/>
    </sheetView>
  </sheetViews>
  <sheetFormatPr defaultRowHeight="14.5" x14ac:dyDescent="0.35"/>
  <cols>
    <col min="1" max="1" width="52.363281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6.81640625" bestFit="1" customWidth="1"/>
    <col min="14" max="14" width="14.1796875" bestFit="1" customWidth="1"/>
    <col min="15" max="15" width="72.26953125" bestFit="1" customWidth="1"/>
  </cols>
  <sheetData>
    <row r="1" spans="1:15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507</v>
      </c>
      <c r="F1" s="3" t="s">
        <v>799</v>
      </c>
      <c r="G1" s="3" t="s">
        <v>167</v>
      </c>
      <c r="H1" s="3" t="s">
        <v>790</v>
      </c>
      <c r="I1" s="3" t="s">
        <v>791</v>
      </c>
      <c r="J1" s="3" t="s">
        <v>792</v>
      </c>
      <c r="K1" s="7" t="s">
        <v>168</v>
      </c>
      <c r="L1" s="3" t="s">
        <v>169</v>
      </c>
      <c r="M1" s="3" t="s">
        <v>166</v>
      </c>
      <c r="N1" s="3" t="s">
        <v>165</v>
      </c>
      <c r="O1" s="3" t="s">
        <v>2074</v>
      </c>
    </row>
    <row r="2" spans="1:15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794</v>
      </c>
      <c r="K2" s="5" t="s">
        <v>197</v>
      </c>
      <c r="L2" t="s">
        <v>197</v>
      </c>
      <c r="M2">
        <v>4</v>
      </c>
      <c r="N2">
        <v>1</v>
      </c>
      <c r="O2" t="s">
        <v>2202</v>
      </c>
    </row>
    <row r="3" spans="1:15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795</v>
      </c>
      <c r="K3" s="5" t="s">
        <v>197</v>
      </c>
      <c r="L3" t="s">
        <v>197</v>
      </c>
      <c r="M3">
        <v>0</v>
      </c>
      <c r="N3">
        <v>0</v>
      </c>
    </row>
    <row r="4" spans="1:15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797</v>
      </c>
      <c r="K4" s="5" t="s">
        <v>197</v>
      </c>
      <c r="L4" t="s">
        <v>197</v>
      </c>
      <c r="M4">
        <v>5</v>
      </c>
      <c r="N4">
        <v>10</v>
      </c>
    </row>
    <row r="5" spans="1:15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793</v>
      </c>
      <c r="I5" t="s">
        <v>796</v>
      </c>
      <c r="J5" t="s">
        <v>797</v>
      </c>
      <c r="K5" s="5" t="s">
        <v>197</v>
      </c>
      <c r="L5" t="s">
        <v>197</v>
      </c>
      <c r="M5">
        <v>1</v>
      </c>
      <c r="N5">
        <v>3</v>
      </c>
      <c r="O5" t="s">
        <v>2203</v>
      </c>
    </row>
    <row r="6" spans="1:15" x14ac:dyDescent="0.35">
      <c r="A6" t="s">
        <v>346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  <c r="O6" t="s">
        <v>2075</v>
      </c>
    </row>
    <row r="7" spans="1:15" x14ac:dyDescent="0.35">
      <c r="A7" t="s">
        <v>1171</v>
      </c>
      <c r="B7" t="s">
        <v>1162</v>
      </c>
      <c r="C7" t="s">
        <v>1163</v>
      </c>
      <c r="D7" t="str">
        <f t="shared" si="0"/>
        <v>AU-0005 Automation Project 05</v>
      </c>
      <c r="E7" t="s">
        <v>186</v>
      </c>
      <c r="F7" t="s">
        <v>190</v>
      </c>
      <c r="G7" t="s">
        <v>1164</v>
      </c>
      <c r="K7" s="5" t="s">
        <v>197</v>
      </c>
      <c r="L7" t="s">
        <v>197</v>
      </c>
      <c r="M7">
        <v>0</v>
      </c>
      <c r="N7">
        <v>0</v>
      </c>
    </row>
    <row r="8" spans="1:15" x14ac:dyDescent="0.35">
      <c r="A8" t="s">
        <v>1172</v>
      </c>
      <c r="B8" t="s">
        <v>1165</v>
      </c>
      <c r="C8" t="s">
        <v>1166</v>
      </c>
      <c r="D8" t="str">
        <f t="shared" si="0"/>
        <v>AU-0006 Automation Project 06</v>
      </c>
      <c r="E8" t="s">
        <v>186</v>
      </c>
      <c r="F8" t="s">
        <v>190</v>
      </c>
      <c r="G8" t="s">
        <v>1167</v>
      </c>
      <c r="K8" s="5" t="s">
        <v>197</v>
      </c>
      <c r="L8" t="s">
        <v>197</v>
      </c>
      <c r="M8">
        <v>0</v>
      </c>
      <c r="N8">
        <v>0</v>
      </c>
    </row>
    <row r="9" spans="1:15" x14ac:dyDescent="0.35">
      <c r="A9" t="s">
        <v>2214</v>
      </c>
      <c r="B9" t="s">
        <v>2216</v>
      </c>
      <c r="C9" t="s">
        <v>2215</v>
      </c>
      <c r="D9" t="str">
        <f>CONCATENATE(C9," ",B9)</f>
        <v>AU-0007 Automation Project 07</v>
      </c>
      <c r="E9" t="s">
        <v>186</v>
      </c>
      <c r="F9" t="s">
        <v>191</v>
      </c>
      <c r="G9" t="s">
        <v>2217</v>
      </c>
      <c r="H9" t="s">
        <v>2218</v>
      </c>
      <c r="I9" t="s">
        <v>2219</v>
      </c>
      <c r="J9" t="s">
        <v>2220</v>
      </c>
      <c r="K9" s="5" t="s">
        <v>197</v>
      </c>
      <c r="L9" t="s">
        <v>197</v>
      </c>
      <c r="M9">
        <v>1</v>
      </c>
      <c r="N9">
        <v>1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topLeftCell="D1" workbookViewId="0">
      <selection activeCell="D1" sqref="D1"/>
    </sheetView>
  </sheetViews>
  <sheetFormatPr defaultRowHeight="14.5" x14ac:dyDescent="0.35"/>
  <cols>
    <col min="1" max="1" width="32.54296875" customWidth="1"/>
    <col min="2" max="7" width="18.26953125" bestFit="1" customWidth="1"/>
    <col min="8" max="9" width="27.453125" bestFit="1" customWidth="1"/>
    <col min="10" max="13" width="28.6328125" bestFit="1" customWidth="1"/>
    <col min="14" max="14" width="27.453125" bestFit="1" customWidth="1"/>
    <col min="15" max="15" width="28.6328125" bestFit="1" customWidth="1"/>
    <col min="16" max="17" width="32" bestFit="1" customWidth="1"/>
    <col min="18" max="23" width="28.453125" bestFit="1" customWidth="1"/>
    <col min="24" max="24" width="27.1796875" bestFit="1" customWidth="1"/>
    <col min="25" max="28" width="28.1796875" bestFit="1" customWidth="1"/>
    <col min="29" max="29" width="24.453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2076</v>
      </c>
      <c r="C1" s="3" t="s">
        <v>2077</v>
      </c>
      <c r="D1" s="3" t="s">
        <v>2078</v>
      </c>
      <c r="E1" s="3" t="s">
        <v>2079</v>
      </c>
      <c r="F1" s="3" t="s">
        <v>2080</v>
      </c>
      <c r="G1" s="3" t="s">
        <v>2081</v>
      </c>
      <c r="H1" s="3" t="s">
        <v>2082</v>
      </c>
      <c r="I1" s="3" t="s">
        <v>2083</v>
      </c>
      <c r="J1" s="3" t="s">
        <v>2084</v>
      </c>
      <c r="K1" s="3" t="s">
        <v>2085</v>
      </c>
      <c r="L1" s="3" t="s">
        <v>2086</v>
      </c>
      <c r="M1" s="3" t="s">
        <v>2087</v>
      </c>
      <c r="N1" s="3" t="s">
        <v>2088</v>
      </c>
      <c r="O1" s="3" t="s">
        <v>2089</v>
      </c>
      <c r="P1" s="3" t="s">
        <v>2090</v>
      </c>
      <c r="Q1" s="3" t="s">
        <v>2091</v>
      </c>
      <c r="R1" s="3" t="s">
        <v>2092</v>
      </c>
      <c r="S1" s="3" t="s">
        <v>2093</v>
      </c>
      <c r="T1" s="3" t="s">
        <v>2094</v>
      </c>
      <c r="U1" s="3" t="s">
        <v>2095</v>
      </c>
      <c r="V1" s="3" t="s">
        <v>2096</v>
      </c>
      <c r="W1" s="3" t="s">
        <v>2097</v>
      </c>
      <c r="X1" s="3" t="s">
        <v>2098</v>
      </c>
      <c r="Y1" s="3" t="s">
        <v>2099</v>
      </c>
      <c r="Z1" s="3" t="s">
        <v>2100</v>
      </c>
      <c r="AA1" s="3" t="s">
        <v>2101</v>
      </c>
      <c r="AB1" s="3" t="s">
        <v>2102</v>
      </c>
      <c r="AC1" s="3" t="s">
        <v>2103</v>
      </c>
      <c r="AD1" s="3" t="s">
        <v>1668</v>
      </c>
      <c r="AE1" s="3" t="s">
        <v>1669</v>
      </c>
    </row>
    <row r="2" spans="1:31" x14ac:dyDescent="0.35">
      <c r="A2" t="s">
        <v>1666</v>
      </c>
      <c r="B2" t="s">
        <v>805</v>
      </c>
      <c r="C2" t="s">
        <v>602</v>
      </c>
      <c r="D2" t="s">
        <v>806</v>
      </c>
      <c r="E2" t="s">
        <v>805</v>
      </c>
      <c r="F2" t="s">
        <v>602</v>
      </c>
      <c r="G2" t="s">
        <v>806</v>
      </c>
      <c r="H2" t="s">
        <v>805</v>
      </c>
      <c r="I2" t="s">
        <v>602</v>
      </c>
      <c r="J2" t="s">
        <v>806</v>
      </c>
      <c r="K2" t="s">
        <v>805</v>
      </c>
      <c r="L2" t="s">
        <v>602</v>
      </c>
      <c r="M2" t="s">
        <v>806</v>
      </c>
      <c r="N2" t="s">
        <v>805</v>
      </c>
      <c r="O2" t="s">
        <v>602</v>
      </c>
      <c r="P2" t="s">
        <v>806</v>
      </c>
      <c r="Q2" t="s">
        <v>805</v>
      </c>
      <c r="R2" t="s">
        <v>602</v>
      </c>
      <c r="S2" t="s">
        <v>806</v>
      </c>
      <c r="T2" t="s">
        <v>805</v>
      </c>
      <c r="U2" t="s">
        <v>602</v>
      </c>
      <c r="V2" t="s">
        <v>806</v>
      </c>
      <c r="W2" t="s">
        <v>805</v>
      </c>
      <c r="X2" t="s">
        <v>602</v>
      </c>
      <c r="Y2" t="s">
        <v>806</v>
      </c>
      <c r="Z2" t="s">
        <v>805</v>
      </c>
      <c r="AA2" t="s">
        <v>602</v>
      </c>
      <c r="AB2" t="s">
        <v>806</v>
      </c>
      <c r="AC2" t="s">
        <v>805</v>
      </c>
      <c r="AD2" t="s">
        <v>602</v>
      </c>
      <c r="AE2" t="s">
        <v>806</v>
      </c>
    </row>
    <row r="3" spans="1:31" x14ac:dyDescent="0.35">
      <c r="A3" t="s">
        <v>1667</v>
      </c>
      <c r="B3" t="s">
        <v>806</v>
      </c>
      <c r="C3" t="s">
        <v>805</v>
      </c>
      <c r="D3" t="s">
        <v>805</v>
      </c>
      <c r="E3" t="s">
        <v>805</v>
      </c>
      <c r="F3" t="s">
        <v>805</v>
      </c>
      <c r="G3" t="s">
        <v>805</v>
      </c>
      <c r="H3" t="s">
        <v>805</v>
      </c>
      <c r="I3" t="s">
        <v>805</v>
      </c>
      <c r="J3" t="s">
        <v>805</v>
      </c>
      <c r="K3" t="s">
        <v>805</v>
      </c>
      <c r="L3" t="s">
        <v>805</v>
      </c>
      <c r="M3" t="s">
        <v>805</v>
      </c>
      <c r="N3" t="s">
        <v>805</v>
      </c>
      <c r="O3" t="s">
        <v>805</v>
      </c>
      <c r="P3" t="s">
        <v>805</v>
      </c>
      <c r="Q3" t="s">
        <v>805</v>
      </c>
      <c r="R3" t="s">
        <v>805</v>
      </c>
      <c r="S3" t="s">
        <v>805</v>
      </c>
      <c r="T3" t="s">
        <v>805</v>
      </c>
      <c r="U3" t="s">
        <v>805</v>
      </c>
      <c r="V3" t="s">
        <v>805</v>
      </c>
      <c r="W3" t="s">
        <v>805</v>
      </c>
      <c r="X3" t="s">
        <v>805</v>
      </c>
      <c r="Y3" t="s">
        <v>805</v>
      </c>
      <c r="Z3" t="s">
        <v>805</v>
      </c>
      <c r="AA3" t="s">
        <v>805</v>
      </c>
      <c r="AB3" t="s">
        <v>805</v>
      </c>
      <c r="AC3" t="s">
        <v>805</v>
      </c>
      <c r="AD3" t="s">
        <v>805</v>
      </c>
      <c r="AE3" t="s">
        <v>805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A2" sqref="A2:XFD5"/>
    </sheetView>
  </sheetViews>
  <sheetFormatPr defaultRowHeight="14.5" x14ac:dyDescent="0.35"/>
  <cols>
    <col min="1" max="1" width="33.81640625" bestFit="1" customWidth="1"/>
    <col min="2" max="2" width="20.81640625" customWidth="1"/>
    <col min="3" max="3" width="19.1796875" bestFit="1" customWidth="1"/>
    <col min="4" max="4" width="25.8164062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598</v>
      </c>
      <c r="C1" s="3" t="s">
        <v>167</v>
      </c>
      <c r="D1" s="3" t="s">
        <v>2015</v>
      </c>
      <c r="E1" s="3" t="s">
        <v>599</v>
      </c>
    </row>
    <row r="2" spans="1:5" x14ac:dyDescent="0.35">
      <c r="A2" t="s">
        <v>1815</v>
      </c>
      <c r="B2" t="s">
        <v>3</v>
      </c>
      <c r="C2" t="s">
        <v>2072</v>
      </c>
      <c r="D2" t="s">
        <v>610</v>
      </c>
      <c r="E2" t="s">
        <v>1813</v>
      </c>
    </row>
    <row r="3" spans="1:5" x14ac:dyDescent="0.35">
      <c r="A3" t="s">
        <v>1815</v>
      </c>
      <c r="B3" t="s">
        <v>600</v>
      </c>
      <c r="C3" t="s">
        <v>801</v>
      </c>
      <c r="D3" t="s">
        <v>602</v>
      </c>
      <c r="E3" t="s">
        <v>414</v>
      </c>
    </row>
    <row r="4" spans="1:5" x14ac:dyDescent="0.35">
      <c r="A4" t="s">
        <v>1815</v>
      </c>
      <c r="B4" t="s">
        <v>3</v>
      </c>
      <c r="C4" t="s">
        <v>604</v>
      </c>
      <c r="D4" t="s">
        <v>605</v>
      </c>
      <c r="E4" t="s">
        <v>414</v>
      </c>
    </row>
    <row r="5" spans="1:5" x14ac:dyDescent="0.35">
      <c r="A5" t="s">
        <v>1815</v>
      </c>
      <c r="B5" t="s">
        <v>3</v>
      </c>
      <c r="C5" t="s">
        <v>606</v>
      </c>
      <c r="D5" t="s">
        <v>607</v>
      </c>
      <c r="E5" t="s">
        <v>1813</v>
      </c>
    </row>
    <row r="6" spans="1:5" x14ac:dyDescent="0.35">
      <c r="A6" t="s">
        <v>612</v>
      </c>
      <c r="B6" t="s">
        <v>3</v>
      </c>
      <c r="C6" t="s">
        <v>606</v>
      </c>
      <c r="D6" t="s">
        <v>607</v>
      </c>
      <c r="E6" t="s">
        <v>414</v>
      </c>
    </row>
    <row r="7" spans="1:5" x14ac:dyDescent="0.35">
      <c r="A7" t="s">
        <v>613</v>
      </c>
      <c r="B7" t="s">
        <v>600</v>
      </c>
      <c r="C7" t="s">
        <v>614</v>
      </c>
      <c r="D7" t="s">
        <v>602</v>
      </c>
      <c r="E7" t="s">
        <v>608</v>
      </c>
    </row>
    <row r="8" spans="1:5" x14ac:dyDescent="0.35">
      <c r="A8" t="s">
        <v>1814</v>
      </c>
      <c r="B8" t="s">
        <v>600</v>
      </c>
      <c r="C8" t="s">
        <v>801</v>
      </c>
      <c r="D8" t="s">
        <v>602</v>
      </c>
      <c r="E8" t="s">
        <v>1825</v>
      </c>
    </row>
    <row r="9" spans="1:5" x14ac:dyDescent="0.35">
      <c r="A9" t="s">
        <v>1814</v>
      </c>
      <c r="B9" t="s">
        <v>3</v>
      </c>
      <c r="C9" t="s">
        <v>604</v>
      </c>
      <c r="D9" t="s">
        <v>605</v>
      </c>
      <c r="E9" t="s">
        <v>603</v>
      </c>
    </row>
    <row r="10" spans="1:5" x14ac:dyDescent="0.35">
      <c r="A10" t="s">
        <v>1814</v>
      </c>
      <c r="B10" t="s">
        <v>3</v>
      </c>
      <c r="C10" t="s">
        <v>606</v>
      </c>
      <c r="D10" t="s">
        <v>607</v>
      </c>
      <c r="E10" t="s">
        <v>608</v>
      </c>
    </row>
    <row r="11" spans="1:5" x14ac:dyDescent="0.35">
      <c r="A11" t="s">
        <v>1814</v>
      </c>
      <c r="B11" t="s">
        <v>3</v>
      </c>
      <c r="C11" t="s">
        <v>609</v>
      </c>
      <c r="D11" t="s">
        <v>610</v>
      </c>
      <c r="E11" t="s">
        <v>611</v>
      </c>
    </row>
    <row r="12" spans="1:5" x14ac:dyDescent="0.35">
      <c r="A12" t="s">
        <v>1814</v>
      </c>
      <c r="B12" t="s">
        <v>600</v>
      </c>
      <c r="C12" t="s">
        <v>699</v>
      </c>
      <c r="D12" t="s">
        <v>602</v>
      </c>
      <c r="E12" t="s">
        <v>611</v>
      </c>
    </row>
    <row r="13" spans="1:5" x14ac:dyDescent="0.35">
      <c r="A13" t="s">
        <v>1823</v>
      </c>
      <c r="B13" t="s">
        <v>600</v>
      </c>
      <c r="C13" t="s">
        <v>801</v>
      </c>
      <c r="D13" t="s">
        <v>602</v>
      </c>
      <c r="E13" t="s">
        <v>299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615</v>
      </c>
      <c r="C1" s="3" t="s">
        <v>616</v>
      </c>
      <c r="D1" s="3" t="s">
        <v>617</v>
      </c>
      <c r="E1" s="10" t="s">
        <v>618</v>
      </c>
      <c r="F1" s="3" t="s">
        <v>619</v>
      </c>
      <c r="G1" s="3" t="s">
        <v>620</v>
      </c>
      <c r="H1" s="3" t="s">
        <v>621</v>
      </c>
      <c r="I1" s="10" t="s">
        <v>622</v>
      </c>
      <c r="J1" s="10" t="s">
        <v>623</v>
      </c>
      <c r="K1" s="10" t="s">
        <v>624</v>
      </c>
      <c r="L1" s="3" t="s">
        <v>625</v>
      </c>
      <c r="M1" s="3" t="s">
        <v>626</v>
      </c>
    </row>
    <row r="2" spans="1:13" x14ac:dyDescent="0.35">
      <c r="A2" t="s">
        <v>563</v>
      </c>
      <c r="B2" t="s">
        <v>627</v>
      </c>
      <c r="D2" t="s">
        <v>628</v>
      </c>
      <c r="E2" s="11">
        <v>250</v>
      </c>
      <c r="F2" s="4">
        <v>44617</v>
      </c>
      <c r="G2" t="s">
        <v>601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601</v>
      </c>
    </row>
    <row r="3" spans="1:13" x14ac:dyDescent="0.35">
      <c r="A3" t="s">
        <v>563</v>
      </c>
      <c r="B3" t="s">
        <v>629</v>
      </c>
      <c r="C3" t="s">
        <v>630</v>
      </c>
      <c r="D3" t="s">
        <v>631</v>
      </c>
      <c r="E3" s="11">
        <v>632</v>
      </c>
      <c r="F3" s="4">
        <v>44645</v>
      </c>
      <c r="G3" t="s">
        <v>667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667</v>
      </c>
    </row>
    <row r="4" spans="1:13" x14ac:dyDescent="0.35">
      <c r="A4" t="s">
        <v>612</v>
      </c>
      <c r="B4" t="s">
        <v>632</v>
      </c>
      <c r="D4" t="s">
        <v>666</v>
      </c>
      <c r="E4" s="11">
        <v>50.99</v>
      </c>
      <c r="F4" s="4">
        <v>44645</v>
      </c>
      <c r="G4" t="s">
        <v>667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667</v>
      </c>
    </row>
    <row r="5" spans="1:13" x14ac:dyDescent="0.35">
      <c r="A5" t="s">
        <v>595</v>
      </c>
      <c r="B5" t="s">
        <v>627</v>
      </c>
      <c r="D5" t="s">
        <v>633</v>
      </c>
      <c r="E5" s="11">
        <v>3500.79</v>
      </c>
      <c r="F5" s="4">
        <v>45058</v>
      </c>
      <c r="G5" t="s">
        <v>753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1476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453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54296875" bestFit="1" customWidth="1"/>
    <col min="8" max="8" width="27.453125" bestFit="1" customWidth="1"/>
    <col min="9" max="9" width="24.5429687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54296875" bestFit="1" customWidth="1"/>
    <col min="19" max="19" width="27.81640625" bestFit="1" customWidth="1"/>
    <col min="20" max="20" width="25.1796875" bestFit="1" customWidth="1"/>
    <col min="21" max="21" width="24.17968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1763</v>
      </c>
      <c r="C1" s="3" t="s">
        <v>1764</v>
      </c>
      <c r="D1" s="3" t="s">
        <v>1765</v>
      </c>
      <c r="E1" s="3" t="s">
        <v>1766</v>
      </c>
      <c r="F1" s="3" t="s">
        <v>1767</v>
      </c>
      <c r="G1" s="3" t="s">
        <v>1768</v>
      </c>
      <c r="H1" s="3" t="s">
        <v>1769</v>
      </c>
      <c r="I1" s="3" t="s">
        <v>1771</v>
      </c>
      <c r="J1" s="3" t="s">
        <v>1770</v>
      </c>
      <c r="K1" s="3" t="s">
        <v>1795</v>
      </c>
      <c r="L1" s="3" t="s">
        <v>1796</v>
      </c>
      <c r="M1" s="3" t="s">
        <v>1772</v>
      </c>
      <c r="N1" s="3" t="s">
        <v>1773</v>
      </c>
      <c r="O1" s="3" t="s">
        <v>1774</v>
      </c>
      <c r="P1" s="3" t="s">
        <v>1797</v>
      </c>
      <c r="Q1" s="3" t="s">
        <v>1798</v>
      </c>
      <c r="R1" s="3" t="s">
        <v>1775</v>
      </c>
      <c r="S1" s="3" t="s">
        <v>1776</v>
      </c>
      <c r="T1" s="3" t="s">
        <v>1777</v>
      </c>
      <c r="U1" s="3" t="s">
        <v>1799</v>
      </c>
      <c r="V1" s="3" t="s">
        <v>1800</v>
      </c>
    </row>
    <row r="2" spans="1:22" x14ac:dyDescent="0.35">
      <c r="A2" t="s">
        <v>563</v>
      </c>
      <c r="B2" t="s">
        <v>1785</v>
      </c>
      <c r="C2" t="s">
        <v>1786</v>
      </c>
      <c r="D2" s="4">
        <v>44614</v>
      </c>
      <c r="E2" s="4">
        <v>44673</v>
      </c>
      <c r="F2" t="s">
        <v>636</v>
      </c>
      <c r="G2" t="s">
        <v>637</v>
      </c>
      <c r="H2" t="s">
        <v>635</v>
      </c>
      <c r="I2" s="6">
        <v>2500</v>
      </c>
      <c r="J2" s="16" t="s">
        <v>1826</v>
      </c>
      <c r="K2" s="17">
        <f>I2*0.05</f>
        <v>125</v>
      </c>
      <c r="L2" s="17">
        <f>SUM(I2+K2)</f>
        <v>2625</v>
      </c>
      <c r="M2" t="s">
        <v>638</v>
      </c>
      <c r="N2" s="6">
        <v>1500.5</v>
      </c>
      <c r="O2" s="16" t="s">
        <v>1827</v>
      </c>
      <c r="P2" s="16"/>
      <c r="Q2" s="17">
        <f>SUM(P2+N2)</f>
        <v>1500.5</v>
      </c>
      <c r="R2" t="s">
        <v>642</v>
      </c>
      <c r="S2" s="17">
        <v>200.79</v>
      </c>
      <c r="T2" s="16" t="s">
        <v>1826</v>
      </c>
      <c r="U2" s="6">
        <v>10.029999999999999</v>
      </c>
      <c r="V2" s="6">
        <v>210.82</v>
      </c>
    </row>
    <row r="3" spans="1:22" x14ac:dyDescent="0.35">
      <c r="A3" t="s">
        <v>563</v>
      </c>
      <c r="B3" t="s">
        <v>1785</v>
      </c>
      <c r="C3" t="s">
        <v>1787</v>
      </c>
      <c r="D3" s="4">
        <v>44704</v>
      </c>
      <c r="E3" s="4">
        <v>44742</v>
      </c>
      <c r="F3" t="s">
        <v>639</v>
      </c>
      <c r="G3" t="s">
        <v>637</v>
      </c>
      <c r="H3" t="s">
        <v>638</v>
      </c>
      <c r="I3" s="6">
        <v>3500</v>
      </c>
      <c r="J3" s="16" t="s">
        <v>1827</v>
      </c>
      <c r="K3" s="17"/>
      <c r="L3" s="17">
        <f t="shared" ref="L3:L6" si="0">SUM(I3+K3)</f>
        <v>3500</v>
      </c>
      <c r="M3" t="s">
        <v>1789</v>
      </c>
      <c r="N3" s="6">
        <v>1500.99</v>
      </c>
      <c r="O3" s="16" t="s">
        <v>1827</v>
      </c>
      <c r="P3" s="16"/>
      <c r="Q3" s="17">
        <f t="shared" ref="Q3:Q6" si="1">SUM(P3+N3)</f>
        <v>1500.99</v>
      </c>
      <c r="S3" s="6"/>
      <c r="T3" t="s">
        <v>1827</v>
      </c>
      <c r="U3" s="6"/>
      <c r="V3" s="6"/>
    </row>
    <row r="4" spans="1:22" x14ac:dyDescent="0.35">
      <c r="A4" t="s">
        <v>563</v>
      </c>
      <c r="B4" t="s">
        <v>1788</v>
      </c>
      <c r="C4" t="s">
        <v>1786</v>
      </c>
      <c r="D4" s="4">
        <v>44744</v>
      </c>
      <c r="E4" s="4">
        <v>44764</v>
      </c>
      <c r="F4" t="s">
        <v>658</v>
      </c>
      <c r="G4" t="s">
        <v>637</v>
      </c>
      <c r="H4" t="s">
        <v>635</v>
      </c>
      <c r="I4" s="6">
        <v>3000</v>
      </c>
      <c r="J4" s="16" t="s">
        <v>1827</v>
      </c>
      <c r="K4" s="17"/>
      <c r="L4" s="17">
        <f t="shared" si="0"/>
        <v>3000</v>
      </c>
      <c r="N4" s="6"/>
      <c r="O4" t="s">
        <v>1827</v>
      </c>
      <c r="P4" s="16"/>
      <c r="Q4" s="17"/>
      <c r="S4" s="6"/>
      <c r="T4" t="s">
        <v>1827</v>
      </c>
      <c r="U4" s="6"/>
      <c r="V4" s="6"/>
    </row>
    <row r="5" spans="1:22" x14ac:dyDescent="0.35">
      <c r="A5" t="s">
        <v>563</v>
      </c>
      <c r="B5" t="s">
        <v>1788</v>
      </c>
      <c r="C5" t="s">
        <v>1787</v>
      </c>
      <c r="D5" s="4">
        <v>45119</v>
      </c>
      <c r="E5" s="4">
        <v>45334</v>
      </c>
      <c r="F5" t="s">
        <v>643</v>
      </c>
      <c r="G5" t="s">
        <v>640</v>
      </c>
      <c r="H5" t="s">
        <v>642</v>
      </c>
      <c r="I5" s="6">
        <v>120000</v>
      </c>
      <c r="J5" s="16" t="s">
        <v>1826</v>
      </c>
      <c r="K5" s="17">
        <f t="shared" ref="K5" si="2">I5*0.05</f>
        <v>6000</v>
      </c>
      <c r="L5" s="17">
        <f t="shared" si="0"/>
        <v>126000</v>
      </c>
      <c r="N5" s="6"/>
      <c r="O5" t="s">
        <v>1827</v>
      </c>
      <c r="P5" s="16"/>
      <c r="Q5" s="17"/>
      <c r="S5" s="6"/>
      <c r="T5" t="s">
        <v>1827</v>
      </c>
      <c r="U5" s="6"/>
      <c r="V5" s="6"/>
    </row>
    <row r="6" spans="1:22" x14ac:dyDescent="0.35">
      <c r="A6" t="s">
        <v>641</v>
      </c>
      <c r="B6" t="s">
        <v>1785</v>
      </c>
      <c r="C6" t="s">
        <v>1786</v>
      </c>
      <c r="D6" s="4">
        <v>44614</v>
      </c>
      <c r="E6" s="4">
        <v>44703</v>
      </c>
      <c r="F6" t="s">
        <v>669</v>
      </c>
      <c r="G6" t="s">
        <v>637</v>
      </c>
      <c r="H6" t="s">
        <v>638</v>
      </c>
      <c r="I6" s="6">
        <v>3000</v>
      </c>
      <c r="J6" s="16" t="s">
        <v>1827</v>
      </c>
      <c r="K6" s="17"/>
      <c r="L6" s="17">
        <f t="shared" si="0"/>
        <v>3000</v>
      </c>
      <c r="M6" t="s">
        <v>635</v>
      </c>
      <c r="N6" s="6">
        <v>150.78</v>
      </c>
      <c r="O6" s="16" t="s">
        <v>1826</v>
      </c>
      <c r="P6" s="16">
        <v>8</v>
      </c>
      <c r="Q6" s="17">
        <f t="shared" si="1"/>
        <v>158.78</v>
      </c>
      <c r="R6" t="s">
        <v>642</v>
      </c>
      <c r="S6" s="6">
        <v>1000</v>
      </c>
      <c r="T6" s="16" t="s">
        <v>1826</v>
      </c>
      <c r="U6" s="6">
        <v>20</v>
      </c>
      <c r="V6" s="6">
        <f>SUM(S6+U6)</f>
        <v>1020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1796875" bestFit="1" customWidth="1"/>
  </cols>
  <sheetData>
    <row r="1" spans="1:11" x14ac:dyDescent="0.35">
      <c r="A1" s="3" t="s">
        <v>104</v>
      </c>
      <c r="B1" s="3" t="s">
        <v>644</v>
      </c>
      <c r="C1" s="3" t="s">
        <v>645</v>
      </c>
      <c r="D1" s="3" t="s">
        <v>1780</v>
      </c>
      <c r="E1" s="3" t="s">
        <v>646</v>
      </c>
      <c r="F1" s="3" t="s">
        <v>647</v>
      </c>
      <c r="G1" s="3" t="s">
        <v>1804</v>
      </c>
      <c r="H1" s="3" t="s">
        <v>634</v>
      </c>
      <c r="I1" s="3" t="s">
        <v>648</v>
      </c>
      <c r="J1" s="3" t="s">
        <v>1781</v>
      </c>
      <c r="K1" s="3" t="s">
        <v>1782</v>
      </c>
    </row>
    <row r="2" spans="1:11" x14ac:dyDescent="0.35">
      <c r="A2" t="s">
        <v>649</v>
      </c>
      <c r="B2" s="4">
        <v>44616</v>
      </c>
      <c r="C2" t="s">
        <v>650</v>
      </c>
      <c r="D2" t="s">
        <v>1802</v>
      </c>
      <c r="E2" s="6">
        <v>1500.5</v>
      </c>
      <c r="F2" s="6">
        <v>1500.5</v>
      </c>
      <c r="G2" s="17" t="s">
        <v>1061</v>
      </c>
      <c r="H2" s="6">
        <v>0</v>
      </c>
      <c r="I2" t="s">
        <v>651</v>
      </c>
      <c r="J2">
        <v>1</v>
      </c>
      <c r="K2" t="s">
        <v>1785</v>
      </c>
    </row>
    <row r="3" spans="1:11" x14ac:dyDescent="0.35">
      <c r="A3" t="s">
        <v>649</v>
      </c>
      <c r="B3" s="4">
        <v>44642</v>
      </c>
      <c r="C3" t="s">
        <v>652</v>
      </c>
      <c r="D3" t="s">
        <v>1803</v>
      </c>
      <c r="E3" s="6">
        <v>200.79</v>
      </c>
      <c r="F3" s="6">
        <v>191.23</v>
      </c>
      <c r="G3" s="17" t="s">
        <v>1062</v>
      </c>
      <c r="H3" s="6">
        <v>9.56</v>
      </c>
      <c r="I3" t="s">
        <v>653</v>
      </c>
      <c r="J3">
        <v>1</v>
      </c>
      <c r="K3" t="s">
        <v>1785</v>
      </c>
    </row>
    <row r="4" spans="1:11" x14ac:dyDescent="0.35">
      <c r="A4" t="s">
        <v>649</v>
      </c>
      <c r="B4" s="4">
        <v>44722</v>
      </c>
      <c r="C4" t="s">
        <v>655</v>
      </c>
      <c r="D4" t="s">
        <v>1802</v>
      </c>
      <c r="E4" s="6">
        <v>3000</v>
      </c>
      <c r="F4" s="6">
        <v>3000</v>
      </c>
      <c r="G4" s="17" t="s">
        <v>1061</v>
      </c>
      <c r="H4" s="6">
        <v>0</v>
      </c>
      <c r="I4" t="s">
        <v>668</v>
      </c>
      <c r="J4">
        <v>2</v>
      </c>
      <c r="K4" t="s">
        <v>1785</v>
      </c>
    </row>
    <row r="5" spans="1:11" x14ac:dyDescent="0.35">
      <c r="A5" t="s">
        <v>649</v>
      </c>
      <c r="B5" s="4">
        <v>44762</v>
      </c>
      <c r="C5" t="s">
        <v>656</v>
      </c>
      <c r="D5" t="s">
        <v>1801</v>
      </c>
      <c r="E5" s="6">
        <v>13</v>
      </c>
      <c r="F5" s="6">
        <v>13</v>
      </c>
      <c r="G5" s="17" t="s">
        <v>1061</v>
      </c>
      <c r="H5" s="6">
        <v>0</v>
      </c>
      <c r="I5" t="s">
        <v>653</v>
      </c>
      <c r="J5">
        <v>3</v>
      </c>
      <c r="K5" t="s">
        <v>1788</v>
      </c>
    </row>
    <row r="6" spans="1:11" x14ac:dyDescent="0.35">
      <c r="A6" t="s">
        <v>649</v>
      </c>
      <c r="B6" s="4">
        <v>44763</v>
      </c>
      <c r="C6" t="s">
        <v>7</v>
      </c>
      <c r="D6" t="s">
        <v>1801</v>
      </c>
      <c r="E6" s="6">
        <v>126000</v>
      </c>
      <c r="F6" s="6">
        <v>126000</v>
      </c>
      <c r="G6" s="17" t="s">
        <v>1061</v>
      </c>
      <c r="H6" s="6">
        <v>0</v>
      </c>
      <c r="I6" t="s">
        <v>668</v>
      </c>
      <c r="J6">
        <v>3</v>
      </c>
      <c r="K6" t="s">
        <v>1788</v>
      </c>
    </row>
    <row r="7" spans="1:11" x14ac:dyDescent="0.35">
      <c r="A7" t="s">
        <v>654</v>
      </c>
      <c r="B7" s="4">
        <v>44635</v>
      </c>
      <c r="C7" t="s">
        <v>670</v>
      </c>
      <c r="D7" t="s">
        <v>1802</v>
      </c>
      <c r="E7" s="6">
        <v>3000</v>
      </c>
      <c r="F7" s="6">
        <v>2857.14</v>
      </c>
      <c r="G7" s="17" t="s">
        <v>1061</v>
      </c>
      <c r="H7" s="6">
        <v>142.86000000000001</v>
      </c>
      <c r="I7" t="s">
        <v>668</v>
      </c>
      <c r="J7">
        <v>1</v>
      </c>
      <c r="K7" t="s">
        <v>1785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D7" sqref="D7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1026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1359</v>
      </c>
      <c r="R1" s="3" t="s">
        <v>289</v>
      </c>
      <c r="S1" s="3" t="s">
        <v>1025</v>
      </c>
    </row>
    <row r="2" spans="1:19" x14ac:dyDescent="0.35">
      <c r="A2" t="s">
        <v>1027</v>
      </c>
      <c r="B2" t="s">
        <v>1151</v>
      </c>
      <c r="C2" t="s">
        <v>246</v>
      </c>
      <c r="E2" t="s">
        <v>2209</v>
      </c>
      <c r="F2" t="s">
        <v>248</v>
      </c>
      <c r="G2" t="s">
        <v>249</v>
      </c>
      <c r="H2" t="s">
        <v>2206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1031</v>
      </c>
      <c r="Q2">
        <v>0</v>
      </c>
      <c r="R2">
        <v>0</v>
      </c>
      <c r="S2">
        <v>0</v>
      </c>
    </row>
    <row r="3" spans="1:19" x14ac:dyDescent="0.35">
      <c r="A3" t="s">
        <v>1028</v>
      </c>
      <c r="B3" t="s">
        <v>1057</v>
      </c>
      <c r="C3" t="s">
        <v>246</v>
      </c>
      <c r="D3" t="s">
        <v>1695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1059</v>
      </c>
      <c r="B4" t="s">
        <v>1060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1030</v>
      </c>
      <c r="B5" t="s">
        <v>1058</v>
      </c>
      <c r="C5" t="s">
        <v>247</v>
      </c>
      <c r="E5" t="s">
        <v>2208</v>
      </c>
      <c r="G5" t="s">
        <v>254</v>
      </c>
      <c r="H5" t="s">
        <v>2207</v>
      </c>
      <c r="L5" t="s">
        <v>255</v>
      </c>
      <c r="M5" s="4">
        <v>44651</v>
      </c>
      <c r="O5" t="b">
        <v>0</v>
      </c>
      <c r="P5" t="s">
        <v>311</v>
      </c>
      <c r="Q5">
        <v>0</v>
      </c>
      <c r="R5">
        <v>0</v>
      </c>
      <c r="S5">
        <v>0</v>
      </c>
    </row>
    <row r="6" spans="1:19" x14ac:dyDescent="0.35">
      <c r="A6" t="s">
        <v>1029</v>
      </c>
      <c r="B6" t="s">
        <v>1057</v>
      </c>
      <c r="C6" t="s">
        <v>246</v>
      </c>
      <c r="D6" t="s">
        <v>2247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806</v>
      </c>
      <c r="D7" s="14" t="s">
        <v>190</v>
      </c>
      <c r="E7" s="14" t="s">
        <v>1021</v>
      </c>
      <c r="F7" t="s">
        <v>317</v>
      </c>
      <c r="G7" t="s">
        <v>318</v>
      </c>
      <c r="H7" t="s">
        <v>298</v>
      </c>
      <c r="I7" s="4">
        <v>44254</v>
      </c>
      <c r="J7" t="s">
        <v>319</v>
      </c>
      <c r="K7" t="s">
        <v>320</v>
      </c>
      <c r="L7" t="s">
        <v>321</v>
      </c>
      <c r="M7" s="4">
        <v>44703</v>
      </c>
      <c r="N7" t="s">
        <v>322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338</v>
      </c>
      <c r="B9" t="s">
        <v>243</v>
      </c>
      <c r="C9" t="s">
        <v>691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1251</v>
      </c>
      <c r="B10" t="s">
        <v>1288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1251</v>
      </c>
      <c r="B11" t="s">
        <v>1560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10"/>
  <sheetViews>
    <sheetView workbookViewId="0">
      <selection activeCell="C10" sqref="C10"/>
    </sheetView>
  </sheetViews>
  <sheetFormatPr defaultRowHeight="14.5" x14ac:dyDescent="0.35"/>
  <cols>
    <col min="1" max="1" width="25.453125" bestFit="1" customWidth="1"/>
    <col min="2" max="2" width="22" bestFit="1" customWidth="1"/>
    <col min="3" max="3" width="33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1286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2241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2242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312</v>
      </c>
      <c r="B7" t="s">
        <v>313</v>
      </c>
      <c r="C7" t="s">
        <v>314</v>
      </c>
      <c r="D7" t="s">
        <v>268</v>
      </c>
      <c r="E7" t="s">
        <v>266</v>
      </c>
      <c r="F7" t="s">
        <v>315</v>
      </c>
      <c r="G7" t="s">
        <v>316</v>
      </c>
    </row>
    <row r="8" spans="1:7" x14ac:dyDescent="0.35">
      <c r="A8" t="s">
        <v>323</v>
      </c>
      <c r="B8" t="s">
        <v>324</v>
      </c>
      <c r="C8" t="s">
        <v>325</v>
      </c>
      <c r="D8" t="s">
        <v>266</v>
      </c>
      <c r="E8" t="s">
        <v>268</v>
      </c>
      <c r="F8" t="s">
        <v>326</v>
      </c>
      <c r="G8" t="s">
        <v>327</v>
      </c>
    </row>
    <row r="9" spans="1:7" x14ac:dyDescent="0.35">
      <c r="A9" t="s">
        <v>1252</v>
      </c>
      <c r="B9" t="s">
        <v>1253</v>
      </c>
      <c r="C9" t="s">
        <v>2243</v>
      </c>
      <c r="D9" t="s">
        <v>268</v>
      </c>
      <c r="E9" t="s">
        <v>268</v>
      </c>
      <c r="F9" t="s">
        <v>1254</v>
      </c>
      <c r="G9" t="s">
        <v>1255</v>
      </c>
    </row>
    <row r="10" spans="1:7" x14ac:dyDescent="0.35">
      <c r="C10" t="s">
        <v>2244</v>
      </c>
    </row>
  </sheetData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V25"/>
  <sheetViews>
    <sheetView workbookViewId="0">
      <selection activeCell="D45" sqref="D45"/>
    </sheetView>
  </sheetViews>
  <sheetFormatPr defaultRowHeight="14.5" x14ac:dyDescent="0.35"/>
  <cols>
    <col min="1" max="1" width="57.8164062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3.7265625" bestFit="1" customWidth="1"/>
    <col min="9" max="9" width="41" bestFit="1" customWidth="1"/>
    <col min="10" max="10" width="23.453125" bestFit="1" customWidth="1"/>
    <col min="11" max="11" width="25.453125" bestFit="1" customWidth="1"/>
    <col min="12" max="12" width="29.1796875" bestFit="1" customWidth="1"/>
    <col min="13" max="13" width="30.54296875" bestFit="1" customWidth="1"/>
    <col min="14" max="14" width="21.7265625" bestFit="1" customWidth="1"/>
    <col min="15" max="15" width="21.1796875" bestFit="1" customWidth="1"/>
    <col min="16" max="17" width="24.453125" customWidth="1"/>
    <col min="18" max="18" width="47.1796875" bestFit="1" customWidth="1"/>
    <col min="19" max="19" width="19.1796875" bestFit="1" customWidth="1"/>
    <col min="20" max="20" width="16.1796875" bestFit="1" customWidth="1"/>
    <col min="21" max="21" width="21" bestFit="1" customWidth="1"/>
    <col min="22" max="22" width="24.7265625" bestFit="1" customWidth="1"/>
    <col min="23" max="23" width="30.1796875" bestFit="1" customWidth="1"/>
    <col min="24" max="24" width="22.1796875" bestFit="1" customWidth="1"/>
    <col min="25" max="25" width="24.26953125" bestFit="1" customWidth="1"/>
    <col min="26" max="26" width="20.54296875" bestFit="1" customWidth="1"/>
    <col min="27" max="27" width="14.453125" bestFit="1" customWidth="1"/>
    <col min="28" max="28" width="11.7265625" bestFit="1" customWidth="1"/>
    <col min="29" max="29" width="32.54296875" bestFit="1" customWidth="1"/>
    <col min="30" max="30" width="27.1796875" bestFit="1" customWidth="1"/>
    <col min="31" max="31" width="19.81640625" bestFit="1" customWidth="1"/>
    <col min="32" max="32" width="46" bestFit="1" customWidth="1"/>
    <col min="33" max="33" width="23.7265625" bestFit="1" customWidth="1"/>
    <col min="34" max="34" width="13.453125" bestFit="1" customWidth="1"/>
    <col min="35" max="35" width="10.7265625" bestFit="1" customWidth="1"/>
    <col min="36" max="36" width="26.54296875" bestFit="1" customWidth="1"/>
    <col min="37" max="37" width="18.453125" bestFit="1" customWidth="1"/>
    <col min="38" max="38" width="15.54296875" bestFit="1" customWidth="1"/>
    <col min="39" max="39" width="19.1796875" bestFit="1" customWidth="1"/>
    <col min="40" max="40" width="16.453125" bestFit="1" customWidth="1"/>
    <col min="41" max="41" width="31.1796875" bestFit="1" customWidth="1"/>
    <col min="42" max="42" width="28.453125" bestFit="1" customWidth="1"/>
    <col min="43" max="43" width="45.54296875" bestFit="1" customWidth="1"/>
    <col min="44" max="44" width="37" bestFit="1" customWidth="1"/>
    <col min="45" max="45" width="44.453125" bestFit="1" customWidth="1"/>
    <col min="46" max="46" width="33.453125" bestFit="1" customWidth="1"/>
    <col min="47" max="47" width="20.453125" bestFit="1" customWidth="1"/>
    <col min="48" max="48" width="17.7265625" bestFit="1" customWidth="1"/>
  </cols>
  <sheetData>
    <row r="1" spans="1:48" s="38" customFormat="1" x14ac:dyDescent="0.35">
      <c r="A1" s="38" t="s">
        <v>104</v>
      </c>
      <c r="B1" s="38" t="s">
        <v>1340</v>
      </c>
      <c r="C1" s="38" t="s">
        <v>747</v>
      </c>
      <c r="D1" s="38" t="s">
        <v>717</v>
      </c>
      <c r="E1" s="38" t="s">
        <v>869</v>
      </c>
      <c r="F1" s="38" t="s">
        <v>676</v>
      </c>
      <c r="G1" s="38" t="s">
        <v>677</v>
      </c>
      <c r="H1" s="38" t="s">
        <v>718</v>
      </c>
      <c r="I1" s="38" t="s">
        <v>2018</v>
      </c>
      <c r="J1" s="38" t="s">
        <v>2019</v>
      </c>
      <c r="K1" s="38" t="s">
        <v>2020</v>
      </c>
      <c r="L1" s="38" t="s">
        <v>2021</v>
      </c>
      <c r="M1" s="38" t="s">
        <v>2022</v>
      </c>
      <c r="N1" s="38" t="s">
        <v>2023</v>
      </c>
      <c r="O1" s="38" t="s">
        <v>2024</v>
      </c>
      <c r="P1" s="38" t="s">
        <v>2025</v>
      </c>
      <c r="Q1" s="38" t="s">
        <v>2026</v>
      </c>
      <c r="R1" s="38" t="s">
        <v>678</v>
      </c>
      <c r="S1" s="38" t="s">
        <v>679</v>
      </c>
      <c r="T1" s="38" t="s">
        <v>680</v>
      </c>
      <c r="U1" s="38" t="s">
        <v>681</v>
      </c>
      <c r="V1" s="38" t="s">
        <v>2040</v>
      </c>
      <c r="W1" s="38" t="s">
        <v>2049</v>
      </c>
      <c r="X1" s="38" t="s">
        <v>780</v>
      </c>
      <c r="Y1" s="38" t="s">
        <v>683</v>
      </c>
      <c r="Z1" s="38" t="s">
        <v>682</v>
      </c>
      <c r="AA1" s="38" t="s">
        <v>684</v>
      </c>
      <c r="AB1" s="38" t="s">
        <v>685</v>
      </c>
      <c r="AC1" s="38" t="s">
        <v>701</v>
      </c>
      <c r="AD1" s="38" t="s">
        <v>1462</v>
      </c>
      <c r="AE1" s="38" t="s">
        <v>809</v>
      </c>
      <c r="AF1" s="38" t="s">
        <v>812</v>
      </c>
      <c r="AG1" s="38" t="s">
        <v>1357</v>
      </c>
      <c r="AH1" s="38" t="s">
        <v>1043</v>
      </c>
      <c r="AI1" s="38" t="s">
        <v>1042</v>
      </c>
      <c r="AJ1" s="38" t="s">
        <v>808</v>
      </c>
      <c r="AK1" s="38" t="s">
        <v>814</v>
      </c>
      <c r="AL1" s="38" t="s">
        <v>815</v>
      </c>
      <c r="AM1" s="38" t="s">
        <v>841</v>
      </c>
      <c r="AN1" s="38" t="s">
        <v>842</v>
      </c>
      <c r="AO1" s="38" t="s">
        <v>1828</v>
      </c>
      <c r="AP1" s="38" t="s">
        <v>1829</v>
      </c>
      <c r="AQ1" s="38" t="s">
        <v>1830</v>
      </c>
      <c r="AR1" s="38" t="s">
        <v>2051</v>
      </c>
      <c r="AS1" s="38" t="s">
        <v>2054</v>
      </c>
      <c r="AT1" s="38" t="s">
        <v>2055</v>
      </c>
      <c r="AU1" s="38" t="s">
        <v>1096</v>
      </c>
      <c r="AV1" s="38" t="s">
        <v>1097</v>
      </c>
    </row>
    <row r="2" spans="1:48" x14ac:dyDescent="0.35">
      <c r="A2" t="s">
        <v>1064</v>
      </c>
      <c r="B2" t="s">
        <v>691</v>
      </c>
      <c r="C2" s="44">
        <v>5512570</v>
      </c>
      <c r="D2" t="s">
        <v>686</v>
      </c>
      <c r="E2" t="s">
        <v>871</v>
      </c>
      <c r="F2" t="s">
        <v>870</v>
      </c>
      <c r="G2" t="s">
        <v>690</v>
      </c>
      <c r="I2" t="s">
        <v>2197</v>
      </c>
      <c r="J2" t="s">
        <v>571</v>
      </c>
      <c r="K2" t="s">
        <v>2027</v>
      </c>
      <c r="L2" t="s">
        <v>2194</v>
      </c>
      <c r="M2" t="s">
        <v>2028</v>
      </c>
      <c r="N2" s="4">
        <v>45170</v>
      </c>
      <c r="O2" s="4">
        <v>45287</v>
      </c>
      <c r="P2" s="4">
        <v>45677</v>
      </c>
      <c r="Q2" s="4">
        <v>46073</v>
      </c>
      <c r="R2" t="s">
        <v>1067</v>
      </c>
      <c r="S2" t="s">
        <v>689</v>
      </c>
      <c r="T2" t="s">
        <v>246</v>
      </c>
      <c r="U2" t="s">
        <v>692</v>
      </c>
      <c r="X2" t="s">
        <v>190</v>
      </c>
      <c r="Y2" s="8">
        <v>1</v>
      </c>
      <c r="Z2" s="8">
        <v>5</v>
      </c>
      <c r="AA2" s="8">
        <v>1</v>
      </c>
      <c r="AB2" s="8">
        <v>2</v>
      </c>
      <c r="AC2" t="s">
        <v>1808</v>
      </c>
      <c r="AD2" t="s">
        <v>1339</v>
      </c>
      <c r="AE2" t="s">
        <v>813</v>
      </c>
      <c r="AF2" t="s">
        <v>810</v>
      </c>
      <c r="AG2">
        <v>15</v>
      </c>
      <c r="AH2">
        <v>1</v>
      </c>
      <c r="AI2">
        <v>5</v>
      </c>
      <c r="AJ2">
        <v>0</v>
      </c>
      <c r="AK2">
        <v>1</v>
      </c>
      <c r="AL2">
        <v>4</v>
      </c>
      <c r="AM2">
        <v>1</v>
      </c>
      <c r="AN2">
        <v>10</v>
      </c>
      <c r="AO2">
        <v>1</v>
      </c>
      <c r="AP2">
        <v>1</v>
      </c>
      <c r="AQ2" s="11">
        <v>0</v>
      </c>
      <c r="AR2" s="6"/>
      <c r="AS2" s="6"/>
      <c r="AT2" s="6"/>
      <c r="AU2">
        <v>0</v>
      </c>
      <c r="AV2">
        <v>0</v>
      </c>
    </row>
    <row r="3" spans="1:48" x14ac:dyDescent="0.35">
      <c r="A3" t="s">
        <v>1065</v>
      </c>
      <c r="B3" t="s">
        <v>246</v>
      </c>
      <c r="C3" s="43">
        <v>5500202</v>
      </c>
      <c r="D3" t="s">
        <v>2181</v>
      </c>
      <c r="E3" s="18">
        <v>550020201</v>
      </c>
      <c r="F3" t="s">
        <v>2182</v>
      </c>
      <c r="G3" t="s">
        <v>905</v>
      </c>
      <c r="I3" t="s">
        <v>2029</v>
      </c>
      <c r="J3" t="s">
        <v>2030</v>
      </c>
      <c r="K3" t="s">
        <v>2031</v>
      </c>
      <c r="L3" t="s">
        <v>2032</v>
      </c>
      <c r="M3" t="s">
        <v>2033</v>
      </c>
      <c r="N3" s="4">
        <f ca="1">TODAY()</f>
        <v>45810</v>
      </c>
      <c r="O3" s="4">
        <v>45318</v>
      </c>
      <c r="P3" s="4">
        <v>45708</v>
      </c>
      <c r="Q3" s="4">
        <v>45736</v>
      </c>
      <c r="R3" t="s">
        <v>1066</v>
      </c>
      <c r="S3" t="s">
        <v>689</v>
      </c>
      <c r="U3" t="s">
        <v>738</v>
      </c>
      <c r="X3" t="s">
        <v>192</v>
      </c>
      <c r="Y3" s="8">
        <v>6</v>
      </c>
      <c r="Z3" s="8">
        <v>1</v>
      </c>
      <c r="AA3" s="8">
        <v>3</v>
      </c>
      <c r="AB3" s="8">
        <v>1</v>
      </c>
      <c r="AC3" t="s">
        <v>310</v>
      </c>
      <c r="AE3" t="s">
        <v>926</v>
      </c>
      <c r="AF3" t="s">
        <v>1024</v>
      </c>
      <c r="AG3">
        <v>0</v>
      </c>
      <c r="AH3">
        <v>0</v>
      </c>
      <c r="AI3">
        <v>0</v>
      </c>
      <c r="AJ3">
        <v>0</v>
      </c>
      <c r="AK3">
        <v>5</v>
      </c>
      <c r="AL3">
        <v>2</v>
      </c>
      <c r="AM3">
        <v>0</v>
      </c>
      <c r="AN3">
        <v>0</v>
      </c>
      <c r="AO3">
        <v>2</v>
      </c>
      <c r="AP3">
        <v>1</v>
      </c>
      <c r="AQ3" s="11">
        <v>0</v>
      </c>
      <c r="AR3" s="6"/>
      <c r="AS3" s="6"/>
      <c r="AT3" s="6"/>
      <c r="AU3">
        <v>0</v>
      </c>
      <c r="AV3">
        <v>0</v>
      </c>
    </row>
    <row r="4" spans="1:48" x14ac:dyDescent="0.35">
      <c r="A4" t="s">
        <v>1071</v>
      </c>
      <c r="B4" t="s">
        <v>246</v>
      </c>
      <c r="C4" s="44">
        <v>5512570</v>
      </c>
      <c r="D4" t="s">
        <v>686</v>
      </c>
      <c r="E4" t="s">
        <v>871</v>
      </c>
      <c r="F4" t="s">
        <v>870</v>
      </c>
      <c r="G4" t="s">
        <v>690</v>
      </c>
      <c r="N4" s="4">
        <v>45170</v>
      </c>
      <c r="O4" s="4">
        <v>45287</v>
      </c>
      <c r="P4" s="4"/>
      <c r="Q4" s="4"/>
      <c r="R4" t="s">
        <v>1068</v>
      </c>
      <c r="S4" t="s">
        <v>689</v>
      </c>
      <c r="T4" t="s">
        <v>246</v>
      </c>
      <c r="U4" t="s">
        <v>692</v>
      </c>
      <c r="X4" t="s">
        <v>190</v>
      </c>
      <c r="Y4" s="8">
        <v>1</v>
      </c>
      <c r="Z4" s="8">
        <v>5</v>
      </c>
      <c r="AA4" s="8">
        <v>1</v>
      </c>
      <c r="AB4" s="8">
        <v>2</v>
      </c>
      <c r="AC4" t="s">
        <v>1808</v>
      </c>
      <c r="AD4" t="s">
        <v>1463</v>
      </c>
      <c r="AE4" t="s">
        <v>813</v>
      </c>
      <c r="AF4" t="s">
        <v>810</v>
      </c>
      <c r="AG4">
        <v>15</v>
      </c>
      <c r="AH4">
        <v>1</v>
      </c>
      <c r="AI4">
        <v>5</v>
      </c>
      <c r="AJ4">
        <v>0</v>
      </c>
      <c r="AK4">
        <v>1</v>
      </c>
      <c r="AL4">
        <v>4</v>
      </c>
      <c r="AM4">
        <v>1</v>
      </c>
      <c r="AN4">
        <v>10</v>
      </c>
      <c r="AO4">
        <v>1</v>
      </c>
      <c r="AP4">
        <v>1</v>
      </c>
      <c r="AQ4" s="11">
        <v>0</v>
      </c>
      <c r="AR4" s="6"/>
      <c r="AS4" s="6"/>
      <c r="AT4" s="6"/>
      <c r="AU4">
        <v>0</v>
      </c>
      <c r="AV4">
        <v>0</v>
      </c>
    </row>
    <row r="5" spans="1:48" x14ac:dyDescent="0.35">
      <c r="A5" t="s">
        <v>1072</v>
      </c>
      <c r="B5" t="s">
        <v>691</v>
      </c>
      <c r="C5" s="43">
        <v>5503710</v>
      </c>
      <c r="D5" t="s">
        <v>1306</v>
      </c>
      <c r="E5" t="s">
        <v>903</v>
      </c>
      <c r="F5" t="s">
        <v>904</v>
      </c>
      <c r="G5" t="s">
        <v>905</v>
      </c>
      <c r="N5" s="4">
        <f ca="1">TODAY()</f>
        <v>45810</v>
      </c>
      <c r="O5" s="4">
        <v>45318</v>
      </c>
      <c r="P5" s="4"/>
      <c r="Q5" s="4"/>
      <c r="R5" t="s">
        <v>1069</v>
      </c>
      <c r="U5" t="s">
        <v>738</v>
      </c>
      <c r="X5" t="s">
        <v>192</v>
      </c>
      <c r="Y5" s="8">
        <v>6</v>
      </c>
      <c r="Z5" s="8">
        <v>1</v>
      </c>
      <c r="AA5" s="8">
        <v>3</v>
      </c>
      <c r="AB5" s="8">
        <v>1</v>
      </c>
      <c r="AC5" t="s">
        <v>310</v>
      </c>
      <c r="AE5" t="s">
        <v>926</v>
      </c>
      <c r="AF5" t="s">
        <v>1024</v>
      </c>
      <c r="AG5">
        <v>16</v>
      </c>
      <c r="AH5">
        <v>0</v>
      </c>
      <c r="AI5">
        <v>0</v>
      </c>
      <c r="AJ5">
        <v>0</v>
      </c>
      <c r="AK5">
        <v>5</v>
      </c>
      <c r="AL5">
        <v>2</v>
      </c>
      <c r="AM5">
        <v>0</v>
      </c>
      <c r="AN5">
        <v>0</v>
      </c>
      <c r="AO5">
        <v>2</v>
      </c>
      <c r="AP5">
        <v>1</v>
      </c>
      <c r="AQ5" s="11">
        <v>0</v>
      </c>
      <c r="AR5" s="6"/>
      <c r="AS5" s="6"/>
      <c r="AT5" s="6"/>
      <c r="AU5">
        <v>0</v>
      </c>
      <c r="AV5">
        <v>0</v>
      </c>
    </row>
    <row r="6" spans="1:48" x14ac:dyDescent="0.35">
      <c r="A6" t="s">
        <v>1070</v>
      </c>
      <c r="B6" t="s">
        <v>246</v>
      </c>
      <c r="C6" s="44">
        <v>5512570</v>
      </c>
      <c r="D6" t="s">
        <v>686</v>
      </c>
      <c r="E6" t="s">
        <v>871</v>
      </c>
      <c r="F6" t="s">
        <v>870</v>
      </c>
      <c r="G6" t="s">
        <v>690</v>
      </c>
      <c r="N6" s="4">
        <v>45170</v>
      </c>
      <c r="O6" s="4">
        <v>45287</v>
      </c>
      <c r="P6" s="4"/>
      <c r="Q6" s="4"/>
      <c r="R6" t="s">
        <v>1073</v>
      </c>
      <c r="S6" t="s">
        <v>689</v>
      </c>
      <c r="T6" t="s">
        <v>246</v>
      </c>
      <c r="U6" t="s">
        <v>692</v>
      </c>
      <c r="X6" t="s">
        <v>190</v>
      </c>
      <c r="Y6" s="8">
        <v>1</v>
      </c>
      <c r="Z6" s="8">
        <v>5</v>
      </c>
      <c r="AA6" s="8">
        <v>1</v>
      </c>
      <c r="AB6" s="8">
        <v>2</v>
      </c>
      <c r="AC6" t="s">
        <v>702</v>
      </c>
      <c r="AE6" t="s">
        <v>813</v>
      </c>
      <c r="AF6" t="s">
        <v>810</v>
      </c>
      <c r="AG6">
        <v>15</v>
      </c>
      <c r="AH6">
        <v>1</v>
      </c>
      <c r="AI6">
        <v>5</v>
      </c>
      <c r="AJ6">
        <v>0</v>
      </c>
      <c r="AK6">
        <v>1</v>
      </c>
      <c r="AL6">
        <v>4</v>
      </c>
      <c r="AM6">
        <v>1</v>
      </c>
      <c r="AN6">
        <v>10</v>
      </c>
      <c r="AO6">
        <v>1</v>
      </c>
      <c r="AP6">
        <v>1</v>
      </c>
      <c r="AQ6" s="11">
        <v>0</v>
      </c>
      <c r="AR6" s="6"/>
      <c r="AS6" s="6"/>
      <c r="AT6" s="6"/>
      <c r="AU6">
        <v>0</v>
      </c>
      <c r="AV6">
        <v>0</v>
      </c>
    </row>
    <row r="7" spans="1:48" x14ac:dyDescent="0.35">
      <c r="A7" t="s">
        <v>1065</v>
      </c>
      <c r="B7" t="s">
        <v>246</v>
      </c>
      <c r="C7" s="43">
        <v>5500202</v>
      </c>
      <c r="D7" t="s">
        <v>2181</v>
      </c>
      <c r="E7" s="18">
        <v>550020201</v>
      </c>
      <c r="F7" t="s">
        <v>2182</v>
      </c>
      <c r="G7" t="s">
        <v>905</v>
      </c>
      <c r="N7" s="4">
        <f ca="1">TODAY()</f>
        <v>45810</v>
      </c>
      <c r="O7" s="4">
        <v>45318</v>
      </c>
      <c r="P7" s="4"/>
      <c r="Q7" s="4"/>
      <c r="R7" t="s">
        <v>1090</v>
      </c>
      <c r="U7" t="s">
        <v>738</v>
      </c>
      <c r="X7" t="s">
        <v>192</v>
      </c>
      <c r="Y7" s="8">
        <v>6</v>
      </c>
      <c r="Z7" s="8">
        <v>1</v>
      </c>
      <c r="AA7" s="8">
        <v>3</v>
      </c>
      <c r="AB7" s="8">
        <v>1</v>
      </c>
      <c r="AC7" t="s">
        <v>310</v>
      </c>
      <c r="AE7" t="s">
        <v>926</v>
      </c>
      <c r="AF7" t="s">
        <v>1024</v>
      </c>
      <c r="AG7">
        <v>18</v>
      </c>
      <c r="AH7">
        <v>6</v>
      </c>
      <c r="AI7">
        <v>1</v>
      </c>
      <c r="AJ7">
        <v>0</v>
      </c>
      <c r="AK7">
        <v>5</v>
      </c>
      <c r="AL7">
        <v>2</v>
      </c>
      <c r="AM7">
        <v>0</v>
      </c>
      <c r="AN7">
        <v>0</v>
      </c>
      <c r="AO7">
        <v>2</v>
      </c>
      <c r="AP7">
        <v>1</v>
      </c>
      <c r="AQ7" s="11">
        <v>0</v>
      </c>
      <c r="AR7" s="6"/>
      <c r="AS7" s="6"/>
      <c r="AT7" s="6"/>
      <c r="AU7">
        <v>0</v>
      </c>
      <c r="AV7">
        <v>0</v>
      </c>
    </row>
    <row r="8" spans="1:48" x14ac:dyDescent="0.35">
      <c r="A8" t="s">
        <v>1074</v>
      </c>
      <c r="B8" t="s">
        <v>246</v>
      </c>
      <c r="C8" s="44">
        <v>5512570</v>
      </c>
      <c r="D8" t="s">
        <v>686</v>
      </c>
      <c r="E8" t="s">
        <v>871</v>
      </c>
      <c r="F8" t="s">
        <v>870</v>
      </c>
      <c r="G8" t="s">
        <v>690</v>
      </c>
      <c r="N8" s="4">
        <v>45170</v>
      </c>
      <c r="O8" s="4">
        <v>45287</v>
      </c>
      <c r="P8" s="4"/>
      <c r="Q8" s="4"/>
      <c r="R8" t="s">
        <v>1075</v>
      </c>
      <c r="S8" t="s">
        <v>689</v>
      </c>
      <c r="T8" t="s">
        <v>246</v>
      </c>
      <c r="U8" t="s">
        <v>692</v>
      </c>
      <c r="X8" t="s">
        <v>190</v>
      </c>
      <c r="Y8" s="8">
        <v>1</v>
      </c>
      <c r="Z8" s="8">
        <v>5</v>
      </c>
      <c r="AA8" s="8">
        <v>1</v>
      </c>
      <c r="AB8" s="8">
        <v>2</v>
      </c>
      <c r="AC8" t="s">
        <v>702</v>
      </c>
      <c r="AE8" t="s">
        <v>813</v>
      </c>
      <c r="AF8" t="s">
        <v>810</v>
      </c>
      <c r="AG8">
        <v>15</v>
      </c>
      <c r="AH8">
        <v>1</v>
      </c>
      <c r="AI8">
        <v>5</v>
      </c>
      <c r="AJ8">
        <v>1</v>
      </c>
      <c r="AK8">
        <v>1</v>
      </c>
      <c r="AL8">
        <v>4</v>
      </c>
      <c r="AM8">
        <v>1</v>
      </c>
      <c r="AN8">
        <v>10</v>
      </c>
      <c r="AO8">
        <v>1</v>
      </c>
      <c r="AP8">
        <v>1</v>
      </c>
      <c r="AQ8" s="11">
        <v>0</v>
      </c>
      <c r="AR8" s="6"/>
      <c r="AS8" s="6"/>
      <c r="AT8" s="6"/>
      <c r="AU8">
        <v>0</v>
      </c>
      <c r="AV8">
        <v>0</v>
      </c>
    </row>
    <row r="9" spans="1:48" x14ac:dyDescent="0.35">
      <c r="A9" t="s">
        <v>1076</v>
      </c>
      <c r="B9" t="s">
        <v>246</v>
      </c>
      <c r="C9" s="44">
        <v>5512570</v>
      </c>
      <c r="D9" t="s">
        <v>686</v>
      </c>
      <c r="E9" t="s">
        <v>871</v>
      </c>
      <c r="F9" t="s">
        <v>870</v>
      </c>
      <c r="G9" t="s">
        <v>690</v>
      </c>
      <c r="N9" s="4">
        <v>45170</v>
      </c>
      <c r="O9" s="4">
        <v>45287</v>
      </c>
      <c r="P9" s="4"/>
      <c r="Q9" s="4"/>
      <c r="R9" t="s">
        <v>1077</v>
      </c>
      <c r="S9" t="s">
        <v>689</v>
      </c>
      <c r="T9" t="s">
        <v>246</v>
      </c>
      <c r="U9" t="s">
        <v>692</v>
      </c>
      <c r="X9" t="s">
        <v>190</v>
      </c>
      <c r="Y9" s="8">
        <v>1</v>
      </c>
      <c r="Z9" s="8">
        <v>5</v>
      </c>
      <c r="AA9" s="8">
        <v>1</v>
      </c>
      <c r="AB9" s="8">
        <v>2</v>
      </c>
      <c r="AC9" t="s">
        <v>1808</v>
      </c>
      <c r="AD9" t="s">
        <v>250</v>
      </c>
      <c r="AE9" t="s">
        <v>813</v>
      </c>
      <c r="AF9" t="s">
        <v>810</v>
      </c>
      <c r="AG9">
        <v>15</v>
      </c>
      <c r="AH9">
        <v>1</v>
      </c>
      <c r="AI9">
        <v>5</v>
      </c>
      <c r="AJ9">
        <v>0</v>
      </c>
      <c r="AK9">
        <v>1</v>
      </c>
      <c r="AL9">
        <v>4</v>
      </c>
      <c r="AM9">
        <v>1</v>
      </c>
      <c r="AN9">
        <v>10</v>
      </c>
      <c r="AO9">
        <v>1</v>
      </c>
      <c r="AP9">
        <v>1</v>
      </c>
      <c r="AQ9" s="11">
        <v>0</v>
      </c>
      <c r="AR9" s="6"/>
      <c r="AS9" s="6"/>
      <c r="AT9" s="6"/>
      <c r="AU9">
        <v>0</v>
      </c>
      <c r="AV9">
        <v>0</v>
      </c>
    </row>
    <row r="10" spans="1:48" x14ac:dyDescent="0.35">
      <c r="A10" t="s">
        <v>1078</v>
      </c>
      <c r="B10" t="s">
        <v>246</v>
      </c>
      <c r="C10" s="44">
        <v>5512570</v>
      </c>
      <c r="D10" t="s">
        <v>686</v>
      </c>
      <c r="E10" t="s">
        <v>871</v>
      </c>
      <c r="F10" t="s">
        <v>870</v>
      </c>
      <c r="G10" t="s">
        <v>690</v>
      </c>
      <c r="N10" s="4">
        <v>45170</v>
      </c>
      <c r="O10" s="4">
        <v>45287</v>
      </c>
      <c r="P10" s="4"/>
      <c r="Q10" s="4"/>
      <c r="R10" t="s">
        <v>1079</v>
      </c>
      <c r="S10" t="s">
        <v>689</v>
      </c>
      <c r="T10" t="s">
        <v>246</v>
      </c>
      <c r="U10" t="s">
        <v>692</v>
      </c>
      <c r="X10" t="s">
        <v>190</v>
      </c>
      <c r="Y10" s="8">
        <v>1</v>
      </c>
      <c r="Z10" s="8">
        <v>5</v>
      </c>
      <c r="AA10" s="8">
        <v>1</v>
      </c>
      <c r="AB10" s="8">
        <v>2</v>
      </c>
      <c r="AC10" t="s">
        <v>702</v>
      </c>
      <c r="AE10" t="s">
        <v>813</v>
      </c>
      <c r="AF10" t="s">
        <v>810</v>
      </c>
      <c r="AG10">
        <v>15</v>
      </c>
      <c r="AH10">
        <v>1</v>
      </c>
      <c r="AI10">
        <v>5</v>
      </c>
      <c r="AJ10">
        <v>0</v>
      </c>
      <c r="AK10">
        <v>1</v>
      </c>
      <c r="AL10">
        <v>4</v>
      </c>
      <c r="AM10">
        <v>1</v>
      </c>
      <c r="AN10">
        <v>10</v>
      </c>
      <c r="AO10">
        <v>1</v>
      </c>
      <c r="AP10">
        <v>1</v>
      </c>
      <c r="AQ10" s="11">
        <v>0</v>
      </c>
      <c r="AR10" s="6"/>
      <c r="AS10" s="6"/>
      <c r="AT10" s="6"/>
      <c r="AU10">
        <v>0</v>
      </c>
      <c r="AV10">
        <v>0</v>
      </c>
    </row>
    <row r="11" spans="1:48" x14ac:dyDescent="0.35">
      <c r="A11" t="s">
        <v>1080</v>
      </c>
      <c r="B11" t="s">
        <v>246</v>
      </c>
      <c r="C11" s="44">
        <v>5512570</v>
      </c>
      <c r="D11" t="s">
        <v>686</v>
      </c>
      <c r="E11" t="s">
        <v>871</v>
      </c>
      <c r="F11" t="s">
        <v>870</v>
      </c>
      <c r="G11" t="s">
        <v>690</v>
      </c>
      <c r="N11" s="4">
        <v>45170</v>
      </c>
      <c r="O11" s="4">
        <v>45287</v>
      </c>
      <c r="P11" s="4"/>
      <c r="Q11" s="4"/>
      <c r="R11" t="s">
        <v>1082</v>
      </c>
      <c r="S11" t="s">
        <v>689</v>
      </c>
      <c r="T11" t="s">
        <v>246</v>
      </c>
      <c r="U11" t="s">
        <v>692</v>
      </c>
      <c r="X11" t="s">
        <v>190</v>
      </c>
      <c r="Y11" s="8">
        <v>1</v>
      </c>
      <c r="Z11" s="8">
        <v>5</v>
      </c>
      <c r="AA11" s="8">
        <v>1</v>
      </c>
      <c r="AB11" s="8">
        <v>2</v>
      </c>
      <c r="AC11" t="s">
        <v>702</v>
      </c>
      <c r="AE11" t="s">
        <v>813</v>
      </c>
      <c r="AF11" t="s">
        <v>810</v>
      </c>
      <c r="AG11">
        <v>15</v>
      </c>
      <c r="AH11">
        <v>1</v>
      </c>
      <c r="AI11">
        <v>5</v>
      </c>
      <c r="AJ11">
        <v>0</v>
      </c>
      <c r="AK11">
        <v>1</v>
      </c>
      <c r="AL11">
        <v>4</v>
      </c>
      <c r="AM11">
        <v>1</v>
      </c>
      <c r="AN11">
        <v>10</v>
      </c>
      <c r="AO11">
        <v>1</v>
      </c>
      <c r="AP11">
        <v>1</v>
      </c>
      <c r="AQ11" s="11">
        <v>0</v>
      </c>
      <c r="AR11" s="6"/>
      <c r="AS11" s="6"/>
      <c r="AT11" s="6"/>
      <c r="AU11">
        <v>0</v>
      </c>
      <c r="AV11">
        <v>0</v>
      </c>
    </row>
    <row r="12" spans="1:48" x14ac:dyDescent="0.35">
      <c r="A12" t="s">
        <v>1081</v>
      </c>
      <c r="B12" t="s">
        <v>246</v>
      </c>
      <c r="C12" s="43">
        <v>5500202</v>
      </c>
      <c r="D12" t="s">
        <v>2181</v>
      </c>
      <c r="E12" s="18">
        <v>550020201</v>
      </c>
      <c r="F12" t="s">
        <v>2182</v>
      </c>
      <c r="G12" t="s">
        <v>905</v>
      </c>
      <c r="N12" s="4">
        <f ca="1">TODAY()</f>
        <v>45810</v>
      </c>
      <c r="O12" s="4">
        <v>45318</v>
      </c>
      <c r="P12" s="4"/>
      <c r="Q12" s="4"/>
      <c r="R12" t="s">
        <v>1083</v>
      </c>
      <c r="U12" t="s">
        <v>738</v>
      </c>
      <c r="X12" t="s">
        <v>192</v>
      </c>
      <c r="Y12" s="8">
        <v>6</v>
      </c>
      <c r="Z12" s="8">
        <v>1</v>
      </c>
      <c r="AA12" s="8">
        <v>3</v>
      </c>
      <c r="AB12" s="8">
        <v>1</v>
      </c>
      <c r="AC12" t="s">
        <v>1808</v>
      </c>
      <c r="AD12" t="s">
        <v>1338</v>
      </c>
      <c r="AE12" t="s">
        <v>926</v>
      </c>
      <c r="AF12" t="s">
        <v>1024</v>
      </c>
      <c r="AG12">
        <v>16</v>
      </c>
      <c r="AH12">
        <v>0</v>
      </c>
      <c r="AI12">
        <v>0</v>
      </c>
      <c r="AJ12">
        <v>0</v>
      </c>
      <c r="AK12">
        <v>5</v>
      </c>
      <c r="AL12">
        <v>2</v>
      </c>
      <c r="AM12">
        <v>0</v>
      </c>
      <c r="AN12">
        <v>0</v>
      </c>
      <c r="AO12">
        <v>2</v>
      </c>
      <c r="AP12">
        <v>1</v>
      </c>
      <c r="AQ12" s="11">
        <v>0</v>
      </c>
      <c r="AR12" s="6"/>
      <c r="AS12" s="6"/>
      <c r="AT12" s="6"/>
      <c r="AU12">
        <v>0</v>
      </c>
      <c r="AV12">
        <v>0</v>
      </c>
    </row>
    <row r="13" spans="1:48" x14ac:dyDescent="0.35">
      <c r="A13" t="s">
        <v>1084</v>
      </c>
      <c r="B13" t="s">
        <v>246</v>
      </c>
      <c r="C13" s="44">
        <v>5512570</v>
      </c>
      <c r="D13" t="s">
        <v>686</v>
      </c>
      <c r="E13" t="s">
        <v>871</v>
      </c>
      <c r="F13" t="s">
        <v>870</v>
      </c>
      <c r="G13" t="s">
        <v>690</v>
      </c>
      <c r="N13" s="4">
        <v>45170</v>
      </c>
      <c r="O13" s="4">
        <v>45287</v>
      </c>
      <c r="P13" s="4"/>
      <c r="Q13" s="4"/>
      <c r="R13" t="s">
        <v>1085</v>
      </c>
      <c r="S13" t="s">
        <v>689</v>
      </c>
      <c r="T13" t="s">
        <v>246</v>
      </c>
      <c r="U13" t="s">
        <v>692</v>
      </c>
      <c r="X13" t="s">
        <v>190</v>
      </c>
      <c r="Y13" s="8">
        <v>1</v>
      </c>
      <c r="Z13" s="8">
        <v>5</v>
      </c>
      <c r="AA13" s="8">
        <v>1</v>
      </c>
      <c r="AB13" s="8">
        <v>2</v>
      </c>
      <c r="AC13" t="s">
        <v>702</v>
      </c>
      <c r="AE13" t="s">
        <v>813</v>
      </c>
      <c r="AF13" t="s">
        <v>810</v>
      </c>
      <c r="AG13">
        <v>20</v>
      </c>
      <c r="AH13">
        <v>1</v>
      </c>
      <c r="AI13">
        <v>5</v>
      </c>
      <c r="AJ13">
        <v>0</v>
      </c>
      <c r="AK13">
        <v>1</v>
      </c>
      <c r="AL13">
        <v>4</v>
      </c>
      <c r="AM13">
        <v>1</v>
      </c>
      <c r="AN13">
        <v>10</v>
      </c>
      <c r="AO13">
        <v>1</v>
      </c>
      <c r="AP13">
        <v>1</v>
      </c>
      <c r="AQ13" s="11">
        <v>0</v>
      </c>
      <c r="AR13" s="6"/>
      <c r="AS13" s="6"/>
      <c r="AT13" s="6"/>
      <c r="AU13">
        <v>0</v>
      </c>
      <c r="AV13">
        <v>0</v>
      </c>
    </row>
    <row r="14" spans="1:48" x14ac:dyDescent="0.35">
      <c r="A14" t="s">
        <v>1086</v>
      </c>
      <c r="B14" t="s">
        <v>246</v>
      </c>
      <c r="C14" s="44">
        <v>5512570</v>
      </c>
      <c r="D14" t="s">
        <v>686</v>
      </c>
      <c r="E14" t="s">
        <v>871</v>
      </c>
      <c r="F14" t="s">
        <v>870</v>
      </c>
      <c r="G14" t="s">
        <v>690</v>
      </c>
      <c r="N14" s="4">
        <v>45170</v>
      </c>
      <c r="O14" s="4">
        <v>45287</v>
      </c>
      <c r="P14" s="4"/>
      <c r="Q14" s="4"/>
      <c r="R14" t="s">
        <v>1088</v>
      </c>
      <c r="S14" t="s">
        <v>689</v>
      </c>
      <c r="T14" t="s">
        <v>246</v>
      </c>
      <c r="U14" t="s">
        <v>692</v>
      </c>
      <c r="X14" t="s">
        <v>190</v>
      </c>
      <c r="Y14" s="8">
        <v>1</v>
      </c>
      <c r="Z14" s="8">
        <v>5</v>
      </c>
      <c r="AA14" s="8">
        <v>1</v>
      </c>
      <c r="AB14" s="8">
        <v>2</v>
      </c>
      <c r="AC14" t="s">
        <v>702</v>
      </c>
      <c r="AE14" t="s">
        <v>813</v>
      </c>
      <c r="AF14" t="s">
        <v>810</v>
      </c>
      <c r="AG14">
        <v>21</v>
      </c>
      <c r="AH14">
        <v>1</v>
      </c>
      <c r="AI14">
        <v>5</v>
      </c>
      <c r="AJ14">
        <v>0</v>
      </c>
      <c r="AK14">
        <v>1</v>
      </c>
      <c r="AL14">
        <v>4</v>
      </c>
      <c r="AM14">
        <v>1</v>
      </c>
      <c r="AN14">
        <v>10</v>
      </c>
      <c r="AO14">
        <v>1</v>
      </c>
      <c r="AP14">
        <v>1</v>
      </c>
      <c r="AQ14" s="11">
        <v>1000000</v>
      </c>
      <c r="AR14" s="6"/>
      <c r="AS14" s="6"/>
      <c r="AT14" s="6"/>
      <c r="AU14">
        <v>0</v>
      </c>
      <c r="AV14">
        <v>0</v>
      </c>
    </row>
    <row r="15" spans="1:48" x14ac:dyDescent="0.35">
      <c r="A15" t="s">
        <v>1087</v>
      </c>
      <c r="B15" t="s">
        <v>246</v>
      </c>
      <c r="C15" s="43">
        <v>5500202</v>
      </c>
      <c r="D15" t="s">
        <v>2181</v>
      </c>
      <c r="E15" s="18">
        <v>550020201</v>
      </c>
      <c r="F15" t="s">
        <v>2182</v>
      </c>
      <c r="G15" t="s">
        <v>905</v>
      </c>
      <c r="N15" s="4">
        <f ca="1">TODAY()</f>
        <v>45810</v>
      </c>
      <c r="O15" s="4">
        <v>45318</v>
      </c>
      <c r="P15" s="4"/>
      <c r="Q15" s="4"/>
      <c r="R15" t="s">
        <v>1089</v>
      </c>
      <c r="U15" t="s">
        <v>738</v>
      </c>
      <c r="X15" t="s">
        <v>192</v>
      </c>
      <c r="Y15" s="8">
        <v>6</v>
      </c>
      <c r="Z15" s="8">
        <v>1</v>
      </c>
      <c r="AA15" s="8">
        <v>3</v>
      </c>
      <c r="AB15" s="8">
        <v>1</v>
      </c>
      <c r="AC15" t="s">
        <v>310</v>
      </c>
      <c r="AE15" t="s">
        <v>926</v>
      </c>
      <c r="AF15" t="s">
        <v>1024</v>
      </c>
      <c r="AG15">
        <v>22</v>
      </c>
      <c r="AH15">
        <v>0</v>
      </c>
      <c r="AI15">
        <v>0</v>
      </c>
      <c r="AJ15">
        <v>0</v>
      </c>
      <c r="AK15">
        <v>5</v>
      </c>
      <c r="AL15">
        <v>2</v>
      </c>
      <c r="AM15">
        <v>0</v>
      </c>
      <c r="AN15">
        <v>0</v>
      </c>
      <c r="AO15">
        <v>2</v>
      </c>
      <c r="AP15">
        <v>1</v>
      </c>
      <c r="AQ15" s="11">
        <v>2000000</v>
      </c>
      <c r="AR15" s="6"/>
      <c r="AS15" s="6"/>
      <c r="AT15" s="6"/>
      <c r="AU15">
        <v>0</v>
      </c>
      <c r="AV15">
        <v>0</v>
      </c>
    </row>
    <row r="16" spans="1:48" x14ac:dyDescent="0.35">
      <c r="A16" t="s">
        <v>811</v>
      </c>
      <c r="B16" t="s">
        <v>246</v>
      </c>
      <c r="C16" s="44"/>
      <c r="R16" t="s">
        <v>1091</v>
      </c>
      <c r="U16" t="s">
        <v>738</v>
      </c>
      <c r="X16" t="s">
        <v>192</v>
      </c>
      <c r="Y16" s="8">
        <v>8</v>
      </c>
      <c r="Z16" s="8">
        <v>2</v>
      </c>
      <c r="AA16" s="8">
        <v>6</v>
      </c>
      <c r="AB16" s="8">
        <v>1</v>
      </c>
      <c r="AC16" t="s">
        <v>1103</v>
      </c>
      <c r="AE16" t="s">
        <v>1104</v>
      </c>
      <c r="AF16" t="s">
        <v>1112</v>
      </c>
      <c r="AG16">
        <v>16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13</v>
      </c>
      <c r="AN16">
        <v>2</v>
      </c>
      <c r="AO16">
        <v>0</v>
      </c>
      <c r="AP16">
        <v>0</v>
      </c>
      <c r="AQ16" s="11">
        <v>0</v>
      </c>
      <c r="AR16" s="6"/>
      <c r="AS16" s="6"/>
      <c r="AT16" s="6"/>
      <c r="AU16">
        <v>1</v>
      </c>
      <c r="AV16">
        <v>3</v>
      </c>
    </row>
    <row r="17" spans="1:48" x14ac:dyDescent="0.35">
      <c r="A17" t="s">
        <v>843</v>
      </c>
      <c r="B17" t="s">
        <v>246</v>
      </c>
      <c r="C17" s="44"/>
      <c r="R17" t="s">
        <v>1092</v>
      </c>
      <c r="U17" t="s">
        <v>715</v>
      </c>
      <c r="X17" t="s">
        <v>192</v>
      </c>
      <c r="Y17" s="8">
        <v>0</v>
      </c>
      <c r="Z17" s="8">
        <v>0</v>
      </c>
      <c r="AA17" s="8">
        <v>0</v>
      </c>
      <c r="AB17" s="8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1">
        <v>0</v>
      </c>
      <c r="AR17" s="6"/>
      <c r="AS17" s="6"/>
      <c r="AT17" s="6"/>
      <c r="AU17">
        <v>4</v>
      </c>
      <c r="AV17">
        <v>1</v>
      </c>
    </row>
    <row r="18" spans="1:48" x14ac:dyDescent="0.35">
      <c r="A18" t="s">
        <v>713</v>
      </c>
      <c r="B18" t="s">
        <v>492</v>
      </c>
      <c r="C18" s="44"/>
      <c r="R18" t="s">
        <v>736</v>
      </c>
      <c r="T18" t="s">
        <v>737</v>
      </c>
      <c r="U18" t="s">
        <v>738</v>
      </c>
      <c r="X18" t="s">
        <v>191</v>
      </c>
      <c r="Y18" s="8">
        <v>6</v>
      </c>
      <c r="Z18" s="8">
        <v>1</v>
      </c>
      <c r="AA18" s="8">
        <v>3</v>
      </c>
      <c r="AB18" s="8">
        <v>1</v>
      </c>
      <c r="AC18" t="s">
        <v>716</v>
      </c>
      <c r="AG18">
        <v>19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11">
        <v>0</v>
      </c>
      <c r="AR18" s="6"/>
      <c r="AS18" s="6"/>
      <c r="AT18" s="6"/>
      <c r="AU18">
        <v>0</v>
      </c>
      <c r="AV18">
        <v>0</v>
      </c>
    </row>
    <row r="19" spans="1:48" x14ac:dyDescent="0.35">
      <c r="A19" t="s">
        <v>714</v>
      </c>
      <c r="B19" t="s">
        <v>246</v>
      </c>
      <c r="C19" s="43">
        <v>5500202</v>
      </c>
      <c r="D19" t="s">
        <v>2181</v>
      </c>
      <c r="E19" s="18">
        <v>550020201</v>
      </c>
      <c r="F19" t="s">
        <v>2182</v>
      </c>
      <c r="G19" t="s">
        <v>1276</v>
      </c>
      <c r="R19" t="s">
        <v>1532</v>
      </c>
      <c r="U19" t="s">
        <v>715</v>
      </c>
      <c r="X19" t="s">
        <v>192</v>
      </c>
      <c r="Y19" s="8">
        <v>10</v>
      </c>
      <c r="Z19" s="8">
        <v>1</v>
      </c>
      <c r="AA19" s="8">
        <v>7</v>
      </c>
      <c r="AB19" s="8">
        <v>1</v>
      </c>
      <c r="AG19">
        <v>17</v>
      </c>
      <c r="AH19">
        <v>7</v>
      </c>
      <c r="AI19">
        <v>1</v>
      </c>
      <c r="AJ19">
        <v>2</v>
      </c>
      <c r="AK19">
        <v>7</v>
      </c>
      <c r="AL19">
        <v>1</v>
      </c>
      <c r="AM19">
        <v>15</v>
      </c>
      <c r="AN19">
        <v>1</v>
      </c>
      <c r="AO19">
        <v>3</v>
      </c>
      <c r="AP19">
        <v>1</v>
      </c>
      <c r="AQ19" s="11">
        <v>0</v>
      </c>
      <c r="AR19" s="6"/>
      <c r="AS19" s="6"/>
      <c r="AT19" s="6"/>
      <c r="AU19">
        <v>5</v>
      </c>
      <c r="AV19">
        <v>1</v>
      </c>
    </row>
    <row r="20" spans="1:48" x14ac:dyDescent="0.35">
      <c r="A20" t="s">
        <v>1531</v>
      </c>
      <c r="B20" t="s">
        <v>246</v>
      </c>
      <c r="C20" s="44"/>
      <c r="R20" t="s">
        <v>2246</v>
      </c>
      <c r="U20" t="s">
        <v>692</v>
      </c>
      <c r="X20" t="s">
        <v>190</v>
      </c>
      <c r="Y20" s="8">
        <v>0</v>
      </c>
      <c r="Z20" s="8">
        <v>0</v>
      </c>
      <c r="AA20" s="8">
        <v>0</v>
      </c>
      <c r="AB20" s="8">
        <v>0</v>
      </c>
      <c r="AG20">
        <v>30</v>
      </c>
      <c r="AH20">
        <v>8</v>
      </c>
      <c r="AI20">
        <v>20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11">
        <v>0</v>
      </c>
      <c r="AR20" s="6"/>
      <c r="AS20" s="6"/>
      <c r="AT20" s="6"/>
      <c r="AU20">
        <v>0</v>
      </c>
      <c r="AV20">
        <v>0</v>
      </c>
    </row>
    <row r="21" spans="1:48" x14ac:dyDescent="0.35">
      <c r="A21" t="s">
        <v>1561</v>
      </c>
      <c r="B21" t="s">
        <v>806</v>
      </c>
      <c r="C21" s="44"/>
      <c r="O21" s="4">
        <v>45544</v>
      </c>
      <c r="P21" s="4">
        <v>45178</v>
      </c>
      <c r="Q21" s="4"/>
      <c r="R21" t="s">
        <v>1564</v>
      </c>
      <c r="U21" t="s">
        <v>692</v>
      </c>
      <c r="X21" t="s">
        <v>192</v>
      </c>
      <c r="Y21" s="8">
        <v>0</v>
      </c>
      <c r="Z21" s="8">
        <v>0</v>
      </c>
      <c r="AA21" s="8">
        <v>0</v>
      </c>
      <c r="AB21" s="8">
        <v>0</v>
      </c>
      <c r="AG21">
        <v>0</v>
      </c>
      <c r="AH21">
        <v>0</v>
      </c>
      <c r="AI21">
        <v>0</v>
      </c>
      <c r="AJ21">
        <v>0</v>
      </c>
      <c r="AK21">
        <v>7</v>
      </c>
      <c r="AL21">
        <v>1</v>
      </c>
      <c r="AM21">
        <v>0</v>
      </c>
      <c r="AN21">
        <v>0</v>
      </c>
      <c r="AO21">
        <v>0</v>
      </c>
      <c r="AP21">
        <v>0</v>
      </c>
      <c r="AQ21" s="11">
        <v>0</v>
      </c>
      <c r="AR21" s="6"/>
      <c r="AS21" s="6"/>
      <c r="AT21" s="6"/>
      <c r="AU21">
        <v>0</v>
      </c>
      <c r="AV21">
        <v>0</v>
      </c>
    </row>
    <row r="22" spans="1:48" x14ac:dyDescent="0.35">
      <c r="A22" t="s">
        <v>1562</v>
      </c>
      <c r="B22" t="s">
        <v>806</v>
      </c>
      <c r="C22" s="44"/>
      <c r="O22" s="4">
        <v>45544</v>
      </c>
      <c r="P22" s="4">
        <v>45178</v>
      </c>
      <c r="Q22" s="4"/>
      <c r="R22" t="s">
        <v>1563</v>
      </c>
      <c r="U22" t="s">
        <v>692</v>
      </c>
      <c r="X22" t="s">
        <v>192</v>
      </c>
      <c r="Y22" s="8">
        <v>0</v>
      </c>
      <c r="Z22" s="8">
        <v>0</v>
      </c>
      <c r="AA22" s="8">
        <v>0</v>
      </c>
      <c r="AB22" s="8">
        <v>0</v>
      </c>
      <c r="AG22">
        <v>17</v>
      </c>
      <c r="AH22">
        <v>7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 s="11">
        <v>0</v>
      </c>
      <c r="AR22" s="6"/>
      <c r="AS22" s="6"/>
      <c r="AT22" s="6"/>
      <c r="AU22">
        <v>0</v>
      </c>
      <c r="AV22">
        <v>0</v>
      </c>
    </row>
    <row r="23" spans="1:48" x14ac:dyDescent="0.35">
      <c r="A23" t="s">
        <v>2035</v>
      </c>
      <c r="B23" t="s">
        <v>246</v>
      </c>
      <c r="C23" s="44">
        <v>5512570</v>
      </c>
      <c r="D23" t="s">
        <v>686</v>
      </c>
      <c r="E23" t="s">
        <v>871</v>
      </c>
      <c r="F23" t="s">
        <v>870</v>
      </c>
      <c r="G23" t="s">
        <v>905</v>
      </c>
      <c r="O23" s="4"/>
      <c r="P23" s="4"/>
      <c r="Q23" s="4"/>
      <c r="R23" t="s">
        <v>2043</v>
      </c>
      <c r="U23" t="s">
        <v>738</v>
      </c>
      <c r="X23" t="s">
        <v>191</v>
      </c>
      <c r="Y23" s="8">
        <v>10</v>
      </c>
      <c r="Z23" s="8">
        <v>1</v>
      </c>
      <c r="AA23" s="8">
        <v>7</v>
      </c>
      <c r="AB23" s="8">
        <v>1</v>
      </c>
      <c r="AG23">
        <v>17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15</v>
      </c>
      <c r="AN23">
        <v>1</v>
      </c>
      <c r="AO23">
        <v>6</v>
      </c>
      <c r="AP23">
        <v>1</v>
      </c>
      <c r="AQ23" s="11">
        <v>2000000</v>
      </c>
      <c r="AR23" s="11">
        <v>59629.48</v>
      </c>
      <c r="AS23" s="11">
        <f>AR23+AR24</f>
        <v>72129.48000000001</v>
      </c>
      <c r="AT23" s="11">
        <v>0</v>
      </c>
      <c r="AU23">
        <v>0</v>
      </c>
      <c r="AV23">
        <v>0</v>
      </c>
    </row>
    <row r="24" spans="1:48" x14ac:dyDescent="0.35">
      <c r="A24" t="s">
        <v>2034</v>
      </c>
      <c r="B24" t="s">
        <v>246</v>
      </c>
      <c r="C24" s="44">
        <v>5512570</v>
      </c>
      <c r="D24" t="s">
        <v>686</v>
      </c>
      <c r="E24" t="s">
        <v>871</v>
      </c>
      <c r="F24" t="s">
        <v>870</v>
      </c>
      <c r="G24" t="s">
        <v>1276</v>
      </c>
      <c r="I24" t="s">
        <v>2196</v>
      </c>
      <c r="J24" t="s">
        <v>2027</v>
      </c>
      <c r="K24" t="s">
        <v>571</v>
      </c>
      <c r="L24" t="s">
        <v>2195</v>
      </c>
      <c r="M24" t="s">
        <v>2044</v>
      </c>
      <c r="N24" s="4">
        <v>45036</v>
      </c>
      <c r="O24" s="4">
        <v>46132</v>
      </c>
      <c r="P24" s="4">
        <v>45677</v>
      </c>
      <c r="Q24" s="4">
        <v>45829</v>
      </c>
      <c r="R24" t="s">
        <v>2042</v>
      </c>
      <c r="S24" t="s">
        <v>2036</v>
      </c>
      <c r="T24" t="s">
        <v>737</v>
      </c>
      <c r="U24" t="s">
        <v>738</v>
      </c>
      <c r="V24" t="s">
        <v>2041</v>
      </c>
      <c r="X24" t="s">
        <v>191</v>
      </c>
      <c r="Y24" s="8">
        <v>1</v>
      </c>
      <c r="Z24" s="8">
        <v>2</v>
      </c>
      <c r="AA24" s="8">
        <v>1</v>
      </c>
      <c r="AB24" s="8">
        <v>2</v>
      </c>
      <c r="AC24" t="s">
        <v>700</v>
      </c>
      <c r="AD24" t="s">
        <v>2037</v>
      </c>
      <c r="AE24" t="s">
        <v>2038</v>
      </c>
      <c r="AF24" t="s">
        <v>2039</v>
      </c>
      <c r="AG24">
        <v>16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5</v>
      </c>
      <c r="AO24">
        <v>7</v>
      </c>
      <c r="AP24">
        <v>2</v>
      </c>
      <c r="AQ24" s="11">
        <v>100000</v>
      </c>
      <c r="AR24" s="11">
        <v>12500</v>
      </c>
      <c r="AS24" s="11"/>
      <c r="AT24" s="11">
        <v>0</v>
      </c>
      <c r="AU24">
        <v>0</v>
      </c>
      <c r="AV24">
        <v>0</v>
      </c>
    </row>
    <row r="25" spans="1:48" x14ac:dyDescent="0.35">
      <c r="A25" t="s">
        <v>2045</v>
      </c>
      <c r="B25" t="s">
        <v>246</v>
      </c>
      <c r="C25" s="44">
        <v>5512570</v>
      </c>
      <c r="D25" t="s">
        <v>686</v>
      </c>
      <c r="E25" t="s">
        <v>871</v>
      </c>
      <c r="F25" t="s">
        <v>870</v>
      </c>
      <c r="G25" t="s">
        <v>2046</v>
      </c>
      <c r="I25" t="s">
        <v>2047</v>
      </c>
      <c r="J25" t="s">
        <v>571</v>
      </c>
      <c r="K25" t="s">
        <v>2031</v>
      </c>
      <c r="L25" t="s">
        <v>2032</v>
      </c>
      <c r="M25" t="s">
        <v>2033</v>
      </c>
      <c r="N25" s="4">
        <v>45432</v>
      </c>
      <c r="O25" s="4">
        <v>45767</v>
      </c>
      <c r="P25" s="4">
        <v>45708</v>
      </c>
      <c r="Q25" s="4">
        <v>45737</v>
      </c>
      <c r="R25" t="s">
        <v>2048</v>
      </c>
      <c r="V25" t="s">
        <v>7</v>
      </c>
      <c r="W25" t="s">
        <v>2050</v>
      </c>
      <c r="X25" t="s">
        <v>192</v>
      </c>
      <c r="Y25" s="8">
        <v>14</v>
      </c>
      <c r="Z25" s="8">
        <v>1</v>
      </c>
      <c r="AA25" s="8">
        <v>7</v>
      </c>
      <c r="AB25" s="8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 s="11">
        <v>0</v>
      </c>
      <c r="AR25" s="11"/>
      <c r="AS25" s="11"/>
      <c r="AT25" s="11"/>
      <c r="AU25">
        <v>0</v>
      </c>
      <c r="AV25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1481</v>
      </c>
      <c r="C1" s="3" t="s">
        <v>1482</v>
      </c>
      <c r="D1" s="3" t="s">
        <v>1483</v>
      </c>
      <c r="E1" s="3" t="s">
        <v>1484</v>
      </c>
      <c r="F1" s="3" t="s">
        <v>1485</v>
      </c>
      <c r="G1" s="3" t="s">
        <v>1486</v>
      </c>
      <c r="H1" s="3" t="s">
        <v>1487</v>
      </c>
      <c r="I1" s="3" t="s">
        <v>1488</v>
      </c>
      <c r="J1" s="3" t="s">
        <v>1489</v>
      </c>
      <c r="K1" s="3" t="s">
        <v>1490</v>
      </c>
      <c r="L1" s="3" t="s">
        <v>1491</v>
      </c>
      <c r="M1" s="3" t="s">
        <v>1492</v>
      </c>
      <c r="N1" s="3" t="s">
        <v>1493</v>
      </c>
      <c r="O1" s="3" t="s">
        <v>1494</v>
      </c>
      <c r="P1" s="3" t="s">
        <v>1495</v>
      </c>
      <c r="Q1" s="3" t="s">
        <v>1496</v>
      </c>
      <c r="R1" s="3" t="s">
        <v>1497</v>
      </c>
      <c r="S1" s="3" t="s">
        <v>1498</v>
      </c>
    </row>
    <row r="2" spans="1:19" x14ac:dyDescent="0.35">
      <c r="A2" t="s">
        <v>688</v>
      </c>
      <c r="B2" t="s">
        <v>600</v>
      </c>
      <c r="C2" t="b">
        <v>0</v>
      </c>
      <c r="D2" t="s">
        <v>720</v>
      </c>
      <c r="E2" t="s">
        <v>721</v>
      </c>
      <c r="J2" t="s">
        <v>726</v>
      </c>
      <c r="M2" t="s">
        <v>66</v>
      </c>
      <c r="N2" t="s">
        <v>33</v>
      </c>
      <c r="O2" t="s">
        <v>31</v>
      </c>
      <c r="Q2" t="s">
        <v>730</v>
      </c>
      <c r="R2" s="1" t="s">
        <v>731</v>
      </c>
      <c r="S2">
        <v>4568853286</v>
      </c>
    </row>
    <row r="3" spans="1:19" x14ac:dyDescent="0.35">
      <c r="A3" t="s">
        <v>688</v>
      </c>
      <c r="B3" t="s">
        <v>3</v>
      </c>
      <c r="C3" t="b">
        <v>1</v>
      </c>
      <c r="F3" t="s">
        <v>725</v>
      </c>
      <c r="G3" t="s">
        <v>722</v>
      </c>
      <c r="H3" t="s">
        <v>723</v>
      </c>
      <c r="I3" t="s">
        <v>724</v>
      </c>
      <c r="J3" t="s">
        <v>727</v>
      </c>
      <c r="K3" t="s">
        <v>728</v>
      </c>
      <c r="L3" t="s">
        <v>729</v>
      </c>
      <c r="M3" t="s">
        <v>6</v>
      </c>
      <c r="O3" t="s">
        <v>7</v>
      </c>
      <c r="P3" t="s">
        <v>8</v>
      </c>
      <c r="Q3">
        <v>4000</v>
      </c>
      <c r="R3" s="1" t="s">
        <v>732</v>
      </c>
      <c r="S3">
        <v>2348876890</v>
      </c>
    </row>
    <row r="4" spans="1:19" x14ac:dyDescent="0.35">
      <c r="A4" t="s">
        <v>712</v>
      </c>
      <c r="B4" t="s">
        <v>3</v>
      </c>
      <c r="C4" t="b">
        <v>0</v>
      </c>
      <c r="G4" t="s">
        <v>741</v>
      </c>
      <c r="I4" t="s">
        <v>742</v>
      </c>
      <c r="J4" t="s">
        <v>743</v>
      </c>
      <c r="M4" t="s">
        <v>744</v>
      </c>
      <c r="N4" t="s">
        <v>33</v>
      </c>
      <c r="O4" t="s">
        <v>31</v>
      </c>
      <c r="Q4" s="2" t="s">
        <v>745</v>
      </c>
      <c r="R4" s="1" t="s">
        <v>746</v>
      </c>
      <c r="S4">
        <v>6780909654</v>
      </c>
    </row>
    <row r="5" spans="1:19" x14ac:dyDescent="0.35">
      <c r="A5" t="s">
        <v>908</v>
      </c>
      <c r="B5" t="s">
        <v>600</v>
      </c>
      <c r="C5" t="b">
        <v>1</v>
      </c>
      <c r="D5" t="s">
        <v>909</v>
      </c>
      <c r="E5" t="s">
        <v>910</v>
      </c>
      <c r="J5" t="s">
        <v>911</v>
      </c>
      <c r="K5" t="s">
        <v>912</v>
      </c>
      <c r="M5" t="s">
        <v>30</v>
      </c>
      <c r="N5" t="s">
        <v>33</v>
      </c>
      <c r="O5" t="s">
        <v>31</v>
      </c>
      <c r="Q5" s="2" t="s">
        <v>913</v>
      </c>
      <c r="R5" s="1" t="s">
        <v>914</v>
      </c>
      <c r="S5">
        <v>7896778787</v>
      </c>
    </row>
    <row r="6" spans="1:19" x14ac:dyDescent="0.35">
      <c r="A6" t="s">
        <v>908</v>
      </c>
      <c r="B6" t="s">
        <v>3</v>
      </c>
      <c r="C6" t="b">
        <v>0</v>
      </c>
      <c r="G6" t="s">
        <v>915</v>
      </c>
      <c r="H6" t="s">
        <v>916</v>
      </c>
      <c r="I6" t="s">
        <v>917</v>
      </c>
      <c r="J6" t="s">
        <v>918</v>
      </c>
      <c r="M6" t="s">
        <v>920</v>
      </c>
      <c r="N6" t="s">
        <v>919</v>
      </c>
      <c r="O6" t="s">
        <v>15</v>
      </c>
      <c r="Q6">
        <v>19706</v>
      </c>
      <c r="R6" s="1" t="s">
        <v>921</v>
      </c>
      <c r="S6">
        <v>7780991098</v>
      </c>
    </row>
    <row r="7" spans="1:19" x14ac:dyDescent="0.35">
      <c r="A7" t="s">
        <v>1105</v>
      </c>
      <c r="B7" t="s">
        <v>600</v>
      </c>
      <c r="C7" t="b">
        <v>1</v>
      </c>
      <c r="D7" t="s">
        <v>45</v>
      </c>
      <c r="E7" t="s">
        <v>1107</v>
      </c>
      <c r="J7" t="s">
        <v>1108</v>
      </c>
      <c r="K7" t="s">
        <v>1109</v>
      </c>
      <c r="M7" t="s">
        <v>66</v>
      </c>
      <c r="N7" t="s">
        <v>33</v>
      </c>
      <c r="O7" t="s">
        <v>31</v>
      </c>
      <c r="Q7" t="s">
        <v>1110</v>
      </c>
      <c r="R7" s="1" t="s">
        <v>1111</v>
      </c>
      <c r="S7">
        <v>7089090655</v>
      </c>
    </row>
    <row r="8" spans="1:19" x14ac:dyDescent="0.35">
      <c r="A8" t="s">
        <v>1262</v>
      </c>
      <c r="B8" t="s">
        <v>3</v>
      </c>
      <c r="C8" t="b">
        <v>1</v>
      </c>
      <c r="G8" t="s">
        <v>1263</v>
      </c>
      <c r="H8" t="s">
        <v>1264</v>
      </c>
      <c r="J8" t="s">
        <v>1265</v>
      </c>
      <c r="K8" t="s">
        <v>1266</v>
      </c>
      <c r="M8" t="s">
        <v>66</v>
      </c>
      <c r="N8" t="s">
        <v>33</v>
      </c>
      <c r="O8" t="s">
        <v>31</v>
      </c>
      <c r="Q8" t="s">
        <v>1267</v>
      </c>
      <c r="R8" s="1" t="s">
        <v>1268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topLeftCell="AK1" workbookViewId="0">
      <selection activeCell="AV1" sqref="AV1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2104</v>
      </c>
      <c r="C1" s="3" t="s">
        <v>2105</v>
      </c>
      <c r="D1" s="3" t="s">
        <v>2106</v>
      </c>
      <c r="E1" s="3" t="s">
        <v>2107</v>
      </c>
      <c r="F1" s="3" t="s">
        <v>2108</v>
      </c>
      <c r="G1" s="3" t="s">
        <v>2109</v>
      </c>
      <c r="H1" s="3" t="s">
        <v>2110</v>
      </c>
      <c r="I1" s="3" t="s">
        <v>2111</v>
      </c>
      <c r="J1" s="3" t="s">
        <v>2112</v>
      </c>
      <c r="K1" s="3" t="s">
        <v>2113</v>
      </c>
      <c r="L1" s="3" t="s">
        <v>2114</v>
      </c>
      <c r="M1" s="3" t="s">
        <v>2115</v>
      </c>
      <c r="N1" s="3" t="s">
        <v>2116</v>
      </c>
      <c r="O1" s="3" t="s">
        <v>2117</v>
      </c>
      <c r="P1" s="3" t="s">
        <v>2118</v>
      </c>
      <c r="Q1" s="3" t="s">
        <v>2119</v>
      </c>
      <c r="R1" s="3" t="s">
        <v>2120</v>
      </c>
      <c r="S1" s="3" t="s">
        <v>2121</v>
      </c>
      <c r="T1" s="3" t="s">
        <v>2122</v>
      </c>
      <c r="U1" s="3" t="s">
        <v>2123</v>
      </c>
      <c r="V1" s="3" t="s">
        <v>2124</v>
      </c>
      <c r="W1" s="3" t="s">
        <v>2125</v>
      </c>
      <c r="X1" s="3" t="s">
        <v>2126</v>
      </c>
      <c r="Y1" s="3" t="s">
        <v>2127</v>
      </c>
      <c r="Z1" s="3" t="s">
        <v>2128</v>
      </c>
      <c r="AA1" s="3" t="s">
        <v>2129</v>
      </c>
      <c r="AB1" s="3" t="s">
        <v>2130</v>
      </c>
      <c r="AC1" s="3" t="s">
        <v>2131</v>
      </c>
      <c r="AD1" s="3" t="s">
        <v>2132</v>
      </c>
      <c r="AE1" s="3" t="s">
        <v>2133</v>
      </c>
      <c r="AF1" s="3" t="s">
        <v>2134</v>
      </c>
      <c r="AG1" s="3" t="s">
        <v>2135</v>
      </c>
      <c r="AH1" s="3" t="s">
        <v>2136</v>
      </c>
      <c r="AI1" s="3" t="s">
        <v>2137</v>
      </c>
      <c r="AJ1" s="3" t="s">
        <v>2138</v>
      </c>
      <c r="AK1" s="3" t="s">
        <v>2139</v>
      </c>
      <c r="AL1" s="3" t="s">
        <v>2140</v>
      </c>
      <c r="AM1" s="3" t="s">
        <v>2141</v>
      </c>
      <c r="AN1" s="3" t="s">
        <v>2142</v>
      </c>
      <c r="AO1" s="3" t="s">
        <v>2143</v>
      </c>
      <c r="AP1" s="3" t="s">
        <v>2144</v>
      </c>
      <c r="AQ1" s="3" t="s">
        <v>2145</v>
      </c>
      <c r="AR1" s="3" t="s">
        <v>2146</v>
      </c>
      <c r="AS1" s="3" t="s">
        <v>2147</v>
      </c>
      <c r="AT1" s="3" t="s">
        <v>2148</v>
      </c>
      <c r="AU1" s="3" t="s">
        <v>2149</v>
      </c>
      <c r="AV1" s="3" t="s">
        <v>803</v>
      </c>
    </row>
    <row r="2" spans="1:48" x14ac:dyDescent="0.35">
      <c r="A2" t="s">
        <v>804</v>
      </c>
      <c r="B2" t="s">
        <v>805</v>
      </c>
      <c r="C2" t="s">
        <v>602</v>
      </c>
      <c r="D2" t="s">
        <v>806</v>
      </c>
      <c r="E2" t="s">
        <v>805</v>
      </c>
      <c r="F2" t="s">
        <v>602</v>
      </c>
      <c r="G2" t="s">
        <v>806</v>
      </c>
      <c r="H2" t="s">
        <v>805</v>
      </c>
      <c r="I2" t="s">
        <v>602</v>
      </c>
      <c r="J2" t="s">
        <v>806</v>
      </c>
      <c r="K2" t="s">
        <v>805</v>
      </c>
      <c r="L2" t="s">
        <v>602</v>
      </c>
      <c r="M2" t="s">
        <v>806</v>
      </c>
      <c r="N2" t="s">
        <v>805</v>
      </c>
      <c r="O2" t="s">
        <v>602</v>
      </c>
      <c r="P2" t="s">
        <v>806</v>
      </c>
      <c r="Q2" t="s">
        <v>805</v>
      </c>
      <c r="R2" t="s">
        <v>602</v>
      </c>
      <c r="S2" t="s">
        <v>806</v>
      </c>
      <c r="T2" t="s">
        <v>805</v>
      </c>
      <c r="U2" t="s">
        <v>602</v>
      </c>
      <c r="V2" t="s">
        <v>806</v>
      </c>
      <c r="W2" t="s">
        <v>805</v>
      </c>
      <c r="X2" t="s">
        <v>602</v>
      </c>
      <c r="Y2" t="s">
        <v>806</v>
      </c>
      <c r="Z2" t="s">
        <v>805</v>
      </c>
      <c r="AA2" t="s">
        <v>602</v>
      </c>
      <c r="AB2" t="s">
        <v>806</v>
      </c>
      <c r="AC2" t="s">
        <v>805</v>
      </c>
      <c r="AD2" t="s">
        <v>602</v>
      </c>
      <c r="AE2" t="s">
        <v>806</v>
      </c>
      <c r="AF2" t="s">
        <v>805</v>
      </c>
      <c r="AG2" t="s">
        <v>602</v>
      </c>
      <c r="AH2" t="s">
        <v>806</v>
      </c>
      <c r="AI2" t="s">
        <v>805</v>
      </c>
      <c r="AJ2" t="s">
        <v>806</v>
      </c>
      <c r="AK2" t="s">
        <v>805</v>
      </c>
      <c r="AL2" t="s">
        <v>602</v>
      </c>
      <c r="AM2" t="s">
        <v>806</v>
      </c>
      <c r="AN2" t="s">
        <v>805</v>
      </c>
      <c r="AO2" t="s">
        <v>602</v>
      </c>
      <c r="AP2" t="s">
        <v>806</v>
      </c>
      <c r="AQ2" t="s">
        <v>805</v>
      </c>
      <c r="AR2" t="s">
        <v>602</v>
      </c>
      <c r="AS2" t="s">
        <v>806</v>
      </c>
      <c r="AT2" t="s">
        <v>805</v>
      </c>
      <c r="AU2" t="s">
        <v>602</v>
      </c>
      <c r="AV2" t="s">
        <v>602</v>
      </c>
    </row>
    <row r="3" spans="1:48" x14ac:dyDescent="0.35">
      <c r="A3" t="s">
        <v>1271</v>
      </c>
      <c r="B3" t="s">
        <v>806</v>
      </c>
      <c r="C3" t="s">
        <v>805</v>
      </c>
      <c r="D3" t="s">
        <v>805</v>
      </c>
      <c r="E3" t="s">
        <v>805</v>
      </c>
      <c r="F3" t="s">
        <v>805</v>
      </c>
      <c r="G3" t="s">
        <v>805</v>
      </c>
      <c r="H3" t="s">
        <v>805</v>
      </c>
      <c r="I3" t="s">
        <v>805</v>
      </c>
      <c r="J3" t="s">
        <v>805</v>
      </c>
      <c r="K3" t="s">
        <v>805</v>
      </c>
      <c r="L3" t="s">
        <v>805</v>
      </c>
      <c r="M3" t="s">
        <v>805</v>
      </c>
      <c r="N3" t="s">
        <v>805</v>
      </c>
      <c r="O3" t="s">
        <v>805</v>
      </c>
      <c r="P3" t="s">
        <v>805</v>
      </c>
      <c r="Q3" t="s">
        <v>805</v>
      </c>
      <c r="R3" t="s">
        <v>805</v>
      </c>
      <c r="S3" t="s">
        <v>805</v>
      </c>
      <c r="T3" t="s">
        <v>805</v>
      </c>
      <c r="U3" t="s">
        <v>805</v>
      </c>
      <c r="V3" t="s">
        <v>805</v>
      </c>
      <c r="W3" t="s">
        <v>805</v>
      </c>
      <c r="X3" t="s">
        <v>805</v>
      </c>
      <c r="Y3" t="s">
        <v>805</v>
      </c>
      <c r="Z3" t="s">
        <v>805</v>
      </c>
      <c r="AA3" t="s">
        <v>805</v>
      </c>
      <c r="AB3" t="s">
        <v>805</v>
      </c>
      <c r="AC3" t="s">
        <v>805</v>
      </c>
      <c r="AD3" t="s">
        <v>805</v>
      </c>
      <c r="AE3" t="s">
        <v>805</v>
      </c>
      <c r="AF3" t="s">
        <v>805</v>
      </c>
      <c r="AG3" t="s">
        <v>805</v>
      </c>
      <c r="AH3" t="s">
        <v>805</v>
      </c>
      <c r="AI3" t="s">
        <v>805</v>
      </c>
      <c r="AJ3" t="s">
        <v>805</v>
      </c>
      <c r="AK3" t="s">
        <v>805</v>
      </c>
      <c r="AL3" t="s">
        <v>805</v>
      </c>
      <c r="AM3" t="s">
        <v>805</v>
      </c>
      <c r="AN3" t="s">
        <v>805</v>
      </c>
      <c r="AO3" t="s">
        <v>805</v>
      </c>
      <c r="AP3" t="s">
        <v>805</v>
      </c>
      <c r="AQ3" t="s">
        <v>805</v>
      </c>
      <c r="AR3" t="s">
        <v>805</v>
      </c>
      <c r="AS3" t="s">
        <v>805</v>
      </c>
      <c r="AT3" t="s">
        <v>805</v>
      </c>
      <c r="AU3" t="s">
        <v>805</v>
      </c>
      <c r="AV3" t="s">
        <v>805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331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332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333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347</v>
      </c>
      <c r="B5" t="s">
        <v>358</v>
      </c>
      <c r="C5" t="s">
        <v>359</v>
      </c>
      <c r="D5" t="s">
        <v>380</v>
      </c>
      <c r="E5" s="4">
        <v>45075</v>
      </c>
      <c r="F5" s="6">
        <v>150</v>
      </c>
      <c r="G5" s="4">
        <v>45076</v>
      </c>
      <c r="H5" t="s">
        <v>391</v>
      </c>
    </row>
    <row r="6" spans="1:9" x14ac:dyDescent="0.35">
      <c r="A6" t="s">
        <v>348</v>
      </c>
      <c r="B6" t="s">
        <v>360</v>
      </c>
      <c r="C6" t="s">
        <v>370</v>
      </c>
      <c r="D6" t="s">
        <v>381</v>
      </c>
      <c r="E6" s="4">
        <v>43831</v>
      </c>
      <c r="F6" s="6">
        <v>89.95</v>
      </c>
      <c r="G6" s="4">
        <v>43832</v>
      </c>
      <c r="H6" t="s">
        <v>392</v>
      </c>
    </row>
    <row r="7" spans="1:9" x14ac:dyDescent="0.35">
      <c r="A7" t="s">
        <v>349</v>
      </c>
      <c r="B7" t="s">
        <v>361</v>
      </c>
      <c r="C7" t="s">
        <v>371</v>
      </c>
      <c r="D7" t="s">
        <v>382</v>
      </c>
      <c r="E7" s="4">
        <v>43862</v>
      </c>
      <c r="F7" s="6">
        <v>77.89</v>
      </c>
      <c r="G7" s="4">
        <v>43863</v>
      </c>
      <c r="I7" t="s">
        <v>393</v>
      </c>
    </row>
    <row r="8" spans="1:9" x14ac:dyDescent="0.35">
      <c r="A8" t="s">
        <v>350</v>
      </c>
      <c r="B8" t="s">
        <v>362</v>
      </c>
      <c r="C8" t="s">
        <v>372</v>
      </c>
      <c r="D8" t="s">
        <v>383</v>
      </c>
      <c r="E8" s="4">
        <v>43891</v>
      </c>
      <c r="F8" s="6">
        <v>123.44</v>
      </c>
      <c r="G8" s="4">
        <v>43892</v>
      </c>
      <c r="H8" t="s">
        <v>392</v>
      </c>
    </row>
    <row r="9" spans="1:9" x14ac:dyDescent="0.35">
      <c r="A9" t="s">
        <v>351</v>
      </c>
      <c r="B9" t="s">
        <v>363</v>
      </c>
      <c r="C9" t="s">
        <v>373</v>
      </c>
      <c r="D9" t="s">
        <v>384</v>
      </c>
      <c r="E9" s="4">
        <v>43922</v>
      </c>
      <c r="F9" s="6">
        <v>320.12</v>
      </c>
      <c r="G9" s="4">
        <v>43923</v>
      </c>
      <c r="H9" t="s">
        <v>392</v>
      </c>
    </row>
    <row r="10" spans="1:9" x14ac:dyDescent="0.35">
      <c r="A10" t="s">
        <v>352</v>
      </c>
      <c r="B10" t="s">
        <v>364</v>
      </c>
      <c r="C10" t="s">
        <v>374</v>
      </c>
      <c r="D10" t="s">
        <v>385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353</v>
      </c>
      <c r="B11" t="s">
        <v>365</v>
      </c>
      <c r="C11" t="s">
        <v>375</v>
      </c>
      <c r="D11" t="s">
        <v>386</v>
      </c>
      <c r="E11" s="4">
        <v>43983</v>
      </c>
      <c r="F11" s="6">
        <v>2.89</v>
      </c>
      <c r="G11" s="4">
        <v>43984</v>
      </c>
      <c r="H11" t="s">
        <v>392</v>
      </c>
    </row>
    <row r="12" spans="1:9" x14ac:dyDescent="0.35">
      <c r="A12" t="s">
        <v>354</v>
      </c>
      <c r="B12" t="s">
        <v>366</v>
      </c>
      <c r="C12" t="s">
        <v>376</v>
      </c>
      <c r="D12" t="s">
        <v>387</v>
      </c>
      <c r="E12" s="4">
        <v>44013</v>
      </c>
      <c r="F12" s="6">
        <v>5.9</v>
      </c>
      <c r="G12" s="4">
        <v>44014</v>
      </c>
      <c r="H12" t="s">
        <v>392</v>
      </c>
    </row>
    <row r="13" spans="1:9" x14ac:dyDescent="0.35">
      <c r="A13" t="s">
        <v>355</v>
      </c>
      <c r="B13" t="s">
        <v>367</v>
      </c>
      <c r="C13" t="s">
        <v>377</v>
      </c>
      <c r="D13" t="s">
        <v>388</v>
      </c>
      <c r="E13" s="4">
        <v>44044</v>
      </c>
      <c r="F13" s="6">
        <v>6</v>
      </c>
      <c r="G13" s="4">
        <v>44045</v>
      </c>
      <c r="I13" t="s">
        <v>393</v>
      </c>
    </row>
    <row r="14" spans="1:9" x14ac:dyDescent="0.35">
      <c r="A14" t="s">
        <v>356</v>
      </c>
      <c r="B14" t="s">
        <v>368</v>
      </c>
      <c r="C14" t="s">
        <v>378</v>
      </c>
      <c r="D14" t="s">
        <v>389</v>
      </c>
      <c r="E14" s="4">
        <v>44075</v>
      </c>
      <c r="F14" s="6">
        <v>0.89</v>
      </c>
      <c r="G14" s="4">
        <v>44076</v>
      </c>
      <c r="H14" t="s">
        <v>392</v>
      </c>
    </row>
    <row r="15" spans="1:9" x14ac:dyDescent="0.35">
      <c r="A15" t="s">
        <v>357</v>
      </c>
      <c r="B15" t="s">
        <v>369</v>
      </c>
      <c r="C15" t="s">
        <v>379</v>
      </c>
      <c r="D15" t="s">
        <v>390</v>
      </c>
      <c r="E15" s="4">
        <v>44105</v>
      </c>
      <c r="F15" s="6">
        <v>10</v>
      </c>
      <c r="G15" s="4">
        <v>44106</v>
      </c>
      <c r="H15" t="s">
        <v>392</v>
      </c>
    </row>
    <row r="16" spans="1:9" x14ac:dyDescent="0.35">
      <c r="A16" t="s">
        <v>334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335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336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816</v>
      </c>
      <c r="C1" s="3" t="s">
        <v>1502</v>
      </c>
      <c r="D1" s="3" t="s">
        <v>817</v>
      </c>
      <c r="E1" s="3" t="s">
        <v>818</v>
      </c>
      <c r="F1" s="3" t="s">
        <v>819</v>
      </c>
      <c r="G1" s="3" t="s">
        <v>829</v>
      </c>
      <c r="H1" s="3" t="s">
        <v>820</v>
      </c>
      <c r="I1" s="3" t="s">
        <v>821</v>
      </c>
      <c r="J1" s="3" t="s">
        <v>1501</v>
      </c>
      <c r="K1" s="3" t="s">
        <v>822</v>
      </c>
      <c r="L1" s="3" t="s">
        <v>823</v>
      </c>
      <c r="M1" s="3" t="s">
        <v>824</v>
      </c>
    </row>
    <row r="2" spans="1:13" x14ac:dyDescent="0.35">
      <c r="A2" t="s">
        <v>825</v>
      </c>
      <c r="B2" t="s">
        <v>492</v>
      </c>
      <c r="D2" t="s">
        <v>832</v>
      </c>
      <c r="E2" t="s">
        <v>837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826</v>
      </c>
      <c r="B3" t="s">
        <v>497</v>
      </c>
      <c r="C3" t="s">
        <v>1503</v>
      </c>
      <c r="D3" t="s">
        <v>833</v>
      </c>
      <c r="E3" t="s">
        <v>838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827</v>
      </c>
      <c r="B4" t="s">
        <v>492</v>
      </c>
      <c r="D4" t="s">
        <v>834</v>
      </c>
      <c r="E4" t="s">
        <v>839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828</v>
      </c>
      <c r="B5" t="s">
        <v>495</v>
      </c>
      <c r="D5" t="s">
        <v>835</v>
      </c>
      <c r="E5" t="s">
        <v>840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831</v>
      </c>
      <c r="B6" t="s">
        <v>492</v>
      </c>
      <c r="D6" t="s">
        <v>832</v>
      </c>
      <c r="E6" t="s">
        <v>837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830</v>
      </c>
      <c r="B7" t="s">
        <v>492</v>
      </c>
      <c r="D7" t="s">
        <v>836</v>
      </c>
      <c r="E7" t="s">
        <v>837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1272</v>
      </c>
      <c r="B8" t="s">
        <v>492</v>
      </c>
      <c r="D8" t="s">
        <v>1273</v>
      </c>
      <c r="E8" t="s">
        <v>838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D29" sqref="D29"/>
    </sheetView>
  </sheetViews>
  <sheetFormatPr defaultRowHeight="14.5" x14ac:dyDescent="0.35"/>
  <cols>
    <col min="1" max="1" width="26.54296875" bestFit="1" customWidth="1"/>
    <col min="2" max="2" width="18.5429687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847</v>
      </c>
      <c r="C1" s="3" t="s">
        <v>1020</v>
      </c>
      <c r="D1" s="3" t="s">
        <v>846</v>
      </c>
      <c r="E1" s="3" t="s">
        <v>844</v>
      </c>
      <c r="F1" s="3" t="s">
        <v>2016</v>
      </c>
      <c r="G1" s="3" t="s">
        <v>845</v>
      </c>
      <c r="H1" s="3" t="s">
        <v>932</v>
      </c>
    </row>
    <row r="2" spans="1:8" x14ac:dyDescent="0.35">
      <c r="A2" t="s">
        <v>848</v>
      </c>
      <c r="B2" t="s">
        <v>859</v>
      </c>
      <c r="C2" t="s">
        <v>3</v>
      </c>
      <c r="E2" t="s">
        <v>849</v>
      </c>
      <c r="F2" t="s">
        <v>867</v>
      </c>
      <c r="G2" t="s">
        <v>860</v>
      </c>
      <c r="H2">
        <v>0</v>
      </c>
    </row>
    <row r="3" spans="1:8" x14ac:dyDescent="0.35">
      <c r="A3" t="s">
        <v>848</v>
      </c>
      <c r="B3" t="s">
        <v>859</v>
      </c>
      <c r="C3" t="s">
        <v>600</v>
      </c>
      <c r="E3" t="s">
        <v>866</v>
      </c>
      <c r="F3" s="14" t="s">
        <v>868</v>
      </c>
      <c r="G3" t="s">
        <v>861</v>
      </c>
      <c r="H3">
        <v>1</v>
      </c>
    </row>
    <row r="4" spans="1:8" x14ac:dyDescent="0.35">
      <c r="A4" t="s">
        <v>848</v>
      </c>
      <c r="B4" t="s">
        <v>859</v>
      </c>
      <c r="C4" t="s">
        <v>3</v>
      </c>
      <c r="E4" t="s">
        <v>852</v>
      </c>
      <c r="F4" t="s">
        <v>867</v>
      </c>
      <c r="G4" t="s">
        <v>862</v>
      </c>
      <c r="H4">
        <v>2</v>
      </c>
    </row>
    <row r="5" spans="1:8" x14ac:dyDescent="0.35">
      <c r="A5" t="s">
        <v>848</v>
      </c>
      <c r="B5" t="s">
        <v>859</v>
      </c>
      <c r="C5" t="s">
        <v>600</v>
      </c>
      <c r="E5" t="s">
        <v>854</v>
      </c>
      <c r="F5" s="14" t="s">
        <v>868</v>
      </c>
      <c r="G5" t="s">
        <v>863</v>
      </c>
      <c r="H5">
        <v>3</v>
      </c>
    </row>
    <row r="6" spans="1:8" x14ac:dyDescent="0.35">
      <c r="A6" t="s">
        <v>848</v>
      </c>
      <c r="B6" t="s">
        <v>859</v>
      </c>
      <c r="C6" t="s">
        <v>600</v>
      </c>
      <c r="E6" t="s">
        <v>856</v>
      </c>
      <c r="F6" s="14" t="s">
        <v>868</v>
      </c>
      <c r="G6" t="s">
        <v>864</v>
      </c>
      <c r="H6">
        <v>4</v>
      </c>
    </row>
    <row r="7" spans="1:8" x14ac:dyDescent="0.35">
      <c r="A7" t="s">
        <v>848</v>
      </c>
      <c r="B7" t="s">
        <v>865</v>
      </c>
      <c r="C7" t="s">
        <v>3</v>
      </c>
      <c r="D7" t="s">
        <v>850</v>
      </c>
      <c r="H7">
        <v>0</v>
      </c>
    </row>
    <row r="8" spans="1:8" x14ac:dyDescent="0.35">
      <c r="A8" t="s">
        <v>848</v>
      </c>
      <c r="B8" t="s">
        <v>865</v>
      </c>
      <c r="C8" t="s">
        <v>3</v>
      </c>
      <c r="D8" t="s">
        <v>851</v>
      </c>
      <c r="H8">
        <v>1</v>
      </c>
    </row>
    <row r="9" spans="1:8" x14ac:dyDescent="0.35">
      <c r="A9" t="s">
        <v>848</v>
      </c>
      <c r="B9" t="s">
        <v>865</v>
      </c>
      <c r="C9" t="s">
        <v>600</v>
      </c>
      <c r="D9" t="s">
        <v>853</v>
      </c>
      <c r="H9">
        <v>2</v>
      </c>
    </row>
    <row r="10" spans="1:8" x14ac:dyDescent="0.35">
      <c r="A10" t="s">
        <v>848</v>
      </c>
      <c r="B10" t="s">
        <v>865</v>
      </c>
      <c r="C10" t="s">
        <v>600</v>
      </c>
      <c r="D10" t="s">
        <v>855</v>
      </c>
      <c r="H10">
        <v>3</v>
      </c>
    </row>
    <row r="11" spans="1:8" x14ac:dyDescent="0.35">
      <c r="A11" t="s">
        <v>848</v>
      </c>
      <c r="B11" t="s">
        <v>865</v>
      </c>
      <c r="C11" t="s">
        <v>600</v>
      </c>
      <c r="D11" t="s">
        <v>857</v>
      </c>
      <c r="H11">
        <v>4</v>
      </c>
    </row>
    <row r="12" spans="1:8" x14ac:dyDescent="0.35">
      <c r="A12" t="s">
        <v>922</v>
      </c>
      <c r="B12" t="s">
        <v>865</v>
      </c>
      <c r="C12" t="s">
        <v>600</v>
      </c>
      <c r="D12" t="s">
        <v>923</v>
      </c>
      <c r="H12">
        <v>0</v>
      </c>
    </row>
    <row r="13" spans="1:8" x14ac:dyDescent="0.35">
      <c r="A13" t="s">
        <v>922</v>
      </c>
      <c r="B13" t="s">
        <v>859</v>
      </c>
      <c r="C13" t="s">
        <v>3</v>
      </c>
      <c r="E13" t="s">
        <v>924</v>
      </c>
      <c r="F13" t="s">
        <v>925</v>
      </c>
      <c r="G13" t="s">
        <v>933</v>
      </c>
      <c r="H13">
        <v>0</v>
      </c>
    </row>
    <row r="14" spans="1:8" x14ac:dyDescent="0.35">
      <c r="A14" t="s">
        <v>1113</v>
      </c>
      <c r="B14" t="s">
        <v>865</v>
      </c>
      <c r="C14" t="s">
        <v>3</v>
      </c>
      <c r="D14" t="s">
        <v>1116</v>
      </c>
      <c r="H14">
        <v>0</v>
      </c>
    </row>
    <row r="15" spans="1:8" x14ac:dyDescent="0.35">
      <c r="A15" t="s">
        <v>1113</v>
      </c>
      <c r="B15" t="s">
        <v>859</v>
      </c>
      <c r="C15" t="s">
        <v>600</v>
      </c>
      <c r="E15" t="s">
        <v>1114</v>
      </c>
      <c r="F15" t="s">
        <v>868</v>
      </c>
      <c r="G15" t="s">
        <v>1115</v>
      </c>
      <c r="H15">
        <v>0</v>
      </c>
    </row>
    <row r="16" spans="1:8" x14ac:dyDescent="0.35">
      <c r="A16" t="s">
        <v>1274</v>
      </c>
      <c r="B16" t="s">
        <v>859</v>
      </c>
      <c r="C16" t="s">
        <v>600</v>
      </c>
      <c r="E16" t="s">
        <v>866</v>
      </c>
      <c r="F16" s="14" t="s">
        <v>868</v>
      </c>
      <c r="G16" t="s">
        <v>861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9"/>
  <sheetViews>
    <sheetView topLeftCell="P1" workbookViewId="0">
      <selection activeCell="R4" sqref="R4"/>
    </sheetView>
  </sheetViews>
  <sheetFormatPr defaultRowHeight="14.5" x14ac:dyDescent="0.35"/>
  <cols>
    <col min="1" max="1" width="50.453125" bestFit="1" customWidth="1"/>
    <col min="2" max="2" width="23.26953125" bestFit="1" customWidth="1"/>
    <col min="3" max="3" width="24.81640625" bestFit="1" customWidth="1"/>
    <col min="4" max="4" width="26" bestFit="1" customWidth="1"/>
    <col min="5" max="5" width="19.54296875" bestFit="1" customWidth="1"/>
    <col min="6" max="6" width="28.81640625" customWidth="1"/>
    <col min="7" max="7" width="28.54296875" bestFit="1" customWidth="1"/>
    <col min="8" max="8" width="36.7265625" bestFit="1" customWidth="1"/>
    <col min="9" max="9" width="37.54296875" bestFit="1" customWidth="1"/>
    <col min="10" max="10" width="35.453125" bestFit="1" customWidth="1"/>
    <col min="11" max="11" width="61.7265625" customWidth="1"/>
    <col min="12" max="12" width="23.1796875" bestFit="1" customWidth="1"/>
    <col min="13" max="13" width="36" bestFit="1" customWidth="1"/>
    <col min="14" max="14" width="50.453125" bestFit="1" customWidth="1"/>
    <col min="15" max="15" width="39.54296875" bestFit="1" customWidth="1"/>
    <col min="16" max="16" width="122.453125" bestFit="1" customWidth="1"/>
    <col min="17" max="17" width="83.7265625" bestFit="1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7.54296875" bestFit="1" customWidth="1"/>
    <col min="22" max="22" width="14.7265625" bestFit="1" customWidth="1"/>
  </cols>
  <sheetData>
    <row r="1" spans="1:22" s="3" customFormat="1" x14ac:dyDescent="0.35">
      <c r="A1" s="3" t="s">
        <v>104</v>
      </c>
      <c r="B1" s="3" t="s">
        <v>929</v>
      </c>
      <c r="C1" s="3" t="s">
        <v>930</v>
      </c>
      <c r="D1" s="3" t="s">
        <v>931</v>
      </c>
      <c r="E1" s="3" t="s">
        <v>873</v>
      </c>
      <c r="F1" s="3" t="s">
        <v>927</v>
      </c>
      <c r="G1" s="3" t="s">
        <v>874</v>
      </c>
      <c r="H1" s="3" t="s">
        <v>875</v>
      </c>
      <c r="I1" s="3" t="s">
        <v>876</v>
      </c>
      <c r="J1" s="3" t="s">
        <v>1299</v>
      </c>
      <c r="K1" s="3" t="s">
        <v>877</v>
      </c>
      <c r="L1" s="3" t="s">
        <v>878</v>
      </c>
      <c r="M1" s="3" t="s">
        <v>879</v>
      </c>
      <c r="N1" s="3" t="s">
        <v>880</v>
      </c>
      <c r="O1" s="3" t="s">
        <v>881</v>
      </c>
      <c r="P1" s="3" t="s">
        <v>882</v>
      </c>
      <c r="Q1" s="3" t="s">
        <v>934</v>
      </c>
      <c r="R1" s="3" t="s">
        <v>883</v>
      </c>
      <c r="S1" s="3" t="s">
        <v>884</v>
      </c>
      <c r="T1" s="3" t="s">
        <v>885</v>
      </c>
      <c r="U1" s="3" t="s">
        <v>886</v>
      </c>
      <c r="V1" s="3" t="s">
        <v>887</v>
      </c>
    </row>
    <row r="2" spans="1:22" x14ac:dyDescent="0.35">
      <c r="A2" t="s">
        <v>872</v>
      </c>
      <c r="B2" s="37">
        <v>1256918.8700000001</v>
      </c>
      <c r="C2" s="37">
        <v>2845.94</v>
      </c>
      <c r="D2" s="37">
        <v>1259764.81</v>
      </c>
      <c r="E2" t="s">
        <v>492</v>
      </c>
      <c r="F2" t="s">
        <v>1300</v>
      </c>
      <c r="G2" s="35">
        <v>45176</v>
      </c>
      <c r="H2" s="35">
        <v>45177</v>
      </c>
      <c r="I2" s="35">
        <v>45149</v>
      </c>
      <c r="J2" s="35">
        <v>45241</v>
      </c>
      <c r="K2" t="s">
        <v>1844</v>
      </c>
      <c r="L2" t="s">
        <v>1589</v>
      </c>
      <c r="M2" t="s">
        <v>899</v>
      </c>
      <c r="N2" t="s">
        <v>900</v>
      </c>
      <c r="O2" t="s">
        <v>901</v>
      </c>
      <c r="P2" t="s">
        <v>2189</v>
      </c>
      <c r="Q2" t="s">
        <v>2190</v>
      </c>
      <c r="R2" t="b">
        <v>1</v>
      </c>
      <c r="S2">
        <v>12345</v>
      </c>
      <c r="T2" t="s">
        <v>902</v>
      </c>
      <c r="U2">
        <v>1</v>
      </c>
      <c r="V2">
        <v>3</v>
      </c>
    </row>
    <row r="3" spans="1:22" x14ac:dyDescent="0.35">
      <c r="A3" t="s">
        <v>928</v>
      </c>
      <c r="B3" s="37"/>
      <c r="C3" s="37"/>
      <c r="D3" s="37"/>
      <c r="E3" t="s">
        <v>495</v>
      </c>
      <c r="G3" s="35">
        <v>45178</v>
      </c>
      <c r="H3" s="2"/>
      <c r="I3" s="2"/>
      <c r="J3" s="2"/>
      <c r="K3" t="s">
        <v>1017</v>
      </c>
      <c r="P3" t="s">
        <v>2188</v>
      </c>
      <c r="Q3" t="s">
        <v>2191</v>
      </c>
      <c r="R3" t="b">
        <v>0</v>
      </c>
      <c r="U3">
        <v>4</v>
      </c>
      <c r="V3">
        <v>1</v>
      </c>
    </row>
    <row r="4" spans="1:22" x14ac:dyDescent="0.35">
      <c r="A4" t="s">
        <v>1274</v>
      </c>
      <c r="B4" s="37">
        <v>10000</v>
      </c>
      <c r="C4" s="37">
        <v>500</v>
      </c>
      <c r="D4" s="37">
        <v>10500</v>
      </c>
      <c r="E4" t="s">
        <v>492</v>
      </c>
      <c r="F4" t="s">
        <v>1300</v>
      </c>
      <c r="G4" s="35">
        <v>45272</v>
      </c>
      <c r="H4" s="35">
        <v>45272</v>
      </c>
      <c r="I4" s="35">
        <v>45242</v>
      </c>
      <c r="J4" s="35">
        <v>45181</v>
      </c>
      <c r="K4" t="s">
        <v>1275</v>
      </c>
      <c r="L4" t="s">
        <v>1590</v>
      </c>
      <c r="M4" t="s">
        <v>899</v>
      </c>
      <c r="N4" t="s">
        <v>1277</v>
      </c>
      <c r="O4" t="s">
        <v>901</v>
      </c>
      <c r="P4" t="s">
        <v>2184</v>
      </c>
      <c r="Q4" t="s">
        <v>2185</v>
      </c>
      <c r="R4" t="b">
        <v>1</v>
      </c>
      <c r="S4">
        <v>145556</v>
      </c>
      <c r="T4" t="s">
        <v>1278</v>
      </c>
      <c r="U4">
        <v>5</v>
      </c>
      <c r="V4">
        <v>1</v>
      </c>
    </row>
    <row r="5" spans="1:22" s="23" customFormat="1" x14ac:dyDescent="0.35">
      <c r="A5" s="23" t="s">
        <v>1838</v>
      </c>
      <c r="B5" s="39">
        <v>56700.89</v>
      </c>
      <c r="C5" s="39">
        <v>2775</v>
      </c>
      <c r="D5" s="39">
        <v>59475.89</v>
      </c>
      <c r="E5" s="23" t="s">
        <v>492</v>
      </c>
      <c r="F5" s="23" t="s">
        <v>1853</v>
      </c>
      <c r="G5" s="27">
        <v>45569</v>
      </c>
      <c r="K5" s="23" t="s">
        <v>1843</v>
      </c>
      <c r="L5" s="23" t="s">
        <v>1589</v>
      </c>
      <c r="M5" s="23" t="s">
        <v>1904</v>
      </c>
      <c r="N5" s="23" t="s">
        <v>900</v>
      </c>
      <c r="O5" s="23" t="s">
        <v>1845</v>
      </c>
      <c r="P5" s="23" t="s">
        <v>1846</v>
      </c>
      <c r="Q5" s="23" t="s">
        <v>801</v>
      </c>
      <c r="R5" s="23" t="b">
        <v>0</v>
      </c>
      <c r="S5" s="23" t="s">
        <v>1406</v>
      </c>
      <c r="T5" s="23" t="s">
        <v>1847</v>
      </c>
      <c r="U5" s="23">
        <v>6</v>
      </c>
      <c r="V5" s="23">
        <v>3</v>
      </c>
    </row>
    <row r="6" spans="1:22" s="23" customFormat="1" x14ac:dyDescent="0.35">
      <c r="A6" s="23" t="s">
        <v>1850</v>
      </c>
      <c r="B6" s="40"/>
      <c r="C6" s="40"/>
      <c r="D6" s="40"/>
      <c r="E6" s="23" t="s">
        <v>495</v>
      </c>
      <c r="G6" s="41">
        <v>45178</v>
      </c>
      <c r="H6" s="42"/>
      <c r="I6" s="42"/>
      <c r="J6" s="42"/>
      <c r="K6" s="23" t="s">
        <v>1017</v>
      </c>
      <c r="P6" s="23" t="s">
        <v>2073</v>
      </c>
      <c r="Q6" s="23" t="s">
        <v>2072</v>
      </c>
      <c r="R6" s="23" t="b">
        <v>1</v>
      </c>
      <c r="U6" s="23">
        <v>9</v>
      </c>
      <c r="V6" s="23">
        <v>1</v>
      </c>
    </row>
    <row r="7" spans="1:22" x14ac:dyDescent="0.35">
      <c r="A7" t="s">
        <v>2069</v>
      </c>
      <c r="B7" s="37">
        <v>56789.98</v>
      </c>
      <c r="C7" s="37">
        <v>2839.5</v>
      </c>
      <c r="D7" s="37">
        <v>59629.48</v>
      </c>
      <c r="E7" t="s">
        <v>495</v>
      </c>
      <c r="F7" t="s">
        <v>1300</v>
      </c>
      <c r="G7" s="35">
        <v>45176</v>
      </c>
      <c r="H7" s="35">
        <v>45177</v>
      </c>
      <c r="I7" s="35">
        <v>45149</v>
      </c>
      <c r="J7" s="35">
        <v>45241</v>
      </c>
      <c r="K7" t="s">
        <v>1844</v>
      </c>
      <c r="L7" t="s">
        <v>1589</v>
      </c>
      <c r="M7" t="s">
        <v>899</v>
      </c>
      <c r="N7" t="s">
        <v>900</v>
      </c>
      <c r="O7" t="s">
        <v>901</v>
      </c>
      <c r="P7" t="s">
        <v>2186</v>
      </c>
      <c r="Q7" t="s">
        <v>2192</v>
      </c>
      <c r="R7" t="b">
        <v>1</v>
      </c>
      <c r="S7">
        <v>12345</v>
      </c>
      <c r="T7" t="s">
        <v>902</v>
      </c>
      <c r="U7">
        <v>10</v>
      </c>
      <c r="V7">
        <v>1</v>
      </c>
    </row>
    <row r="8" spans="1:22" x14ac:dyDescent="0.35">
      <c r="A8" t="s">
        <v>2052</v>
      </c>
      <c r="B8" s="37">
        <v>10000</v>
      </c>
      <c r="C8" s="11">
        <v>500</v>
      </c>
      <c r="D8" s="11">
        <f>B8+C8</f>
        <v>10500</v>
      </c>
      <c r="E8" t="s">
        <v>495</v>
      </c>
      <c r="G8" s="4">
        <v>44845</v>
      </c>
      <c r="K8" t="s">
        <v>2056</v>
      </c>
      <c r="L8" t="s">
        <v>1590</v>
      </c>
      <c r="M8" t="s">
        <v>1904</v>
      </c>
      <c r="N8" t="s">
        <v>2059</v>
      </c>
      <c r="O8" t="s">
        <v>2060</v>
      </c>
      <c r="P8" t="s">
        <v>2187</v>
      </c>
      <c r="Q8" t="s">
        <v>2193</v>
      </c>
      <c r="R8" t="b">
        <v>1</v>
      </c>
      <c r="S8" t="s">
        <v>2061</v>
      </c>
      <c r="T8" t="s">
        <v>2062</v>
      </c>
      <c r="U8">
        <v>11</v>
      </c>
      <c r="V8">
        <v>1</v>
      </c>
    </row>
    <row r="9" spans="1:22" x14ac:dyDescent="0.35">
      <c r="A9" t="s">
        <v>2053</v>
      </c>
      <c r="B9" s="37">
        <v>2000</v>
      </c>
      <c r="C9" s="11"/>
      <c r="D9" s="11">
        <v>2000</v>
      </c>
      <c r="E9" t="s">
        <v>495</v>
      </c>
      <c r="G9" s="4">
        <v>45650</v>
      </c>
      <c r="K9" t="s">
        <v>2057</v>
      </c>
      <c r="L9" t="s">
        <v>1590</v>
      </c>
      <c r="M9" t="s">
        <v>2065</v>
      </c>
      <c r="N9" t="s">
        <v>2066</v>
      </c>
      <c r="O9" t="s">
        <v>2067</v>
      </c>
      <c r="P9" t="s">
        <v>2068</v>
      </c>
      <c r="Q9" t="s">
        <v>849</v>
      </c>
      <c r="R9" t="b">
        <v>0</v>
      </c>
      <c r="S9" t="s">
        <v>2064</v>
      </c>
      <c r="T9" t="s">
        <v>2063</v>
      </c>
      <c r="U9">
        <v>12</v>
      </c>
      <c r="V9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3"/>
  <sheetViews>
    <sheetView workbookViewId="0">
      <selection activeCell="C11" sqref="C11"/>
    </sheetView>
  </sheetViews>
  <sheetFormatPr defaultRowHeight="14.5" x14ac:dyDescent="0.35"/>
  <cols>
    <col min="1" max="1" width="38.726562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888</v>
      </c>
      <c r="C1" s="3" t="s">
        <v>889</v>
      </c>
      <c r="D1" s="3" t="s">
        <v>890</v>
      </c>
      <c r="E1" s="3" t="s">
        <v>892</v>
      </c>
      <c r="F1" s="3" t="s">
        <v>891</v>
      </c>
    </row>
    <row r="2" spans="1:6" x14ac:dyDescent="0.35">
      <c r="A2" t="s">
        <v>893</v>
      </c>
      <c r="B2" t="s">
        <v>896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894</v>
      </c>
      <c r="B3" t="s">
        <v>897</v>
      </c>
      <c r="C3">
        <v>1200000</v>
      </c>
      <c r="D3" t="s">
        <v>268</v>
      </c>
      <c r="F3">
        <v>1200000</v>
      </c>
    </row>
    <row r="4" spans="1:6" x14ac:dyDescent="0.35">
      <c r="A4" t="s">
        <v>895</v>
      </c>
      <c r="B4" t="s">
        <v>898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1018</v>
      </c>
      <c r="B5" t="s">
        <v>1019</v>
      </c>
      <c r="C5">
        <v>1000</v>
      </c>
      <c r="D5" t="s">
        <v>268</v>
      </c>
      <c r="F5">
        <v>1000</v>
      </c>
    </row>
    <row r="6" spans="1:6" x14ac:dyDescent="0.35">
      <c r="A6" t="s">
        <v>1279</v>
      </c>
      <c r="B6" t="s">
        <v>1280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1839</v>
      </c>
      <c r="B7" t="s">
        <v>1852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1840</v>
      </c>
      <c r="B8" t="s">
        <v>1848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1841</v>
      </c>
      <c r="B9" t="s">
        <v>1849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1842</v>
      </c>
      <c r="B10" t="s">
        <v>1019</v>
      </c>
      <c r="C10">
        <v>1505.99</v>
      </c>
      <c r="D10" t="s">
        <v>268</v>
      </c>
      <c r="F10">
        <f t="shared" si="0"/>
        <v>1505.99</v>
      </c>
    </row>
    <row r="11" spans="1:6" x14ac:dyDescent="0.35">
      <c r="A11" t="s">
        <v>2071</v>
      </c>
      <c r="B11" t="s">
        <v>898</v>
      </c>
      <c r="C11">
        <v>56789.98</v>
      </c>
      <c r="D11" t="s">
        <v>266</v>
      </c>
      <c r="E11">
        <v>2839.5</v>
      </c>
      <c r="F11">
        <v>59629.48</v>
      </c>
    </row>
    <row r="12" spans="1:6" x14ac:dyDescent="0.35">
      <c r="A12" t="s">
        <v>2070</v>
      </c>
      <c r="B12" t="s">
        <v>896</v>
      </c>
      <c r="C12">
        <v>10000</v>
      </c>
      <c r="D12" t="s">
        <v>266</v>
      </c>
      <c r="E12">
        <v>500</v>
      </c>
      <c r="F12">
        <v>10500</v>
      </c>
    </row>
    <row r="13" spans="1:6" x14ac:dyDescent="0.35">
      <c r="A13" t="s">
        <v>2058</v>
      </c>
      <c r="B13" t="s">
        <v>897</v>
      </c>
      <c r="C13">
        <v>2000</v>
      </c>
      <c r="D13" t="s">
        <v>268</v>
      </c>
      <c r="F13">
        <v>2000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C22" sqref="C22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1093</v>
      </c>
      <c r="C1" s="3" t="s">
        <v>1139</v>
      </c>
      <c r="D1" s="3" t="s">
        <v>1094</v>
      </c>
      <c r="E1" s="3" t="s">
        <v>1095</v>
      </c>
      <c r="F1" s="3" t="s">
        <v>1129</v>
      </c>
      <c r="G1" s="3" t="s">
        <v>1130</v>
      </c>
    </row>
    <row r="2" spans="1:7" x14ac:dyDescent="0.35">
      <c r="A2" t="s">
        <v>1113</v>
      </c>
      <c r="B2" t="s">
        <v>1118</v>
      </c>
      <c r="C2" t="s">
        <v>1103</v>
      </c>
      <c r="D2" t="s">
        <v>1122</v>
      </c>
      <c r="E2" t="s">
        <v>1127</v>
      </c>
      <c r="F2">
        <v>1</v>
      </c>
      <c r="G2">
        <v>3</v>
      </c>
    </row>
    <row r="3" spans="1:7" x14ac:dyDescent="0.35">
      <c r="A3" t="s">
        <v>1113</v>
      </c>
      <c r="B3" t="s">
        <v>1119</v>
      </c>
      <c r="C3" t="s">
        <v>1104</v>
      </c>
      <c r="D3" t="s">
        <v>1123</v>
      </c>
      <c r="E3" t="s">
        <v>1128</v>
      </c>
      <c r="F3">
        <v>4</v>
      </c>
      <c r="G3">
        <v>1</v>
      </c>
    </row>
    <row r="4" spans="1:7" x14ac:dyDescent="0.35">
      <c r="A4" t="s">
        <v>1113</v>
      </c>
      <c r="B4" t="s">
        <v>1120</v>
      </c>
      <c r="C4" t="s">
        <v>1114</v>
      </c>
      <c r="D4" t="s">
        <v>1124</v>
      </c>
      <c r="E4" t="s">
        <v>1126</v>
      </c>
      <c r="F4">
        <v>0</v>
      </c>
      <c r="G4">
        <v>0</v>
      </c>
    </row>
    <row r="5" spans="1:7" x14ac:dyDescent="0.35">
      <c r="A5" t="s">
        <v>1117</v>
      </c>
      <c r="B5" t="s">
        <v>1121</v>
      </c>
      <c r="C5" t="s">
        <v>1116</v>
      </c>
      <c r="D5" t="s">
        <v>1125</v>
      </c>
      <c r="E5" t="s">
        <v>1131</v>
      </c>
      <c r="F5">
        <v>5</v>
      </c>
      <c r="G5">
        <v>1</v>
      </c>
    </row>
    <row r="6" spans="1:7" x14ac:dyDescent="0.35">
      <c r="A6" t="s">
        <v>1274</v>
      </c>
      <c r="B6" t="s">
        <v>1289</v>
      </c>
      <c r="C6" t="s">
        <v>1285</v>
      </c>
      <c r="D6" t="s">
        <v>1281</v>
      </c>
      <c r="E6" t="s">
        <v>1282</v>
      </c>
      <c r="F6">
        <v>6</v>
      </c>
      <c r="G6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1098</v>
      </c>
      <c r="C1" s="3" t="s">
        <v>1099</v>
      </c>
      <c r="D1" s="3" t="s">
        <v>1100</v>
      </c>
      <c r="E1" s="3" t="s">
        <v>1101</v>
      </c>
      <c r="F1" s="3" t="s">
        <v>1102</v>
      </c>
    </row>
    <row r="2" spans="1:6" x14ac:dyDescent="0.35">
      <c r="A2" t="s">
        <v>1132</v>
      </c>
      <c r="B2" t="s">
        <v>1135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1132</v>
      </c>
      <c r="B3" t="s">
        <v>1136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1132</v>
      </c>
      <c r="B4" t="s">
        <v>1137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1133</v>
      </c>
      <c r="B5" t="s">
        <v>1140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1134</v>
      </c>
      <c r="B6" t="s">
        <v>1138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1284</v>
      </c>
      <c r="B7" t="s">
        <v>1283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AA1BD-8944-4A5E-BDA4-69421020A1DE}">
  <dimension ref="A1:M8"/>
  <sheetViews>
    <sheetView workbookViewId="0">
      <selection activeCell="A8" sqref="A8"/>
    </sheetView>
  </sheetViews>
  <sheetFormatPr defaultRowHeight="14.5" x14ac:dyDescent="0.35"/>
  <cols>
    <col min="1" max="1" width="34.36328125" bestFit="1" customWidth="1"/>
    <col min="2" max="2" width="17.7265625" bestFit="1" customWidth="1"/>
    <col min="3" max="3" width="30.36328125" bestFit="1" customWidth="1"/>
    <col min="4" max="4" width="29" bestFit="1" customWidth="1"/>
    <col min="5" max="5" width="39.08984375" bestFit="1" customWidth="1"/>
    <col min="6" max="6" width="26.453125" bestFit="1" customWidth="1"/>
    <col min="7" max="7" width="51.81640625" bestFit="1" customWidth="1"/>
    <col min="8" max="8" width="23.54296875" bestFit="1" customWidth="1"/>
    <col min="9" max="9" width="20.453125" bestFit="1" customWidth="1"/>
    <col min="10" max="10" width="51.08984375" bestFit="1" customWidth="1"/>
    <col min="11" max="11" width="24.90625" bestFit="1" customWidth="1"/>
    <col min="12" max="12" width="22.1796875" bestFit="1" customWidth="1"/>
    <col min="13" max="13" width="32" bestFit="1" customWidth="1"/>
  </cols>
  <sheetData>
    <row r="1" spans="1:13" x14ac:dyDescent="0.35">
      <c r="A1" s="38" t="s">
        <v>104</v>
      </c>
      <c r="B1" s="38" t="s">
        <v>2249</v>
      </c>
      <c r="C1" s="3" t="s">
        <v>2250</v>
      </c>
      <c r="D1" s="3" t="s">
        <v>2251</v>
      </c>
      <c r="E1" s="3" t="s">
        <v>2252</v>
      </c>
      <c r="F1" s="3" t="s">
        <v>2253</v>
      </c>
      <c r="G1" s="3" t="s">
        <v>2254</v>
      </c>
      <c r="H1" s="3" t="s">
        <v>2255</v>
      </c>
      <c r="I1" s="3" t="s">
        <v>2256</v>
      </c>
      <c r="J1" s="3" t="s">
        <v>2257</v>
      </c>
      <c r="K1" s="3" t="s">
        <v>2258</v>
      </c>
      <c r="L1" s="3" t="s">
        <v>2259</v>
      </c>
      <c r="M1" s="3" t="s">
        <v>2260</v>
      </c>
    </row>
    <row r="2" spans="1:13" x14ac:dyDescent="0.35">
      <c r="A2" t="s">
        <v>1064</v>
      </c>
      <c r="B2" t="s">
        <v>691</v>
      </c>
      <c r="C2" s="45">
        <v>5500100</v>
      </c>
      <c r="D2" t="s">
        <v>2261</v>
      </c>
      <c r="E2" t="s">
        <v>2288</v>
      </c>
      <c r="F2" t="s">
        <v>905</v>
      </c>
      <c r="G2" t="s">
        <v>2262</v>
      </c>
      <c r="H2" t="s">
        <v>2263</v>
      </c>
      <c r="I2" t="s">
        <v>2264</v>
      </c>
      <c r="J2" t="s">
        <v>2265</v>
      </c>
      <c r="K2">
        <v>19</v>
      </c>
      <c r="L2">
        <v>2</v>
      </c>
      <c r="M2">
        <v>0</v>
      </c>
    </row>
    <row r="3" spans="1:13" x14ac:dyDescent="0.35">
      <c r="A3" t="s">
        <v>1065</v>
      </c>
      <c r="B3" t="s">
        <v>497</v>
      </c>
      <c r="C3" s="2">
        <v>5504830</v>
      </c>
      <c r="D3" t="s">
        <v>2272</v>
      </c>
      <c r="E3" t="s">
        <v>2289</v>
      </c>
      <c r="F3" t="s">
        <v>2273</v>
      </c>
      <c r="G3" t="s">
        <v>2271</v>
      </c>
      <c r="H3" t="s">
        <v>2274</v>
      </c>
      <c r="I3" t="s">
        <v>2275</v>
      </c>
      <c r="J3" t="s">
        <v>2276</v>
      </c>
      <c r="K3">
        <v>21</v>
      </c>
      <c r="L3">
        <v>1</v>
      </c>
      <c r="M3">
        <v>0</v>
      </c>
    </row>
    <row r="4" spans="1:13" x14ac:dyDescent="0.35">
      <c r="A4" t="s">
        <v>1071</v>
      </c>
      <c r="B4" t="s">
        <v>246</v>
      </c>
      <c r="G4" t="s">
        <v>2269</v>
      </c>
      <c r="I4" t="s">
        <v>2277</v>
      </c>
      <c r="K4">
        <v>0</v>
      </c>
      <c r="L4">
        <v>0</v>
      </c>
      <c r="M4">
        <v>34</v>
      </c>
    </row>
    <row r="5" spans="1:13" x14ac:dyDescent="0.35">
      <c r="A5" t="s">
        <v>1072</v>
      </c>
      <c r="B5" t="s">
        <v>691</v>
      </c>
      <c r="G5" t="s">
        <v>2270</v>
      </c>
      <c r="I5" t="s">
        <v>2278</v>
      </c>
      <c r="K5">
        <v>0</v>
      </c>
      <c r="L5">
        <v>0</v>
      </c>
      <c r="M5">
        <v>35</v>
      </c>
    </row>
    <row r="6" spans="1:13" x14ac:dyDescent="0.35">
      <c r="A6" t="s">
        <v>713</v>
      </c>
      <c r="B6" t="s">
        <v>492</v>
      </c>
      <c r="G6" t="s">
        <v>2279</v>
      </c>
      <c r="I6" t="s">
        <v>1835</v>
      </c>
      <c r="K6">
        <v>0</v>
      </c>
      <c r="L6">
        <v>0</v>
      </c>
      <c r="M6">
        <v>36</v>
      </c>
    </row>
    <row r="7" spans="1:13" x14ac:dyDescent="0.35">
      <c r="A7" t="s">
        <v>2292</v>
      </c>
      <c r="B7" t="s">
        <v>492</v>
      </c>
      <c r="G7" t="s">
        <v>2294</v>
      </c>
      <c r="I7" t="s">
        <v>2296</v>
      </c>
      <c r="K7">
        <v>0</v>
      </c>
      <c r="L7">
        <v>0</v>
      </c>
      <c r="M7">
        <v>0</v>
      </c>
    </row>
    <row r="8" spans="1:13" x14ac:dyDescent="0.35">
      <c r="A8" t="s">
        <v>2293</v>
      </c>
      <c r="B8" t="s">
        <v>492</v>
      </c>
      <c r="G8" t="s">
        <v>2295</v>
      </c>
      <c r="I8" t="s">
        <v>2297</v>
      </c>
      <c r="K8">
        <v>0</v>
      </c>
      <c r="L8">
        <v>0</v>
      </c>
      <c r="M8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5"/>
  <sheetViews>
    <sheetView topLeftCell="Z1" workbookViewId="0">
      <selection activeCell="AK15" sqref="AK15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1327</v>
      </c>
      <c r="C1" s="3" t="s">
        <v>1477</v>
      </c>
      <c r="D1" s="3" t="s">
        <v>1478</v>
      </c>
      <c r="E1" s="3" t="s">
        <v>1408</v>
      </c>
      <c r="F1" s="3" t="s">
        <v>1471</v>
      </c>
      <c r="G1" s="3" t="s">
        <v>1317</v>
      </c>
      <c r="H1" s="3" t="s">
        <v>1310</v>
      </c>
      <c r="I1" s="3" t="s">
        <v>1311</v>
      </c>
      <c r="J1" s="3" t="s">
        <v>1312</v>
      </c>
      <c r="K1" s="3" t="s">
        <v>1313</v>
      </c>
      <c r="L1" s="3" t="s">
        <v>1409</v>
      </c>
      <c r="M1" s="3" t="s">
        <v>1314</v>
      </c>
      <c r="N1" s="3" t="s">
        <v>1329</v>
      </c>
      <c r="O1" s="3" t="s">
        <v>1315</v>
      </c>
      <c r="P1" s="3" t="s">
        <v>1472</v>
      </c>
      <c r="Q1" s="3" t="s">
        <v>1316</v>
      </c>
      <c r="R1" s="3" t="s">
        <v>1307</v>
      </c>
      <c r="S1" s="3" t="s">
        <v>1308</v>
      </c>
      <c r="T1" s="3" t="s">
        <v>1309</v>
      </c>
      <c r="U1" s="3" t="s">
        <v>1473</v>
      </c>
      <c r="V1" s="3" t="s">
        <v>1378</v>
      </c>
      <c r="W1" s="19" t="s">
        <v>1474</v>
      </c>
      <c r="X1" s="19" t="s">
        <v>1475</v>
      </c>
      <c r="Y1" s="19" t="s">
        <v>1430</v>
      </c>
      <c r="Z1" s="19" t="s">
        <v>1431</v>
      </c>
      <c r="AA1" s="19" t="s">
        <v>1432</v>
      </c>
      <c r="AB1" s="19" t="s">
        <v>1433</v>
      </c>
      <c r="AC1" s="19" t="s">
        <v>1434</v>
      </c>
      <c r="AD1" s="3" t="s">
        <v>1440</v>
      </c>
      <c r="AE1" s="3" t="s">
        <v>1441</v>
      </c>
      <c r="AF1" s="3" t="s">
        <v>1448</v>
      </c>
      <c r="AG1" s="3" t="s">
        <v>1468</v>
      </c>
      <c r="AH1" s="3" t="s">
        <v>1464</v>
      </c>
      <c r="AI1" s="3" t="s">
        <v>1449</v>
      </c>
      <c r="AJ1" s="3" t="s">
        <v>1469</v>
      </c>
      <c r="AK1" s="3" t="s">
        <v>1465</v>
      </c>
      <c r="AL1" s="3" t="s">
        <v>1450</v>
      </c>
      <c r="AM1" s="3" t="s">
        <v>1451</v>
      </c>
      <c r="AN1" s="3" t="s">
        <v>1452</v>
      </c>
      <c r="AO1" s="3" t="s">
        <v>1453</v>
      </c>
      <c r="AP1" s="3" t="s">
        <v>1454</v>
      </c>
      <c r="AQ1" s="3" t="s">
        <v>1455</v>
      </c>
      <c r="AR1" s="3" t="s">
        <v>1470</v>
      </c>
      <c r="AS1" s="3" t="s">
        <v>1456</v>
      </c>
      <c r="AT1" s="3" t="s">
        <v>1457</v>
      </c>
      <c r="AU1" s="3" t="s">
        <v>1460</v>
      </c>
      <c r="AV1" s="3" t="s">
        <v>1458</v>
      </c>
      <c r="AW1" s="3" t="s">
        <v>1461</v>
      </c>
      <c r="AX1" s="3" t="s">
        <v>1459</v>
      </c>
    </row>
    <row r="2" spans="1:50" x14ac:dyDescent="0.35">
      <c r="A2" t="s">
        <v>1320</v>
      </c>
      <c r="B2" t="s">
        <v>246</v>
      </c>
      <c r="H2" t="s">
        <v>1325</v>
      </c>
      <c r="J2" t="s">
        <v>1331</v>
      </c>
      <c r="K2" t="s">
        <v>1383</v>
      </c>
      <c r="M2" t="s">
        <v>1328</v>
      </c>
      <c r="Q2" t="s">
        <v>690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s="21">
        <v>45545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1337</v>
      </c>
      <c r="AG2" s="20" t="s">
        <v>3</v>
      </c>
      <c r="AH2" t="s">
        <v>1463</v>
      </c>
      <c r="AI2" t="s">
        <v>1466</v>
      </c>
      <c r="AJ2" s="20" t="s">
        <v>600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1319</v>
      </c>
      <c r="B3" t="s">
        <v>691</v>
      </c>
      <c r="C3" t="s">
        <v>1479</v>
      </c>
      <c r="D3" t="s">
        <v>1480</v>
      </c>
      <c r="E3" t="s">
        <v>1276</v>
      </c>
      <c r="F3" s="4">
        <v>45170</v>
      </c>
      <c r="G3" s="4"/>
      <c r="H3" t="s">
        <v>1322</v>
      </c>
      <c r="I3" t="s">
        <v>689</v>
      </c>
      <c r="J3" t="s">
        <v>1326</v>
      </c>
      <c r="K3" t="s">
        <v>1384</v>
      </c>
      <c r="L3" t="s">
        <v>1410</v>
      </c>
      <c r="M3" t="s">
        <v>7</v>
      </c>
      <c r="N3" t="s">
        <v>1411</v>
      </c>
      <c r="O3" s="4">
        <v>45323</v>
      </c>
      <c r="P3" t="s">
        <v>246</v>
      </c>
      <c r="Q3" t="s">
        <v>1330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1318</v>
      </c>
      <c r="B4" t="s">
        <v>247</v>
      </c>
      <c r="F4" s="4">
        <f ca="1">TODAY()</f>
        <v>45810</v>
      </c>
      <c r="G4" s="4"/>
      <c r="H4" t="s">
        <v>1323</v>
      </c>
      <c r="I4" t="s">
        <v>1386</v>
      </c>
      <c r="J4" t="s">
        <v>1211</v>
      </c>
      <c r="K4" t="s">
        <v>325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1321</v>
      </c>
      <c r="B5" t="s">
        <v>492</v>
      </c>
      <c r="H5" t="s">
        <v>1324</v>
      </c>
      <c r="J5" t="s">
        <v>1382</v>
      </c>
      <c r="K5" t="s">
        <v>1383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1375</v>
      </c>
      <c r="B6" t="s">
        <v>246</v>
      </c>
      <c r="H6" t="s">
        <v>1376</v>
      </c>
      <c r="J6" t="s">
        <v>299</v>
      </c>
      <c r="K6" t="s">
        <v>1384</v>
      </c>
      <c r="L6" t="s">
        <v>1385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1374</v>
      </c>
      <c r="B7" t="s">
        <v>246</v>
      </c>
      <c r="H7" t="s">
        <v>1377</v>
      </c>
      <c r="J7" t="s">
        <v>1326</v>
      </c>
      <c r="K7" t="s">
        <v>325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1379</v>
      </c>
      <c r="B8" t="s">
        <v>246</v>
      </c>
      <c r="H8" t="s">
        <v>1380</v>
      </c>
      <c r="J8" t="s">
        <v>1381</v>
      </c>
      <c r="K8" t="s">
        <v>1332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1426</v>
      </c>
      <c r="B9" s="20" t="s">
        <v>246</v>
      </c>
      <c r="C9" s="20"/>
      <c r="D9" s="20"/>
      <c r="E9" s="20"/>
      <c r="F9" s="20"/>
      <c r="H9" s="20" t="s">
        <v>1428</v>
      </c>
      <c r="I9" s="20">
        <v>77665544</v>
      </c>
      <c r="J9" s="20" t="s">
        <v>1331</v>
      </c>
      <c r="K9" s="20" t="s">
        <v>1332</v>
      </c>
      <c r="L9" s="20"/>
      <c r="M9" s="20"/>
      <c r="P9" s="20" t="s">
        <v>737</v>
      </c>
      <c r="Q9" s="20" t="s">
        <v>690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1337</v>
      </c>
      <c r="AG9" s="20" t="s">
        <v>3</v>
      </c>
      <c r="AH9" t="s">
        <v>1463</v>
      </c>
      <c r="AI9" t="s">
        <v>1466</v>
      </c>
      <c r="AJ9" s="20" t="s">
        <v>600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1427</v>
      </c>
      <c r="B10" s="20" t="s">
        <v>246</v>
      </c>
      <c r="C10" s="20"/>
      <c r="D10" s="20"/>
      <c r="E10" s="20"/>
      <c r="F10" s="20"/>
      <c r="G10" s="20"/>
      <c r="H10" s="20" t="s">
        <v>1429</v>
      </c>
      <c r="I10" s="20"/>
      <c r="J10" t="s">
        <v>1326</v>
      </c>
      <c r="K10" t="s">
        <v>1383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1467</v>
      </c>
      <c r="AG10" s="20" t="s">
        <v>600</v>
      </c>
      <c r="AH10" s="20"/>
      <c r="AI10" t="s">
        <v>1370</v>
      </c>
      <c r="AJ10" s="20" t="s">
        <v>3</v>
      </c>
      <c r="AK10" t="s">
        <v>1371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1399</v>
      </c>
      <c r="B11" t="s">
        <v>246</v>
      </c>
      <c r="H11" t="s">
        <v>1401</v>
      </c>
      <c r="J11" t="s">
        <v>1331</v>
      </c>
      <c r="K11" t="s">
        <v>1332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1400</v>
      </c>
      <c r="B12" t="s">
        <v>246</v>
      </c>
      <c r="H12" t="s">
        <v>1402</v>
      </c>
      <c r="J12" t="s">
        <v>1326</v>
      </c>
      <c r="K12" t="s">
        <v>1383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1438</v>
      </c>
      <c r="B13" t="s">
        <v>246</v>
      </c>
      <c r="H13" t="s">
        <v>1439</v>
      </c>
      <c r="J13" t="s">
        <v>1211</v>
      </c>
      <c r="K13" t="s">
        <v>1332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  <row r="14" spans="1:50" x14ac:dyDescent="0.35">
      <c r="A14" t="s">
        <v>2224</v>
      </c>
      <c r="B14" t="s">
        <v>806</v>
      </c>
      <c r="G14" s="4">
        <v>45744</v>
      </c>
      <c r="H14" t="s">
        <v>2221</v>
      </c>
      <c r="J14" t="s">
        <v>1382</v>
      </c>
      <c r="K14" t="s">
        <v>1332</v>
      </c>
      <c r="R14" t="s">
        <v>190</v>
      </c>
      <c r="S14" s="8">
        <v>18</v>
      </c>
      <c r="T14" s="8">
        <v>1</v>
      </c>
      <c r="U14" s="8">
        <v>31</v>
      </c>
      <c r="V14" s="8">
        <v>0</v>
      </c>
      <c r="W14" s="8">
        <v>2000000</v>
      </c>
      <c r="X14" s="4">
        <v>45575</v>
      </c>
      <c r="Y14" s="8">
        <v>3500</v>
      </c>
      <c r="Z14" s="8">
        <v>2025</v>
      </c>
      <c r="AA14" s="8">
        <v>4000</v>
      </c>
      <c r="AB14" s="8">
        <v>1</v>
      </c>
      <c r="AC14" s="8">
        <v>1</v>
      </c>
      <c r="AD14" s="8">
        <v>1</v>
      </c>
      <c r="AE14" s="8">
        <v>1</v>
      </c>
      <c r="AF14" t="s">
        <v>2222</v>
      </c>
      <c r="AG14" t="s">
        <v>600</v>
      </c>
      <c r="AH14" t="s">
        <v>2223</v>
      </c>
      <c r="AI14" t="s">
        <v>849</v>
      </c>
      <c r="AJ14" t="s">
        <v>3</v>
      </c>
      <c r="AK14" t="s">
        <v>1371</v>
      </c>
      <c r="AL14" s="21">
        <v>45209</v>
      </c>
      <c r="AM14" s="4">
        <v>46368</v>
      </c>
      <c r="AN14">
        <v>2026</v>
      </c>
      <c r="AO14">
        <v>544900</v>
      </c>
      <c r="AP14">
        <v>10000</v>
      </c>
      <c r="AQ14" t="s">
        <v>266</v>
      </c>
      <c r="AR14">
        <v>25947.62</v>
      </c>
      <c r="AS14">
        <v>25000</v>
      </c>
      <c r="AT14">
        <v>12000.99</v>
      </c>
      <c r="AU14" s="11">
        <v>471951.39</v>
      </c>
      <c r="AV14">
        <v>1200</v>
      </c>
      <c r="AW14" s="11">
        <v>470751.39</v>
      </c>
      <c r="AX14">
        <v>1988.87</v>
      </c>
    </row>
    <row r="15" spans="1:50" x14ac:dyDescent="0.35">
      <c r="A15" t="s">
        <v>2226</v>
      </c>
      <c r="B15" t="s">
        <v>806</v>
      </c>
      <c r="G15" s="4">
        <v>45744</v>
      </c>
      <c r="H15" t="s">
        <v>2227</v>
      </c>
      <c r="J15" t="s">
        <v>1331</v>
      </c>
      <c r="K15" t="s">
        <v>1383</v>
      </c>
      <c r="M15" t="s">
        <v>1328</v>
      </c>
      <c r="Q15" t="s">
        <v>690</v>
      </c>
      <c r="R15" t="s">
        <v>192</v>
      </c>
      <c r="S15" s="8">
        <v>0</v>
      </c>
      <c r="T15" s="8">
        <v>0</v>
      </c>
      <c r="U15" s="8">
        <v>32</v>
      </c>
      <c r="V15" s="8">
        <v>0</v>
      </c>
      <c r="W15" s="8">
        <v>1000</v>
      </c>
      <c r="X15" s="21">
        <v>45545</v>
      </c>
      <c r="Y15" s="8">
        <v>5000</v>
      </c>
      <c r="Z15" s="8">
        <v>2024</v>
      </c>
      <c r="AA15" s="8">
        <v>5600</v>
      </c>
      <c r="AB15">
        <v>1</v>
      </c>
      <c r="AC15">
        <v>1</v>
      </c>
      <c r="AD15">
        <v>1</v>
      </c>
      <c r="AE15">
        <v>1</v>
      </c>
      <c r="AF15" s="20" t="s">
        <v>1337</v>
      </c>
      <c r="AG15" s="20" t="s">
        <v>3</v>
      </c>
      <c r="AH15" t="s">
        <v>1463</v>
      </c>
      <c r="AI15" t="s">
        <v>1466</v>
      </c>
      <c r="AJ15" s="20" t="s">
        <v>600</v>
      </c>
      <c r="AL15" s="4">
        <v>45513</v>
      </c>
      <c r="AM15" s="4">
        <v>45482</v>
      </c>
      <c r="AN15">
        <v>2024</v>
      </c>
      <c r="AO15">
        <v>544900</v>
      </c>
      <c r="AP15">
        <v>10000</v>
      </c>
      <c r="AQ15" t="s">
        <v>266</v>
      </c>
      <c r="AR15">
        <v>25947.62</v>
      </c>
      <c r="AS15">
        <v>25000</v>
      </c>
      <c r="AT15">
        <v>12000.99</v>
      </c>
      <c r="AU15" s="11">
        <v>471951.39</v>
      </c>
      <c r="AV15">
        <v>1200</v>
      </c>
      <c r="AW15" s="11">
        <v>470751.39</v>
      </c>
      <c r="AX15">
        <v>1988.87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topLeftCell="W1" workbookViewId="0">
      <selection activeCell="AG21" sqref="AG21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2150</v>
      </c>
      <c r="C1" s="19" t="s">
        <v>2151</v>
      </c>
      <c r="D1" s="19" t="s">
        <v>2152</v>
      </c>
      <c r="E1" s="19" t="s">
        <v>2153</v>
      </c>
      <c r="F1" s="19" t="s">
        <v>1353</v>
      </c>
      <c r="G1" s="19" t="s">
        <v>1354</v>
      </c>
      <c r="H1" s="19" t="s">
        <v>1355</v>
      </c>
      <c r="I1" s="19" t="s">
        <v>1356</v>
      </c>
      <c r="J1" s="19" t="s">
        <v>2154</v>
      </c>
      <c r="K1" s="19" t="s">
        <v>2155</v>
      </c>
      <c r="L1" s="19" t="s">
        <v>2156</v>
      </c>
      <c r="M1" s="19" t="s">
        <v>2157</v>
      </c>
      <c r="N1" s="19" t="s">
        <v>2158</v>
      </c>
      <c r="O1" s="19" t="s">
        <v>2159</v>
      </c>
      <c r="P1" s="19" t="s">
        <v>2160</v>
      </c>
      <c r="Q1" s="19" t="s">
        <v>2161</v>
      </c>
      <c r="R1" s="19" t="s">
        <v>2162</v>
      </c>
      <c r="S1" s="19" t="s">
        <v>2163</v>
      </c>
      <c r="T1" s="19" t="s">
        <v>2164</v>
      </c>
      <c r="U1" s="19" t="s">
        <v>2165</v>
      </c>
      <c r="V1" s="19" t="s">
        <v>2166</v>
      </c>
      <c r="W1" s="19" t="s">
        <v>2167</v>
      </c>
      <c r="X1" s="19" t="s">
        <v>2168</v>
      </c>
      <c r="Y1" s="19" t="s">
        <v>2169</v>
      </c>
      <c r="Z1" s="19" t="s">
        <v>2170</v>
      </c>
      <c r="AA1" s="19" t="s">
        <v>2171</v>
      </c>
      <c r="AB1" s="19" t="s">
        <v>2172</v>
      </c>
      <c r="AC1" s="19" t="s">
        <v>2173</v>
      </c>
      <c r="AD1" s="19" t="s">
        <v>2174</v>
      </c>
      <c r="AE1" s="19" t="s">
        <v>2175</v>
      </c>
      <c r="AF1" s="19" t="s">
        <v>2176</v>
      </c>
      <c r="AG1" s="19" t="s">
        <v>2177</v>
      </c>
      <c r="AH1" s="19" t="s">
        <v>2178</v>
      </c>
      <c r="AI1" s="19" t="s">
        <v>2179</v>
      </c>
      <c r="AJ1" s="19" t="s">
        <v>2180</v>
      </c>
    </row>
    <row r="2" spans="1:36" x14ac:dyDescent="0.35">
      <c r="A2" s="20" t="s">
        <v>804</v>
      </c>
      <c r="B2" s="20" t="s">
        <v>805</v>
      </c>
      <c r="C2" s="20" t="s">
        <v>602</v>
      </c>
      <c r="D2" s="20" t="s">
        <v>806</v>
      </c>
      <c r="E2" s="20" t="s">
        <v>805</v>
      </c>
      <c r="F2" s="20" t="s">
        <v>806</v>
      </c>
      <c r="G2" s="20" t="s">
        <v>805</v>
      </c>
      <c r="H2" s="20" t="s">
        <v>602</v>
      </c>
      <c r="I2" s="20" t="s">
        <v>806</v>
      </c>
      <c r="J2" s="20" t="s">
        <v>602</v>
      </c>
      <c r="K2" s="20" t="s">
        <v>806</v>
      </c>
      <c r="L2" s="20" t="s">
        <v>805</v>
      </c>
      <c r="M2" s="20" t="s">
        <v>602</v>
      </c>
      <c r="N2" s="20" t="s">
        <v>806</v>
      </c>
      <c r="O2" s="20" t="s">
        <v>805</v>
      </c>
      <c r="P2" s="20" t="s">
        <v>602</v>
      </c>
      <c r="Q2" s="20" t="s">
        <v>806</v>
      </c>
      <c r="R2" s="20" t="s">
        <v>805</v>
      </c>
      <c r="S2" s="20" t="s">
        <v>602</v>
      </c>
      <c r="T2" s="20" t="s">
        <v>806</v>
      </c>
      <c r="U2" s="20" t="s">
        <v>805</v>
      </c>
      <c r="V2" s="20" t="s">
        <v>806</v>
      </c>
      <c r="W2" s="20" t="s">
        <v>805</v>
      </c>
      <c r="X2" s="20" t="s">
        <v>602</v>
      </c>
      <c r="Y2" s="20" t="s">
        <v>805</v>
      </c>
      <c r="Z2" s="20" t="s">
        <v>806</v>
      </c>
      <c r="AA2" s="20" t="s">
        <v>805</v>
      </c>
      <c r="AB2" s="20" t="s">
        <v>602</v>
      </c>
      <c r="AC2" s="20" t="s">
        <v>806</v>
      </c>
      <c r="AD2" s="20" t="s">
        <v>805</v>
      </c>
      <c r="AE2" s="20" t="s">
        <v>805</v>
      </c>
      <c r="AF2" s="20" t="s">
        <v>602</v>
      </c>
      <c r="AG2" s="20" t="s">
        <v>806</v>
      </c>
      <c r="AH2" s="20" t="s">
        <v>805</v>
      </c>
      <c r="AI2" s="20" t="s">
        <v>602</v>
      </c>
      <c r="AJ2" s="20" t="s">
        <v>602</v>
      </c>
    </row>
    <row r="3" spans="1:36" x14ac:dyDescent="0.35">
      <c r="A3" s="20" t="s">
        <v>807</v>
      </c>
      <c r="B3" s="20" t="s">
        <v>806</v>
      </c>
      <c r="C3" s="20" t="s">
        <v>805</v>
      </c>
      <c r="D3" s="20"/>
      <c r="E3" s="20"/>
      <c r="F3" s="20"/>
      <c r="G3" s="20"/>
      <c r="H3" s="20"/>
      <c r="I3" s="20"/>
      <c r="J3" s="20" t="s">
        <v>805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602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806</v>
      </c>
    </row>
    <row r="4" spans="1:36" x14ac:dyDescent="0.35">
      <c r="A4" s="20" t="s">
        <v>1271</v>
      </c>
      <c r="B4" s="20" t="s">
        <v>806</v>
      </c>
      <c r="C4" s="20" t="s">
        <v>805</v>
      </c>
      <c r="D4" s="20" t="s">
        <v>805</v>
      </c>
      <c r="E4" s="20" t="s">
        <v>805</v>
      </c>
      <c r="F4" s="20" t="s">
        <v>805</v>
      </c>
      <c r="G4" s="20" t="s">
        <v>805</v>
      </c>
      <c r="H4" s="20" t="s">
        <v>805</v>
      </c>
      <c r="I4" s="20" t="s">
        <v>805</v>
      </c>
      <c r="J4" s="20" t="s">
        <v>805</v>
      </c>
      <c r="K4" s="20" t="s">
        <v>805</v>
      </c>
      <c r="L4" s="20" t="s">
        <v>805</v>
      </c>
      <c r="M4" s="20" t="s">
        <v>805</v>
      </c>
      <c r="N4" s="20" t="s">
        <v>805</v>
      </c>
      <c r="O4" s="20" t="s">
        <v>805</v>
      </c>
      <c r="P4" s="20" t="s">
        <v>805</v>
      </c>
      <c r="Q4" s="20" t="s">
        <v>805</v>
      </c>
      <c r="R4" s="20" t="s">
        <v>805</v>
      </c>
      <c r="S4" s="20" t="s">
        <v>805</v>
      </c>
      <c r="T4" s="20" t="s">
        <v>805</v>
      </c>
      <c r="U4" s="20" t="s">
        <v>805</v>
      </c>
      <c r="V4" s="20" t="s">
        <v>805</v>
      </c>
      <c r="W4" s="20" t="s">
        <v>805</v>
      </c>
      <c r="X4" s="20" t="s">
        <v>805</v>
      </c>
      <c r="Y4" s="20"/>
      <c r="Z4" s="20" t="s">
        <v>805</v>
      </c>
      <c r="AA4" s="20" t="s">
        <v>805</v>
      </c>
      <c r="AB4" s="20" t="s">
        <v>805</v>
      </c>
      <c r="AC4" s="20" t="s">
        <v>805</v>
      </c>
      <c r="AD4" s="20" t="s">
        <v>805</v>
      </c>
      <c r="AE4" s="20" t="s">
        <v>805</v>
      </c>
      <c r="AF4" s="20" t="s">
        <v>805</v>
      </c>
      <c r="AG4" s="20" t="s">
        <v>805</v>
      </c>
      <c r="AH4" s="20" t="s">
        <v>805</v>
      </c>
      <c r="AI4" s="20" t="s">
        <v>805</v>
      </c>
      <c r="AJ4" s="20" t="s">
        <v>805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1413</v>
      </c>
      <c r="C1" s="19" t="s">
        <v>1414</v>
      </c>
      <c r="D1" s="19" t="s">
        <v>1415</v>
      </c>
      <c r="E1" s="19" t="s">
        <v>1416</v>
      </c>
      <c r="F1" s="19" t="s">
        <v>1417</v>
      </c>
      <c r="G1" s="19" t="s">
        <v>1418</v>
      </c>
    </row>
    <row r="2" spans="1:7" x14ac:dyDescent="0.35">
      <c r="A2" s="20" t="s">
        <v>1419</v>
      </c>
      <c r="B2" s="20" t="s">
        <v>1420</v>
      </c>
      <c r="C2" s="20" t="s">
        <v>1435</v>
      </c>
      <c r="D2" s="21">
        <v>45352</v>
      </c>
      <c r="E2" s="21">
        <v>45427</v>
      </c>
      <c r="F2" s="20">
        <v>550000</v>
      </c>
      <c r="G2" s="20" t="s">
        <v>1421</v>
      </c>
    </row>
    <row r="3" spans="1:7" x14ac:dyDescent="0.35">
      <c r="A3" s="20" t="s">
        <v>1419</v>
      </c>
      <c r="B3" s="20" t="s">
        <v>1422</v>
      </c>
      <c r="C3" s="20" t="s">
        <v>1436</v>
      </c>
      <c r="D3" s="21">
        <v>45352</v>
      </c>
      <c r="E3" s="21">
        <v>45427</v>
      </c>
      <c r="F3" s="20">
        <v>550000</v>
      </c>
      <c r="G3" s="20" t="s">
        <v>1423</v>
      </c>
    </row>
    <row r="4" spans="1:7" x14ac:dyDescent="0.35">
      <c r="A4" s="20" t="s">
        <v>1424</v>
      </c>
      <c r="B4" s="20" t="s">
        <v>1422</v>
      </c>
      <c r="C4" s="20" t="s">
        <v>1437</v>
      </c>
      <c r="D4" s="21">
        <v>45463</v>
      </c>
      <c r="E4" s="21">
        <v>45442</v>
      </c>
      <c r="F4" s="20">
        <v>1200.5</v>
      </c>
      <c r="G4" s="20" t="s">
        <v>1425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1290</v>
      </c>
      <c r="C1" s="3" t="s">
        <v>1291</v>
      </c>
      <c r="D1" s="3" t="s">
        <v>1292</v>
      </c>
      <c r="E1" s="3" t="s">
        <v>1293</v>
      </c>
      <c r="F1" s="3" t="s">
        <v>1294</v>
      </c>
      <c r="G1" s="3" t="s">
        <v>1295</v>
      </c>
    </row>
    <row r="2" spans="1:7" x14ac:dyDescent="0.35">
      <c r="A2" t="s">
        <v>400</v>
      </c>
      <c r="B2" t="s">
        <v>402</v>
      </c>
      <c r="C2" t="s">
        <v>403</v>
      </c>
      <c r="D2" t="s">
        <v>404</v>
      </c>
      <c r="F2" s="4">
        <v>45701</v>
      </c>
      <c r="G2">
        <v>10</v>
      </c>
    </row>
    <row r="3" spans="1:7" x14ac:dyDescent="0.35">
      <c r="A3" t="s">
        <v>401</v>
      </c>
      <c r="C3" t="s">
        <v>403</v>
      </c>
      <c r="D3" t="s">
        <v>405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E15" sqref="E15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1442</v>
      </c>
      <c r="C1" s="3" t="s">
        <v>1443</v>
      </c>
      <c r="D1" s="3" t="s">
        <v>1444</v>
      </c>
    </row>
    <row r="2" spans="1:4" x14ac:dyDescent="0.35">
      <c r="A2" t="s">
        <v>1445</v>
      </c>
      <c r="B2" t="s">
        <v>1224</v>
      </c>
      <c r="C2" t="s">
        <v>3</v>
      </c>
      <c r="D2" t="s">
        <v>320</v>
      </c>
    </row>
    <row r="3" spans="1:4" x14ac:dyDescent="0.35">
      <c r="A3" t="s">
        <v>1445</v>
      </c>
      <c r="B3" t="s">
        <v>1901</v>
      </c>
      <c r="C3" t="s">
        <v>3</v>
      </c>
    </row>
    <row r="4" spans="1:4" x14ac:dyDescent="0.35">
      <c r="A4" t="s">
        <v>1445</v>
      </c>
      <c r="B4" t="s">
        <v>1337</v>
      </c>
      <c r="C4" t="s">
        <v>3</v>
      </c>
      <c r="D4" t="s">
        <v>1338</v>
      </c>
    </row>
    <row r="5" spans="1:4" x14ac:dyDescent="0.35">
      <c r="A5" t="s">
        <v>1445</v>
      </c>
      <c r="B5" t="s">
        <v>1447</v>
      </c>
      <c r="C5" t="s">
        <v>600</v>
      </c>
    </row>
    <row r="6" spans="1:4" x14ac:dyDescent="0.35">
      <c r="A6" t="s">
        <v>1445</v>
      </c>
      <c r="B6" t="s">
        <v>1902</v>
      </c>
      <c r="C6" t="s">
        <v>600</v>
      </c>
    </row>
    <row r="7" spans="1:4" x14ac:dyDescent="0.35">
      <c r="A7" t="s">
        <v>1446</v>
      </c>
      <c r="B7" t="s">
        <v>1337</v>
      </c>
      <c r="C7" t="s">
        <v>3</v>
      </c>
      <c r="D7" t="s">
        <v>1338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25"/>
  <sheetViews>
    <sheetView workbookViewId="0">
      <selection activeCell="B29" sqref="B29"/>
    </sheetView>
  </sheetViews>
  <sheetFormatPr defaultRowHeight="14.5" x14ac:dyDescent="0.35"/>
  <cols>
    <col min="1" max="1" width="19.453125" bestFit="1" customWidth="1"/>
    <col min="2" max="2" width="22.63281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1333</v>
      </c>
      <c r="C1" s="3" t="s">
        <v>1334</v>
      </c>
      <c r="D1" s="3" t="s">
        <v>1335</v>
      </c>
      <c r="E1" s="3" t="s">
        <v>1336</v>
      </c>
    </row>
    <row r="2" spans="1:5" x14ac:dyDescent="0.35">
      <c r="A2" t="s">
        <v>688</v>
      </c>
      <c r="B2" t="s">
        <v>694</v>
      </c>
      <c r="C2" t="s">
        <v>250</v>
      </c>
      <c r="D2" t="s">
        <v>600</v>
      </c>
    </row>
    <row r="3" spans="1:5" x14ac:dyDescent="0.35">
      <c r="A3" t="s">
        <v>688</v>
      </c>
      <c r="B3" t="s">
        <v>693</v>
      </c>
      <c r="C3" t="s">
        <v>698</v>
      </c>
      <c r="D3" t="s">
        <v>600</v>
      </c>
    </row>
    <row r="4" spans="1:5" x14ac:dyDescent="0.35">
      <c r="A4" t="s">
        <v>688</v>
      </c>
      <c r="B4" t="s">
        <v>695</v>
      </c>
      <c r="C4" t="s">
        <v>699</v>
      </c>
      <c r="D4" t="s">
        <v>600</v>
      </c>
    </row>
    <row r="5" spans="1:5" x14ac:dyDescent="0.35">
      <c r="A5" t="s">
        <v>688</v>
      </c>
      <c r="B5" t="s">
        <v>696</v>
      </c>
      <c r="C5" t="s">
        <v>1224</v>
      </c>
      <c r="D5" t="s">
        <v>3</v>
      </c>
      <c r="E5" t="s">
        <v>700</v>
      </c>
    </row>
    <row r="6" spans="1:5" x14ac:dyDescent="0.35">
      <c r="A6" t="s">
        <v>688</v>
      </c>
      <c r="B6" t="s">
        <v>697</v>
      </c>
      <c r="C6" t="s">
        <v>1337</v>
      </c>
      <c r="D6" t="s">
        <v>3</v>
      </c>
      <c r="E6" t="s">
        <v>1338</v>
      </c>
    </row>
    <row r="7" spans="1:5" x14ac:dyDescent="0.35">
      <c r="A7" t="s">
        <v>712</v>
      </c>
      <c r="B7" t="s">
        <v>739</v>
      </c>
      <c r="C7" t="s">
        <v>740</v>
      </c>
      <c r="D7" t="s">
        <v>600</v>
      </c>
    </row>
    <row r="8" spans="1:5" x14ac:dyDescent="0.35">
      <c r="A8" t="s">
        <v>906</v>
      </c>
      <c r="B8" t="s">
        <v>694</v>
      </c>
      <c r="C8" t="s">
        <v>907</v>
      </c>
      <c r="D8" t="s">
        <v>600</v>
      </c>
    </row>
    <row r="9" spans="1:5" x14ac:dyDescent="0.35">
      <c r="A9" t="s">
        <v>1105</v>
      </c>
      <c r="B9" t="s">
        <v>739</v>
      </c>
      <c r="C9" t="s">
        <v>1337</v>
      </c>
      <c r="D9" t="s">
        <v>3</v>
      </c>
      <c r="E9" t="s">
        <v>1339</v>
      </c>
    </row>
    <row r="10" spans="1:5" x14ac:dyDescent="0.35">
      <c r="A10" t="s">
        <v>1105</v>
      </c>
      <c r="B10" t="s">
        <v>694</v>
      </c>
      <c r="C10" s="14" t="s">
        <v>1106</v>
      </c>
      <c r="D10" t="s">
        <v>600</v>
      </c>
    </row>
    <row r="11" spans="1:5" x14ac:dyDescent="0.35">
      <c r="A11" t="s">
        <v>1262</v>
      </c>
      <c r="B11" t="s">
        <v>694</v>
      </c>
      <c r="C11" t="s">
        <v>2185</v>
      </c>
      <c r="D11" t="s">
        <v>600</v>
      </c>
    </row>
    <row r="12" spans="1:5" x14ac:dyDescent="0.35">
      <c r="A12" t="s">
        <v>1366</v>
      </c>
      <c r="B12" t="s">
        <v>1365</v>
      </c>
      <c r="C12" t="s">
        <v>1104</v>
      </c>
      <c r="D12" t="s">
        <v>600</v>
      </c>
    </row>
    <row r="13" spans="1:5" x14ac:dyDescent="0.35">
      <c r="A13" t="s">
        <v>1366</v>
      </c>
      <c r="B13" t="s">
        <v>694</v>
      </c>
      <c r="C13" t="s">
        <v>1367</v>
      </c>
      <c r="D13" t="s">
        <v>600</v>
      </c>
    </row>
    <row r="14" spans="1:5" x14ac:dyDescent="0.35">
      <c r="A14" t="s">
        <v>1366</v>
      </c>
      <c r="B14" t="s">
        <v>1412</v>
      </c>
      <c r="C14" t="s">
        <v>1368</v>
      </c>
      <c r="D14" t="s">
        <v>600</v>
      </c>
    </row>
    <row r="15" spans="1:5" x14ac:dyDescent="0.35">
      <c r="A15" t="s">
        <v>1366</v>
      </c>
      <c r="B15" t="s">
        <v>695</v>
      </c>
      <c r="C15" t="s">
        <v>1224</v>
      </c>
      <c r="D15" t="s">
        <v>3</v>
      </c>
      <c r="E15" t="s">
        <v>320</v>
      </c>
    </row>
    <row r="16" spans="1:5" x14ac:dyDescent="0.35">
      <c r="A16" t="s">
        <v>1366</v>
      </c>
      <c r="B16" t="s">
        <v>739</v>
      </c>
      <c r="C16" t="s">
        <v>1369</v>
      </c>
      <c r="D16" t="s">
        <v>3</v>
      </c>
      <c r="E16" t="s">
        <v>610</v>
      </c>
    </row>
    <row r="17" spans="1:5" x14ac:dyDescent="0.35">
      <c r="A17" t="s">
        <v>1366</v>
      </c>
      <c r="B17" t="s">
        <v>697</v>
      </c>
      <c r="C17" t="s">
        <v>1370</v>
      </c>
      <c r="D17" t="s">
        <v>3</v>
      </c>
      <c r="E17" t="s">
        <v>1371</v>
      </c>
    </row>
    <row r="18" spans="1:5" x14ac:dyDescent="0.35">
      <c r="A18" t="s">
        <v>1366</v>
      </c>
      <c r="B18" t="s">
        <v>696</v>
      </c>
      <c r="C18" t="s">
        <v>1901</v>
      </c>
      <c r="D18" t="s">
        <v>3</v>
      </c>
      <c r="E18" t="s">
        <v>610</v>
      </c>
    </row>
    <row r="19" spans="1:5" x14ac:dyDescent="0.35">
      <c r="A19" t="s">
        <v>1372</v>
      </c>
      <c r="B19" t="s">
        <v>1365</v>
      </c>
      <c r="C19" t="s">
        <v>1373</v>
      </c>
      <c r="D19" t="s">
        <v>600</v>
      </c>
    </row>
    <row r="20" spans="1:5" x14ac:dyDescent="0.35">
      <c r="A20" t="s">
        <v>2266</v>
      </c>
      <c r="B20" t="s">
        <v>2280</v>
      </c>
      <c r="C20" t="s">
        <v>1224</v>
      </c>
      <c r="D20" t="s">
        <v>3</v>
      </c>
      <c r="E20" t="s">
        <v>700</v>
      </c>
    </row>
    <row r="21" spans="1:5" x14ac:dyDescent="0.35">
      <c r="A21" t="s">
        <v>2266</v>
      </c>
      <c r="B21" t="s">
        <v>2290</v>
      </c>
      <c r="C21" t="s">
        <v>2281</v>
      </c>
      <c r="D21" t="s">
        <v>600</v>
      </c>
    </row>
    <row r="22" spans="1:5" x14ac:dyDescent="0.35">
      <c r="A22" t="s">
        <v>2282</v>
      </c>
      <c r="B22" t="s">
        <v>2280</v>
      </c>
      <c r="C22" t="s">
        <v>2291</v>
      </c>
      <c r="D22" t="s">
        <v>600</v>
      </c>
    </row>
    <row r="23" spans="1:5" x14ac:dyDescent="0.35">
      <c r="A23" t="s">
        <v>2322</v>
      </c>
      <c r="B23" t="s">
        <v>2324</v>
      </c>
      <c r="C23" t="s">
        <v>1224</v>
      </c>
      <c r="D23" t="s">
        <v>3</v>
      </c>
      <c r="E23" t="s">
        <v>700</v>
      </c>
    </row>
    <row r="24" spans="1:5" x14ac:dyDescent="0.35">
      <c r="A24" t="s">
        <v>2322</v>
      </c>
      <c r="B24" t="s">
        <v>2325</v>
      </c>
      <c r="C24" t="s">
        <v>699</v>
      </c>
      <c r="D24" t="s">
        <v>600</v>
      </c>
    </row>
    <row r="25" spans="1:5" x14ac:dyDescent="0.35">
      <c r="A25" t="s">
        <v>2323</v>
      </c>
      <c r="B25" t="s">
        <v>2326</v>
      </c>
      <c r="C25" t="s">
        <v>1224</v>
      </c>
      <c r="D25" t="s">
        <v>3</v>
      </c>
      <c r="E25" t="s">
        <v>320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36"/>
  <sheetViews>
    <sheetView workbookViewId="0">
      <selection activeCell="F35" sqref="F35"/>
    </sheetView>
  </sheetViews>
  <sheetFormatPr defaultRowHeight="14.5" x14ac:dyDescent="0.35"/>
  <cols>
    <col min="1" max="1" width="37.179687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1643</v>
      </c>
      <c r="G1" s="3" t="s">
        <v>1529</v>
      </c>
    </row>
    <row r="2" spans="1:7" x14ac:dyDescent="0.35">
      <c r="A2" t="s">
        <v>277</v>
      </c>
      <c r="B2" t="s">
        <v>1637</v>
      </c>
      <c r="C2">
        <v>4361431</v>
      </c>
      <c r="D2" t="s">
        <v>1694</v>
      </c>
      <c r="E2" t="s">
        <v>1646</v>
      </c>
      <c r="F2" t="s">
        <v>256</v>
      </c>
    </row>
    <row r="3" spans="1:7" x14ac:dyDescent="0.35">
      <c r="A3" t="s">
        <v>329</v>
      </c>
      <c r="B3" t="s">
        <v>798</v>
      </c>
      <c r="C3">
        <v>2000000</v>
      </c>
      <c r="F3" t="s">
        <v>257</v>
      </c>
    </row>
    <row r="4" spans="1:7" x14ac:dyDescent="0.35">
      <c r="A4" t="s">
        <v>282</v>
      </c>
      <c r="B4" t="s">
        <v>1638</v>
      </c>
    </row>
    <row r="5" spans="1:7" x14ac:dyDescent="0.35">
      <c r="A5" t="s">
        <v>280</v>
      </c>
      <c r="B5" t="s">
        <v>2183</v>
      </c>
    </row>
    <row r="6" spans="1:7" x14ac:dyDescent="0.35">
      <c r="A6" t="s">
        <v>283</v>
      </c>
      <c r="B6" t="s">
        <v>1693</v>
      </c>
      <c r="F6" t="s">
        <v>257</v>
      </c>
    </row>
    <row r="7" spans="1:7" x14ac:dyDescent="0.35">
      <c r="A7" t="s">
        <v>1673</v>
      </c>
      <c r="B7" t="s">
        <v>2248</v>
      </c>
      <c r="D7" t="s">
        <v>1809</v>
      </c>
    </row>
    <row r="8" spans="1:7" x14ac:dyDescent="0.35">
      <c r="A8" t="s">
        <v>275</v>
      </c>
      <c r="B8" t="s">
        <v>1639</v>
      </c>
    </row>
    <row r="9" spans="1:7" x14ac:dyDescent="0.35">
      <c r="A9" t="s">
        <v>276</v>
      </c>
      <c r="B9" t="s">
        <v>1640</v>
      </c>
    </row>
    <row r="10" spans="1:7" x14ac:dyDescent="0.35">
      <c r="A10" t="s">
        <v>1516</v>
      </c>
      <c r="B10" t="s">
        <v>1641</v>
      </c>
      <c r="C10">
        <v>1821391</v>
      </c>
      <c r="D10" t="s">
        <v>1663</v>
      </c>
      <c r="E10" t="s">
        <v>1364</v>
      </c>
    </row>
    <row r="11" spans="1:7" x14ac:dyDescent="0.35">
      <c r="A11" t="s">
        <v>398</v>
      </c>
      <c r="B11" t="s">
        <v>1693</v>
      </c>
    </row>
    <row r="12" spans="1:7" x14ac:dyDescent="0.35">
      <c r="A12" t="s">
        <v>1343</v>
      </c>
      <c r="B12" t="s">
        <v>1642</v>
      </c>
      <c r="C12">
        <v>8540071</v>
      </c>
      <c r="D12" t="s">
        <v>1663</v>
      </c>
      <c r="E12" t="s">
        <v>1811</v>
      </c>
      <c r="F12" t="s">
        <v>1661</v>
      </c>
    </row>
    <row r="13" spans="1:7" x14ac:dyDescent="0.35">
      <c r="A13" t="s">
        <v>1341</v>
      </c>
      <c r="B13" t="s">
        <v>1644</v>
      </c>
    </row>
    <row r="14" spans="1:7" x14ac:dyDescent="0.35">
      <c r="A14" t="s">
        <v>1344</v>
      </c>
      <c r="B14" t="s">
        <v>1647</v>
      </c>
    </row>
    <row r="15" spans="1:7" x14ac:dyDescent="0.35">
      <c r="A15" t="s">
        <v>1342</v>
      </c>
      <c r="B15" t="s">
        <v>1648</v>
      </c>
    </row>
    <row r="16" spans="1:7" x14ac:dyDescent="0.35">
      <c r="A16" t="s">
        <v>703</v>
      </c>
      <c r="B16" t="s">
        <v>1649</v>
      </c>
      <c r="C16">
        <v>1821391</v>
      </c>
      <c r="D16" t="s">
        <v>1674</v>
      </c>
      <c r="E16" t="s">
        <v>1794</v>
      </c>
      <c r="F16" t="s">
        <v>1662</v>
      </c>
    </row>
    <row r="17" spans="1:7" x14ac:dyDescent="0.35">
      <c r="A17" t="s">
        <v>1345</v>
      </c>
      <c r="B17" t="s">
        <v>1645</v>
      </c>
      <c r="F17" t="s">
        <v>1696</v>
      </c>
    </row>
    <row r="18" spans="1:7" x14ac:dyDescent="0.35">
      <c r="A18" t="s">
        <v>1346</v>
      </c>
      <c r="B18" t="s">
        <v>1650</v>
      </c>
    </row>
    <row r="19" spans="1:7" x14ac:dyDescent="0.35">
      <c r="A19" t="s">
        <v>711</v>
      </c>
      <c r="B19" t="s">
        <v>1651</v>
      </c>
    </row>
    <row r="20" spans="1:7" x14ac:dyDescent="0.35">
      <c r="A20" t="s">
        <v>1347</v>
      </c>
      <c r="B20" t="s">
        <v>1652</v>
      </c>
    </row>
    <row r="21" spans="1:7" x14ac:dyDescent="0.35">
      <c r="A21" t="s">
        <v>1348</v>
      </c>
      <c r="B21" t="s">
        <v>858</v>
      </c>
    </row>
    <row r="22" spans="1:7" x14ac:dyDescent="0.35">
      <c r="A22" t="s">
        <v>1349</v>
      </c>
      <c r="B22" t="s">
        <v>1653</v>
      </c>
    </row>
    <row r="23" spans="1:7" x14ac:dyDescent="0.35">
      <c r="A23" t="s">
        <v>1350</v>
      </c>
      <c r="B23" t="s">
        <v>1654</v>
      </c>
    </row>
    <row r="24" spans="1:7" x14ac:dyDescent="0.35">
      <c r="A24" t="s">
        <v>1351</v>
      </c>
      <c r="B24" t="s">
        <v>1655</v>
      </c>
    </row>
    <row r="25" spans="1:7" x14ac:dyDescent="0.35">
      <c r="A25" t="s">
        <v>1352</v>
      </c>
      <c r="B25" t="s">
        <v>1656</v>
      </c>
      <c r="D25" t="s">
        <v>1663</v>
      </c>
    </row>
    <row r="26" spans="1:7" x14ac:dyDescent="0.35">
      <c r="A26" t="s">
        <v>1360</v>
      </c>
      <c r="B26" t="s">
        <v>1657</v>
      </c>
      <c r="C26">
        <v>1821391</v>
      </c>
      <c r="D26" t="s">
        <v>1664</v>
      </c>
      <c r="E26" t="s">
        <v>1807</v>
      </c>
      <c r="F26" t="s">
        <v>1697</v>
      </c>
    </row>
    <row r="27" spans="1:7" x14ac:dyDescent="0.35">
      <c r="A27" t="s">
        <v>1361</v>
      </c>
      <c r="B27" t="s">
        <v>1658</v>
      </c>
    </row>
    <row r="28" spans="1:7" x14ac:dyDescent="0.35">
      <c r="A28" t="s">
        <v>1362</v>
      </c>
      <c r="B28" t="s">
        <v>1659</v>
      </c>
    </row>
    <row r="29" spans="1:7" x14ac:dyDescent="0.35">
      <c r="A29" t="s">
        <v>1363</v>
      </c>
      <c r="B29" t="s">
        <v>1660</v>
      </c>
    </row>
    <row r="30" spans="1:7" x14ac:dyDescent="0.35">
      <c r="A30" t="s">
        <v>1515</v>
      </c>
      <c r="B30" t="s">
        <v>2213</v>
      </c>
      <c r="C30">
        <v>90054549</v>
      </c>
      <c r="D30" t="s">
        <v>1517</v>
      </c>
      <c r="E30" t="s">
        <v>1591</v>
      </c>
    </row>
    <row r="31" spans="1:7" x14ac:dyDescent="0.35">
      <c r="A31" t="s">
        <v>1530</v>
      </c>
      <c r="G31" t="s">
        <v>2198</v>
      </c>
    </row>
    <row r="32" spans="1:7" x14ac:dyDescent="0.35">
      <c r="A32" t="s">
        <v>2224</v>
      </c>
      <c r="B32" s="14" t="s">
        <v>2225</v>
      </c>
    </row>
    <row r="33" spans="1:6" x14ac:dyDescent="0.35">
      <c r="A33" t="s">
        <v>2228</v>
      </c>
      <c r="B33" s="14" t="s">
        <v>2229</v>
      </c>
    </row>
    <row r="34" spans="1:6" x14ac:dyDescent="0.35">
      <c r="A34" t="s">
        <v>2238</v>
      </c>
      <c r="B34" t="s">
        <v>2237</v>
      </c>
    </row>
    <row r="35" spans="1:6" x14ac:dyDescent="0.35">
      <c r="A35" t="s">
        <v>2267</v>
      </c>
      <c r="B35" t="s">
        <v>2283</v>
      </c>
      <c r="C35">
        <v>90172682</v>
      </c>
      <c r="D35" t="s">
        <v>2286</v>
      </c>
      <c r="E35" t="s">
        <v>2284</v>
      </c>
      <c r="F35" t="s">
        <v>2287</v>
      </c>
    </row>
    <row r="36" spans="1:6" x14ac:dyDescent="0.35">
      <c r="A36" t="s">
        <v>2268</v>
      </c>
      <c r="B36" t="s">
        <v>2285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D6"/>
  <sheetViews>
    <sheetView tabSelected="1" workbookViewId="0">
      <selection activeCell="J21" sqref="J21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5.81640625" bestFit="1" customWidth="1"/>
    <col min="10" max="10" width="18.1796875" bestFit="1" customWidth="1"/>
    <col min="11" max="11" width="22.54296875" bestFit="1" customWidth="1"/>
    <col min="12" max="12" width="27.54296875" bestFit="1" customWidth="1"/>
    <col min="13" max="13" width="24.81640625" bestFit="1" customWidth="1"/>
    <col min="14" max="14" width="35.54296875" bestFit="1" customWidth="1"/>
    <col min="15" max="15" width="18.81640625" bestFit="1" customWidth="1"/>
    <col min="16" max="16" width="22.7265625" bestFit="1" customWidth="1"/>
    <col min="17" max="17" width="23.1796875" bestFit="1" customWidth="1"/>
    <col min="18" max="18" width="29.54296875" bestFit="1" customWidth="1"/>
    <col min="19" max="19" width="18.54296875" bestFit="1" customWidth="1"/>
    <col min="20" max="20" width="24.1796875" bestFit="1" customWidth="1"/>
    <col min="21" max="21" width="38.54296875" bestFit="1" customWidth="1"/>
    <col min="22" max="22" width="60" bestFit="1" customWidth="1"/>
    <col min="23" max="23" width="32.26953125" bestFit="1" customWidth="1"/>
    <col min="24" max="24" width="27.453125" bestFit="1" customWidth="1"/>
    <col min="25" max="25" width="27.453125" customWidth="1"/>
    <col min="26" max="26" width="17.453125" bestFit="1" customWidth="1"/>
    <col min="27" max="27" width="19.453125" bestFit="1" customWidth="1"/>
    <col min="28" max="28" width="15.1796875" bestFit="1" customWidth="1"/>
    <col min="29" max="29" width="19.453125" bestFit="1" customWidth="1"/>
    <col min="30" max="30" width="63.54296875" bestFit="1" customWidth="1"/>
    <col min="31" max="33" width="18.54296875" bestFit="1" customWidth="1"/>
    <col min="34" max="34" width="10.453125" bestFit="1" customWidth="1"/>
    <col min="35" max="35" width="16.81640625" bestFit="1" customWidth="1"/>
    <col min="36" max="36" width="17.453125" bestFit="1" customWidth="1"/>
    <col min="37" max="37" width="15.1796875" bestFit="1" customWidth="1"/>
    <col min="38" max="38" width="14.453125" bestFit="1" customWidth="1"/>
    <col min="39" max="39" width="21.81640625" bestFit="1" customWidth="1"/>
    <col min="40" max="40" width="10.81640625" bestFit="1" customWidth="1"/>
    <col min="41" max="41" width="14.26953125" bestFit="1" customWidth="1"/>
    <col min="42" max="42" width="15.1796875" bestFit="1" customWidth="1"/>
    <col min="43" max="46" width="10.81640625" bestFit="1" customWidth="1"/>
    <col min="47" max="47" width="12.1796875" bestFit="1" customWidth="1"/>
    <col min="48" max="48" width="18.453125" bestFit="1" customWidth="1"/>
    <col min="49" max="49" width="9.54296875" bestFit="1" customWidth="1"/>
    <col min="50" max="50" width="11.7265625" bestFit="1" customWidth="1"/>
    <col min="52" max="52" width="11.7265625" bestFit="1" customWidth="1"/>
  </cols>
  <sheetData>
    <row r="1" spans="1:30" s="3" customFormat="1" x14ac:dyDescent="0.35">
      <c r="A1" s="3" t="s">
        <v>104</v>
      </c>
      <c r="B1" s="3" t="s">
        <v>1629</v>
      </c>
      <c r="C1" s="3" t="s">
        <v>1630</v>
      </c>
      <c r="D1" s="3" t="s">
        <v>258</v>
      </c>
      <c r="E1" s="3" t="s">
        <v>1592</v>
      </c>
      <c r="F1" s="3" t="s">
        <v>1593</v>
      </c>
      <c r="G1" s="3" t="s">
        <v>1594</v>
      </c>
      <c r="H1" s="3" t="s">
        <v>1595</v>
      </c>
      <c r="I1" s="3" t="s">
        <v>2327</v>
      </c>
      <c r="J1" s="3" t="s">
        <v>1596</v>
      </c>
      <c r="K1" s="3" t="s">
        <v>1597</v>
      </c>
      <c r="L1" s="3" t="s">
        <v>1599</v>
      </c>
      <c r="M1" s="3" t="s">
        <v>1600</v>
      </c>
      <c r="N1" s="3" t="s">
        <v>1601</v>
      </c>
      <c r="O1" s="3" t="s">
        <v>1598</v>
      </c>
      <c r="P1" s="3" t="s">
        <v>1602</v>
      </c>
      <c r="Q1" s="3" t="s">
        <v>1603</v>
      </c>
      <c r="R1" s="3" t="s">
        <v>1604</v>
      </c>
      <c r="S1" s="3" t="s">
        <v>1605</v>
      </c>
      <c r="T1" s="3" t="s">
        <v>1606</v>
      </c>
      <c r="U1" s="3" t="s">
        <v>1607</v>
      </c>
      <c r="V1" s="3" t="s">
        <v>1608</v>
      </c>
      <c r="W1" s="3" t="s">
        <v>1609</v>
      </c>
      <c r="X1" s="3" t="s">
        <v>1610</v>
      </c>
      <c r="Y1" s="3" t="s">
        <v>1611</v>
      </c>
      <c r="Z1" s="3" t="s">
        <v>1612</v>
      </c>
      <c r="AA1" s="3" t="s">
        <v>1613</v>
      </c>
      <c r="AB1" s="3" t="s">
        <v>1614</v>
      </c>
      <c r="AC1" s="3" t="s">
        <v>1615</v>
      </c>
      <c r="AD1" s="3" t="s">
        <v>1616</v>
      </c>
    </row>
    <row r="2" spans="1:30" x14ac:dyDescent="0.35">
      <c r="A2" t="s">
        <v>328</v>
      </c>
      <c r="D2" t="s">
        <v>259</v>
      </c>
      <c r="L2">
        <v>0</v>
      </c>
      <c r="M2">
        <v>0</v>
      </c>
    </row>
    <row r="3" spans="1:30" x14ac:dyDescent="0.35">
      <c r="A3" t="s">
        <v>264</v>
      </c>
      <c r="E3" t="s">
        <v>260</v>
      </c>
      <c r="F3" t="s">
        <v>261</v>
      </c>
      <c r="H3" t="s">
        <v>262</v>
      </c>
      <c r="J3" t="s">
        <v>263</v>
      </c>
      <c r="L3">
        <v>0</v>
      </c>
      <c r="M3">
        <v>0</v>
      </c>
      <c r="O3" t="s">
        <v>190</v>
      </c>
      <c r="P3" t="s">
        <v>265</v>
      </c>
      <c r="Q3" t="s">
        <v>267</v>
      </c>
      <c r="R3" t="s">
        <v>268</v>
      </c>
      <c r="S3" t="s">
        <v>266</v>
      </c>
      <c r="T3" t="s">
        <v>330</v>
      </c>
      <c r="U3" t="s">
        <v>269</v>
      </c>
      <c r="V3" t="s">
        <v>2204</v>
      </c>
      <c r="W3" t="s">
        <v>802</v>
      </c>
      <c r="X3" t="s">
        <v>270</v>
      </c>
      <c r="Z3" s="30">
        <v>100.0001</v>
      </c>
      <c r="AA3" t="b">
        <v>1</v>
      </c>
      <c r="AB3">
        <v>50.988799999999998</v>
      </c>
      <c r="AC3" t="s">
        <v>271</v>
      </c>
      <c r="AD3" t="s">
        <v>272</v>
      </c>
    </row>
    <row r="4" spans="1:30" x14ac:dyDescent="0.35">
      <c r="A4" t="s">
        <v>394</v>
      </c>
      <c r="B4" t="s">
        <v>1631</v>
      </c>
      <c r="C4" t="s">
        <v>1632</v>
      </c>
      <c r="E4" t="s">
        <v>1633</v>
      </c>
      <c r="F4" t="s">
        <v>395</v>
      </c>
      <c r="G4" t="s">
        <v>1634</v>
      </c>
      <c r="H4" t="s">
        <v>1635</v>
      </c>
      <c r="J4" t="s">
        <v>396</v>
      </c>
      <c r="K4" t="s">
        <v>1617</v>
      </c>
      <c r="L4">
        <v>1</v>
      </c>
      <c r="M4">
        <v>3</v>
      </c>
      <c r="N4" t="s">
        <v>1636</v>
      </c>
      <c r="O4" t="s">
        <v>190</v>
      </c>
      <c r="P4" t="s">
        <v>1618</v>
      </c>
      <c r="Q4" t="s">
        <v>1619</v>
      </c>
      <c r="R4" t="s">
        <v>266</v>
      </c>
      <c r="S4" t="s">
        <v>268</v>
      </c>
      <c r="T4" t="s">
        <v>1620</v>
      </c>
      <c r="U4" t="s">
        <v>397</v>
      </c>
      <c r="V4" t="s">
        <v>1296</v>
      </c>
      <c r="W4" t="s">
        <v>2205</v>
      </c>
      <c r="X4" t="s">
        <v>735</v>
      </c>
      <c r="Z4" s="30">
        <v>65.898600000000002</v>
      </c>
      <c r="AA4" t="b">
        <v>1</v>
      </c>
      <c r="AB4" s="32" t="s">
        <v>1672</v>
      </c>
      <c r="AC4" t="s">
        <v>271</v>
      </c>
      <c r="AD4" t="s">
        <v>406</v>
      </c>
    </row>
    <row r="5" spans="1:30" x14ac:dyDescent="0.35">
      <c r="A5" t="s">
        <v>687</v>
      </c>
      <c r="D5" t="s">
        <v>705</v>
      </c>
      <c r="E5" t="s">
        <v>704</v>
      </c>
      <c r="F5" t="s">
        <v>706</v>
      </c>
      <c r="G5" t="s">
        <v>719</v>
      </c>
      <c r="H5" t="s">
        <v>30</v>
      </c>
      <c r="J5" t="s">
        <v>707</v>
      </c>
      <c r="L5">
        <v>0</v>
      </c>
      <c r="M5">
        <v>0</v>
      </c>
      <c r="U5" t="s">
        <v>708</v>
      </c>
      <c r="V5" t="s">
        <v>733</v>
      </c>
      <c r="W5" t="s">
        <v>734</v>
      </c>
      <c r="X5" t="s">
        <v>735</v>
      </c>
      <c r="Y5" t="s">
        <v>2240</v>
      </c>
      <c r="Z5" s="30">
        <v>89.87</v>
      </c>
      <c r="AA5" t="b">
        <v>1</v>
      </c>
      <c r="AB5">
        <v>125.7801</v>
      </c>
      <c r="AC5" t="s">
        <v>710</v>
      </c>
      <c r="AD5" t="s">
        <v>709</v>
      </c>
    </row>
    <row r="6" spans="1:30" x14ac:dyDescent="0.35">
      <c r="A6" t="s">
        <v>1387</v>
      </c>
      <c r="D6" t="s">
        <v>1388</v>
      </c>
      <c r="E6" t="s">
        <v>1389</v>
      </c>
      <c r="F6" t="s">
        <v>1390</v>
      </c>
      <c r="H6" t="s">
        <v>66</v>
      </c>
      <c r="J6" t="s">
        <v>1391</v>
      </c>
      <c r="L6">
        <v>0</v>
      </c>
      <c r="M6">
        <v>0</v>
      </c>
      <c r="O6" t="s">
        <v>190</v>
      </c>
      <c r="P6" t="s">
        <v>1514</v>
      </c>
      <c r="Q6" t="s">
        <v>1392</v>
      </c>
      <c r="R6" t="s">
        <v>268</v>
      </c>
      <c r="S6" t="s">
        <v>268</v>
      </c>
      <c r="T6" t="s">
        <v>1393</v>
      </c>
      <c r="U6" t="s">
        <v>1394</v>
      </c>
      <c r="V6" t="s">
        <v>2245</v>
      </c>
      <c r="W6" t="s">
        <v>1395</v>
      </c>
      <c r="X6" t="s">
        <v>270</v>
      </c>
      <c r="Z6" s="30">
        <v>1200.1212</v>
      </c>
      <c r="AA6" t="b">
        <v>1</v>
      </c>
      <c r="AB6">
        <v>8900.9876999999997</v>
      </c>
      <c r="AC6" t="s">
        <v>710</v>
      </c>
      <c r="AD6" t="s">
        <v>1396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1621</v>
      </c>
      <c r="C1" s="3" t="s">
        <v>1622</v>
      </c>
      <c r="D1" s="3" t="s">
        <v>1627</v>
      </c>
    </row>
    <row r="2" spans="1:4" x14ac:dyDescent="0.35">
      <c r="A2" t="s">
        <v>1625</v>
      </c>
      <c r="B2" t="s">
        <v>1671</v>
      </c>
      <c r="C2" t="s">
        <v>1670</v>
      </c>
    </row>
    <row r="3" spans="1:4" x14ac:dyDescent="0.35">
      <c r="A3" t="s">
        <v>1625</v>
      </c>
      <c r="B3" t="s">
        <v>1623</v>
      </c>
      <c r="C3" t="s">
        <v>1624</v>
      </c>
    </row>
    <row r="4" spans="1:4" x14ac:dyDescent="0.35">
      <c r="A4" t="s">
        <v>1625</v>
      </c>
      <c r="B4" t="s">
        <v>1626</v>
      </c>
      <c r="C4" t="s">
        <v>7</v>
      </c>
      <c r="D4" t="s">
        <v>1628</v>
      </c>
    </row>
  </sheetData>
  <pageMargins left="0.7" right="0.7" top="0.75" bottom="0.75" header="0.3" footer="0.3"/>
  <pageSetup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A2" sqref="A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1173</v>
      </c>
      <c r="C1" s="3" t="s">
        <v>1174</v>
      </c>
      <c r="D1" s="3" t="s">
        <v>1175</v>
      </c>
      <c r="E1" s="3" t="s">
        <v>1176</v>
      </c>
      <c r="F1" s="3" t="s">
        <v>1177</v>
      </c>
      <c r="G1" s="3" t="s">
        <v>1178</v>
      </c>
      <c r="H1" s="3" t="s">
        <v>1179</v>
      </c>
      <c r="I1" s="3" t="s">
        <v>1228</v>
      </c>
    </row>
    <row r="2" spans="1:9" x14ac:dyDescent="0.35">
      <c r="A2" t="s">
        <v>1180</v>
      </c>
      <c r="B2" t="s">
        <v>2210</v>
      </c>
      <c r="C2" t="s">
        <v>266</v>
      </c>
      <c r="D2" t="s">
        <v>268</v>
      </c>
      <c r="E2" t="s">
        <v>1200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1238</v>
      </c>
      <c r="B3" t="s">
        <v>566</v>
      </c>
      <c r="C3" t="s">
        <v>268</v>
      </c>
      <c r="D3" t="s">
        <v>266</v>
      </c>
      <c r="E3" t="s">
        <v>1240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1239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1301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1181</v>
      </c>
      <c r="C1" s="3" t="s">
        <v>1235</v>
      </c>
      <c r="D1" s="3" t="s">
        <v>1223</v>
      </c>
      <c r="E1" s="3" t="s">
        <v>1182</v>
      </c>
    </row>
    <row r="2" spans="1:5" x14ac:dyDescent="0.35">
      <c r="A2" t="s">
        <v>1201</v>
      </c>
      <c r="B2" t="s">
        <v>1202</v>
      </c>
      <c r="C2" t="s">
        <v>600</v>
      </c>
      <c r="D2" t="s">
        <v>602</v>
      </c>
      <c r="E2" t="s">
        <v>1204</v>
      </c>
    </row>
    <row r="3" spans="1:5" x14ac:dyDescent="0.35">
      <c r="A3" t="s">
        <v>1201</v>
      </c>
      <c r="B3" t="s">
        <v>1224</v>
      </c>
      <c r="C3" t="s">
        <v>3</v>
      </c>
      <c r="D3" t="s">
        <v>700</v>
      </c>
      <c r="E3" t="s">
        <v>1205</v>
      </c>
    </row>
    <row r="4" spans="1:5" x14ac:dyDescent="0.35">
      <c r="A4" t="s">
        <v>1201</v>
      </c>
      <c r="B4" t="s">
        <v>1203</v>
      </c>
      <c r="C4" t="s">
        <v>600</v>
      </c>
      <c r="D4" t="s">
        <v>602</v>
      </c>
      <c r="E4" t="s">
        <v>1206</v>
      </c>
    </row>
    <row r="5" spans="1:5" x14ac:dyDescent="0.35">
      <c r="A5" t="s">
        <v>1241</v>
      </c>
      <c r="B5" t="s">
        <v>1203</v>
      </c>
      <c r="C5" t="s">
        <v>600</v>
      </c>
      <c r="D5" t="s">
        <v>602</v>
      </c>
      <c r="E5" t="s">
        <v>1242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M1" workbookViewId="0">
      <selection activeCell="S2" sqref="S2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1183</v>
      </c>
      <c r="C1" s="3" t="s">
        <v>1184</v>
      </c>
      <c r="D1" s="3" t="s">
        <v>1185</v>
      </c>
      <c r="E1" s="3" t="s">
        <v>1186</v>
      </c>
      <c r="F1" s="3" t="s">
        <v>1187</v>
      </c>
      <c r="G1" s="3" t="s">
        <v>1188</v>
      </c>
      <c r="H1" s="3" t="s">
        <v>1189</v>
      </c>
      <c r="I1" s="3" t="s">
        <v>1225</v>
      </c>
      <c r="J1" s="3" t="s">
        <v>1190</v>
      </c>
      <c r="K1" s="3" t="s">
        <v>1191</v>
      </c>
      <c r="L1" s="3" t="s">
        <v>1229</v>
      </c>
      <c r="M1" s="3" t="s">
        <v>1230</v>
      </c>
      <c r="N1" s="3" t="s">
        <v>1231</v>
      </c>
      <c r="O1" s="3" t="s">
        <v>1232</v>
      </c>
      <c r="P1" s="3" t="s">
        <v>1233</v>
      </c>
      <c r="Q1" s="3" t="s">
        <v>1234</v>
      </c>
    </row>
    <row r="2" spans="1:17" x14ac:dyDescent="0.35">
      <c r="A2" t="s">
        <v>1207</v>
      </c>
      <c r="B2" t="s">
        <v>1208</v>
      </c>
      <c r="C2" t="s">
        <v>1236</v>
      </c>
      <c r="D2" t="s">
        <v>1237</v>
      </c>
      <c r="E2" s="4">
        <v>45257</v>
      </c>
      <c r="G2" t="s">
        <v>1212</v>
      </c>
      <c r="H2" t="s">
        <v>2212</v>
      </c>
      <c r="I2" t="s">
        <v>1226</v>
      </c>
      <c r="J2" t="s">
        <v>1215</v>
      </c>
      <c r="K2" t="s">
        <v>1216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1207</v>
      </c>
      <c r="B3" t="s">
        <v>1209</v>
      </c>
      <c r="C3" t="s">
        <v>1210</v>
      </c>
      <c r="D3" t="s">
        <v>1211</v>
      </c>
      <c r="E3" s="4">
        <v>45264</v>
      </c>
      <c r="G3" t="s">
        <v>1213</v>
      </c>
      <c r="H3" t="s">
        <v>1214</v>
      </c>
      <c r="I3" t="s">
        <v>1227</v>
      </c>
      <c r="J3" t="s">
        <v>2211</v>
      </c>
      <c r="K3" t="s">
        <v>1217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1243</v>
      </c>
      <c r="B4" t="s">
        <v>1244</v>
      </c>
      <c r="C4" t="s">
        <v>1245</v>
      </c>
      <c r="D4" t="s">
        <v>1237</v>
      </c>
      <c r="E4" s="4">
        <v>45265</v>
      </c>
      <c r="G4" t="s">
        <v>1246</v>
      </c>
      <c r="H4" t="s">
        <v>1247</v>
      </c>
      <c r="I4" t="s">
        <v>1248</v>
      </c>
      <c r="J4" t="s">
        <v>1250</v>
      </c>
      <c r="K4" t="s">
        <v>1249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1302</v>
      </c>
      <c r="B5" t="s">
        <v>1303</v>
      </c>
      <c r="C5" t="s">
        <v>1304</v>
      </c>
      <c r="D5" t="s">
        <v>1237</v>
      </c>
      <c r="E5" s="4">
        <v>44962</v>
      </c>
      <c r="G5" t="s">
        <v>1305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F14" sqref="F14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1192</v>
      </c>
      <c r="C1" s="3" t="s">
        <v>1193</v>
      </c>
      <c r="D1" s="3" t="s">
        <v>1194</v>
      </c>
      <c r="E1" s="3" t="s">
        <v>1195</v>
      </c>
      <c r="F1" s="3" t="s">
        <v>1196</v>
      </c>
      <c r="G1" s="3" t="s">
        <v>1197</v>
      </c>
      <c r="H1" s="3" t="s">
        <v>1198</v>
      </c>
      <c r="I1" s="3" t="s">
        <v>1199</v>
      </c>
    </row>
    <row r="2" spans="1:9" x14ac:dyDescent="0.35">
      <c r="A2" t="s">
        <v>1218</v>
      </c>
      <c r="B2" t="s">
        <v>1219</v>
      </c>
      <c r="C2" s="4">
        <v>45209</v>
      </c>
      <c r="D2" t="s">
        <v>1221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1218</v>
      </c>
      <c r="B3" t="s">
        <v>1220</v>
      </c>
      <c r="C3" s="4">
        <v>45241</v>
      </c>
      <c r="D3" t="s">
        <v>1222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1032</v>
      </c>
      <c r="C1" s="3" t="s">
        <v>1033</v>
      </c>
      <c r="D1" s="3" t="s">
        <v>1559</v>
      </c>
      <c r="E1" s="3" t="s">
        <v>1034</v>
      </c>
      <c r="F1" s="3" t="s">
        <v>1035</v>
      </c>
      <c r="G1" s="3" t="s">
        <v>1153</v>
      </c>
      <c r="H1" s="3" t="s">
        <v>1154</v>
      </c>
      <c r="I1" s="3" t="s">
        <v>1152</v>
      </c>
      <c r="J1" s="3" t="s">
        <v>1155</v>
      </c>
      <c r="K1" s="3" t="s">
        <v>1156</v>
      </c>
      <c r="L1" s="3" t="s">
        <v>1547</v>
      </c>
      <c r="M1" s="3" t="s">
        <v>1160</v>
      </c>
      <c r="N1" s="3" t="s">
        <v>1157</v>
      </c>
      <c r="O1" s="3" t="s">
        <v>1158</v>
      </c>
      <c r="P1" s="3" t="s">
        <v>1159</v>
      </c>
      <c r="Q1" s="3" t="s">
        <v>1036</v>
      </c>
      <c r="R1" s="3" t="s">
        <v>1037</v>
      </c>
      <c r="S1" s="3" t="s">
        <v>1038</v>
      </c>
      <c r="T1" s="3" t="s">
        <v>1572</v>
      </c>
      <c r="U1" s="3" t="s">
        <v>1573</v>
      </c>
      <c r="V1" s="3" t="s">
        <v>1574</v>
      </c>
      <c r="W1" s="3" t="s">
        <v>1039</v>
      </c>
      <c r="X1" s="3" t="s">
        <v>1040</v>
      </c>
      <c r="Y1" s="3" t="s">
        <v>1041</v>
      </c>
      <c r="Z1" s="3" t="s">
        <v>1063</v>
      </c>
    </row>
    <row r="2" spans="1:26" x14ac:dyDescent="0.35">
      <c r="A2" t="s">
        <v>1044</v>
      </c>
      <c r="B2" s="14" t="s">
        <v>653</v>
      </c>
      <c r="C2" t="s">
        <v>1046</v>
      </c>
      <c r="E2" t="s">
        <v>268</v>
      </c>
      <c r="F2" t="s">
        <v>1047</v>
      </c>
      <c r="G2" s="16" t="s">
        <v>1061</v>
      </c>
      <c r="H2" s="6"/>
      <c r="I2" s="17" t="s">
        <v>1061</v>
      </c>
      <c r="J2" s="15" t="s">
        <v>1062</v>
      </c>
      <c r="K2" s="6"/>
      <c r="L2" s="6"/>
      <c r="M2" s="15" t="s">
        <v>1062</v>
      </c>
      <c r="N2" t="s">
        <v>1051</v>
      </c>
      <c r="O2" s="6"/>
      <c r="P2" s="4">
        <v>36841</v>
      </c>
      <c r="Q2" s="15" t="s">
        <v>1061</v>
      </c>
      <c r="R2" s="6"/>
      <c r="T2" s="16" t="s">
        <v>1061</v>
      </c>
      <c r="W2" s="15" t="s">
        <v>1062</v>
      </c>
      <c r="X2" s="30"/>
      <c r="Y2" s="8">
        <v>1</v>
      </c>
      <c r="Z2" s="8">
        <v>0</v>
      </c>
    </row>
    <row r="3" spans="1:26" x14ac:dyDescent="0.35">
      <c r="A3" t="s">
        <v>1044</v>
      </c>
      <c r="B3" t="s">
        <v>1045</v>
      </c>
      <c r="C3" t="s">
        <v>806</v>
      </c>
      <c r="D3" s="4">
        <v>43595</v>
      </c>
      <c r="E3" t="s">
        <v>299</v>
      </c>
      <c r="F3" t="s">
        <v>1048</v>
      </c>
      <c r="G3" s="16" t="s">
        <v>1062</v>
      </c>
      <c r="H3" s="30">
        <v>1200</v>
      </c>
      <c r="I3" s="17" t="s">
        <v>1062</v>
      </c>
      <c r="J3" s="15" t="s">
        <v>1062</v>
      </c>
      <c r="K3" s="6">
        <v>1178.0093999999999</v>
      </c>
      <c r="L3" s="6"/>
      <c r="M3" s="15" t="s">
        <v>1062</v>
      </c>
      <c r="N3" t="s">
        <v>1052</v>
      </c>
      <c r="O3" s="34">
        <v>3207.0001999999999</v>
      </c>
      <c r="P3" s="4">
        <v>39077</v>
      </c>
      <c r="Q3" s="15" t="s">
        <v>1062</v>
      </c>
      <c r="R3" s="30">
        <v>1289.9901</v>
      </c>
      <c r="S3" s="4">
        <v>45408</v>
      </c>
      <c r="T3" s="16" t="s">
        <v>1061</v>
      </c>
      <c r="U3" s="4"/>
      <c r="V3" s="4"/>
      <c r="W3" s="15" t="s">
        <v>1062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1044</v>
      </c>
      <c r="B4" t="s">
        <v>653</v>
      </c>
      <c r="C4" t="s">
        <v>806</v>
      </c>
      <c r="D4" s="4">
        <v>45126</v>
      </c>
      <c r="E4" t="s">
        <v>266</v>
      </c>
      <c r="F4" t="s">
        <v>1050</v>
      </c>
      <c r="G4" s="16" t="s">
        <v>1062</v>
      </c>
      <c r="H4" s="30">
        <v>1604</v>
      </c>
      <c r="I4" s="17" t="s">
        <v>1061</v>
      </c>
      <c r="J4" s="15" t="s">
        <v>1062</v>
      </c>
      <c r="K4" s="6"/>
      <c r="L4" s="6"/>
      <c r="M4" s="15" t="s">
        <v>1061</v>
      </c>
      <c r="O4" s="6"/>
      <c r="P4" s="4"/>
      <c r="Q4" s="15" t="s">
        <v>1061</v>
      </c>
      <c r="R4" s="30"/>
      <c r="T4" s="16" t="s">
        <v>1061</v>
      </c>
      <c r="W4" s="15" t="s">
        <v>1062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1044</v>
      </c>
      <c r="B5" t="s">
        <v>653</v>
      </c>
      <c r="C5" t="s">
        <v>1046</v>
      </c>
      <c r="E5" t="s">
        <v>268</v>
      </c>
      <c r="F5" t="s">
        <v>1055</v>
      </c>
      <c r="G5" s="16" t="s">
        <v>1061</v>
      </c>
      <c r="H5" s="30"/>
      <c r="I5" s="17" t="s">
        <v>1061</v>
      </c>
      <c r="J5" s="15" t="s">
        <v>1062</v>
      </c>
      <c r="K5" s="6">
        <v>1888.8801000000001</v>
      </c>
      <c r="L5" s="6"/>
      <c r="M5" s="15" t="s">
        <v>1061</v>
      </c>
      <c r="O5" s="6"/>
      <c r="Q5" s="15" t="s">
        <v>1061</v>
      </c>
      <c r="R5" s="30"/>
      <c r="T5" s="16" t="s">
        <v>1061</v>
      </c>
      <c r="W5" s="15" t="s">
        <v>1062</v>
      </c>
      <c r="X5" s="30"/>
      <c r="Y5" s="8">
        <v>2</v>
      </c>
      <c r="Z5" s="8">
        <v>1</v>
      </c>
    </row>
    <row r="6" spans="1:26" x14ac:dyDescent="0.35">
      <c r="A6" t="s">
        <v>1044</v>
      </c>
      <c r="B6" t="s">
        <v>1045</v>
      </c>
      <c r="C6" t="s">
        <v>497</v>
      </c>
      <c r="E6" t="s">
        <v>299</v>
      </c>
      <c r="F6" t="s">
        <v>1056</v>
      </c>
      <c r="G6" s="16" t="s">
        <v>1062</v>
      </c>
      <c r="H6" s="30">
        <v>2205.9090000000001</v>
      </c>
      <c r="I6" s="17" t="s">
        <v>1062</v>
      </c>
      <c r="J6" s="15" t="s">
        <v>1061</v>
      </c>
      <c r="K6" s="6"/>
      <c r="L6" s="6"/>
      <c r="M6" s="15" t="s">
        <v>1062</v>
      </c>
      <c r="N6" t="s">
        <v>1053</v>
      </c>
      <c r="O6" s="6"/>
      <c r="P6" s="4">
        <v>45147</v>
      </c>
      <c r="Q6" s="15" t="s">
        <v>1062</v>
      </c>
      <c r="R6" s="30">
        <v>1346.9999</v>
      </c>
      <c r="S6" s="4">
        <v>43717</v>
      </c>
      <c r="T6" s="16" t="s">
        <v>1061</v>
      </c>
      <c r="W6" s="15" t="s">
        <v>1061</v>
      </c>
      <c r="X6" s="30"/>
      <c r="Y6" s="8">
        <v>3</v>
      </c>
      <c r="Z6" s="8">
        <v>0</v>
      </c>
    </row>
    <row r="7" spans="1:26" x14ac:dyDescent="0.35">
      <c r="A7" t="s">
        <v>1049</v>
      </c>
      <c r="B7" t="s">
        <v>1045</v>
      </c>
      <c r="C7" t="s">
        <v>1046</v>
      </c>
      <c r="E7" t="s">
        <v>268</v>
      </c>
      <c r="F7" t="s">
        <v>1054</v>
      </c>
      <c r="G7" s="16" t="s">
        <v>1062</v>
      </c>
      <c r="H7" s="30">
        <v>3800.9</v>
      </c>
      <c r="I7" s="17" t="s">
        <v>1061</v>
      </c>
      <c r="J7" s="15" t="s">
        <v>1061</v>
      </c>
      <c r="K7" s="6"/>
      <c r="L7" s="6"/>
      <c r="M7" s="15" t="s">
        <v>1061</v>
      </c>
      <c r="O7" s="6"/>
      <c r="Q7" s="15" t="s">
        <v>1062</v>
      </c>
      <c r="R7" s="30">
        <v>8790.7900000000009</v>
      </c>
      <c r="S7" s="4">
        <v>39270</v>
      </c>
      <c r="T7" s="16" t="s">
        <v>1061</v>
      </c>
      <c r="U7" s="4"/>
      <c r="V7" s="4"/>
      <c r="W7" s="15" t="s">
        <v>1062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1269</v>
      </c>
      <c r="B8" t="s">
        <v>653</v>
      </c>
      <c r="C8" t="s">
        <v>1046</v>
      </c>
      <c r="E8" t="s">
        <v>268</v>
      </c>
      <c r="F8" t="s">
        <v>1270</v>
      </c>
      <c r="G8" s="16" t="s">
        <v>1061</v>
      </c>
      <c r="I8" s="17" t="s">
        <v>1061</v>
      </c>
      <c r="J8" s="15" t="s">
        <v>1061</v>
      </c>
      <c r="M8" s="15" t="s">
        <v>1061</v>
      </c>
      <c r="P8" s="4"/>
      <c r="Q8" s="15" t="s">
        <v>1061</v>
      </c>
      <c r="R8" s="30"/>
      <c r="T8" s="16" t="s">
        <v>1062</v>
      </c>
      <c r="U8" s="16" t="s">
        <v>1692</v>
      </c>
      <c r="V8" s="4">
        <v>44083</v>
      </c>
      <c r="W8" s="15" t="s">
        <v>1061</v>
      </c>
      <c r="X8" s="30"/>
      <c r="Y8" s="8">
        <v>1</v>
      </c>
      <c r="Z8" s="8">
        <v>0</v>
      </c>
    </row>
    <row r="9" spans="1:26" s="23" customFormat="1" x14ac:dyDescent="0.35">
      <c r="A9" s="23" t="s">
        <v>1533</v>
      </c>
      <c r="B9" s="23" t="s">
        <v>653</v>
      </c>
      <c r="C9" s="23" t="s">
        <v>806</v>
      </c>
      <c r="D9" s="27">
        <v>45392</v>
      </c>
      <c r="E9" s="23" t="s">
        <v>268</v>
      </c>
      <c r="F9" s="23" t="s">
        <v>1565</v>
      </c>
      <c r="G9" s="24" t="s">
        <v>1062</v>
      </c>
      <c r="I9" s="25" t="s">
        <v>1062</v>
      </c>
      <c r="J9" s="26" t="s">
        <v>1061</v>
      </c>
      <c r="M9" s="26" t="s">
        <v>1061</v>
      </c>
      <c r="Q9" s="26" t="s">
        <v>1061</v>
      </c>
      <c r="R9" s="31"/>
      <c r="T9" s="23" t="s">
        <v>1061</v>
      </c>
      <c r="W9" s="26" t="s">
        <v>1061</v>
      </c>
      <c r="X9" s="31"/>
      <c r="Y9" s="29">
        <v>1</v>
      </c>
      <c r="Z9" s="29">
        <v>0</v>
      </c>
    </row>
    <row r="10" spans="1:26" x14ac:dyDescent="0.35">
      <c r="A10" t="s">
        <v>1533</v>
      </c>
      <c r="B10" t="s">
        <v>1045</v>
      </c>
      <c r="C10" t="s">
        <v>806</v>
      </c>
      <c r="D10" s="4">
        <v>45393</v>
      </c>
      <c r="E10" t="s">
        <v>299</v>
      </c>
      <c r="F10" t="s">
        <v>1566</v>
      </c>
      <c r="G10" s="16" t="s">
        <v>1062</v>
      </c>
      <c r="I10" s="17" t="s">
        <v>1061</v>
      </c>
      <c r="J10" s="15" t="s">
        <v>1061</v>
      </c>
      <c r="M10" s="15" t="s">
        <v>1061</v>
      </c>
      <c r="Q10" s="15" t="s">
        <v>1061</v>
      </c>
      <c r="R10" s="30"/>
      <c r="T10" s="16" t="s">
        <v>1061</v>
      </c>
      <c r="W10" s="15" t="s">
        <v>1061</v>
      </c>
      <c r="X10" s="30"/>
      <c r="Y10" s="8">
        <v>2</v>
      </c>
      <c r="Z10" s="8">
        <v>0</v>
      </c>
    </row>
    <row r="11" spans="1:26" x14ac:dyDescent="0.35">
      <c r="A11" t="s">
        <v>1533</v>
      </c>
      <c r="B11" t="s">
        <v>653</v>
      </c>
      <c r="C11" t="s">
        <v>806</v>
      </c>
      <c r="D11" s="4">
        <v>45392</v>
      </c>
      <c r="E11" t="s">
        <v>268</v>
      </c>
      <c r="F11" t="s">
        <v>1567</v>
      </c>
      <c r="G11" s="16" t="s">
        <v>1061</v>
      </c>
      <c r="I11" s="17" t="s">
        <v>1062</v>
      </c>
      <c r="J11" s="15" t="s">
        <v>1061</v>
      </c>
      <c r="M11" s="15" t="s">
        <v>1061</v>
      </c>
      <c r="Q11" s="15" t="s">
        <v>1061</v>
      </c>
      <c r="R11" s="30"/>
      <c r="T11" s="16" t="s">
        <v>1061</v>
      </c>
      <c r="W11" s="15" t="s">
        <v>1061</v>
      </c>
      <c r="X11" s="30"/>
      <c r="Y11" s="8">
        <v>3</v>
      </c>
      <c r="Z11" s="8">
        <v>0</v>
      </c>
    </row>
    <row r="12" spans="1:26" x14ac:dyDescent="0.35">
      <c r="A12" t="s">
        <v>1533</v>
      </c>
      <c r="B12" t="s">
        <v>1045</v>
      </c>
      <c r="C12" t="s">
        <v>806</v>
      </c>
      <c r="D12" s="4">
        <v>45393</v>
      </c>
      <c r="E12" t="s">
        <v>299</v>
      </c>
      <c r="F12" t="s">
        <v>1568</v>
      </c>
      <c r="G12" s="16" t="s">
        <v>1061</v>
      </c>
      <c r="I12" s="17" t="s">
        <v>1061</v>
      </c>
      <c r="J12" s="15" t="s">
        <v>1061</v>
      </c>
      <c r="M12" s="15" t="s">
        <v>1061</v>
      </c>
      <c r="Q12" s="15" t="s">
        <v>1061</v>
      </c>
      <c r="R12" s="30"/>
      <c r="T12" s="16" t="s">
        <v>1061</v>
      </c>
      <c r="W12" s="15" t="s">
        <v>1061</v>
      </c>
      <c r="X12" s="30"/>
      <c r="Y12" s="8">
        <v>4</v>
      </c>
      <c r="Z12" s="8">
        <v>0</v>
      </c>
    </row>
    <row r="13" spans="1:26" x14ac:dyDescent="0.35">
      <c r="A13" t="s">
        <v>1533</v>
      </c>
      <c r="B13" t="s">
        <v>653</v>
      </c>
      <c r="C13" t="s">
        <v>806</v>
      </c>
      <c r="D13" s="4">
        <v>45394</v>
      </c>
      <c r="E13" t="s">
        <v>266</v>
      </c>
      <c r="F13" t="s">
        <v>1535</v>
      </c>
      <c r="G13" s="16" t="s">
        <v>1061</v>
      </c>
      <c r="I13" s="17" t="s">
        <v>1061</v>
      </c>
      <c r="J13" s="15" t="s">
        <v>1062</v>
      </c>
      <c r="L13" s="4">
        <v>44988</v>
      </c>
      <c r="M13" s="15" t="s">
        <v>1061</v>
      </c>
      <c r="Q13" s="15" t="s">
        <v>1061</v>
      </c>
      <c r="R13" s="30"/>
      <c r="T13" s="16" t="s">
        <v>1061</v>
      </c>
      <c r="W13" s="15" t="s">
        <v>1061</v>
      </c>
      <c r="X13" s="30"/>
      <c r="Y13" s="8">
        <v>5</v>
      </c>
      <c r="Z13" s="8">
        <v>0</v>
      </c>
    </row>
    <row r="14" spans="1:26" x14ac:dyDescent="0.35">
      <c r="A14" t="s">
        <v>1533</v>
      </c>
      <c r="B14" t="s">
        <v>1045</v>
      </c>
      <c r="C14" t="s">
        <v>806</v>
      </c>
      <c r="D14" s="4">
        <v>45395</v>
      </c>
      <c r="E14" t="s">
        <v>268</v>
      </c>
      <c r="F14" t="s">
        <v>1536</v>
      </c>
      <c r="G14" s="16" t="s">
        <v>1061</v>
      </c>
      <c r="I14" s="17" t="s">
        <v>1061</v>
      </c>
      <c r="J14" s="15" t="s">
        <v>1062</v>
      </c>
      <c r="L14" s="4">
        <v>47545</v>
      </c>
      <c r="M14" s="15" t="s">
        <v>1061</v>
      </c>
      <c r="Q14" s="15" t="s">
        <v>1061</v>
      </c>
      <c r="R14" s="30"/>
      <c r="T14" s="16" t="s">
        <v>1061</v>
      </c>
      <c r="W14" s="15" t="s">
        <v>1061</v>
      </c>
      <c r="X14" s="30"/>
      <c r="Y14" s="8">
        <v>6</v>
      </c>
      <c r="Z14" s="8">
        <v>0</v>
      </c>
    </row>
    <row r="15" spans="1:26" x14ac:dyDescent="0.35">
      <c r="A15" t="s">
        <v>1533</v>
      </c>
      <c r="B15" t="s">
        <v>653</v>
      </c>
      <c r="C15" t="s">
        <v>806</v>
      </c>
      <c r="D15" s="4">
        <v>45396</v>
      </c>
      <c r="E15" t="s">
        <v>299</v>
      </c>
      <c r="F15" t="s">
        <v>1537</v>
      </c>
      <c r="G15" s="16" t="s">
        <v>1061</v>
      </c>
      <c r="I15" s="17" t="s">
        <v>1061</v>
      </c>
      <c r="J15" s="15" t="s">
        <v>1061</v>
      </c>
      <c r="M15" s="15" t="s">
        <v>1062</v>
      </c>
      <c r="N15" t="s">
        <v>1051</v>
      </c>
      <c r="P15" s="4">
        <v>47545</v>
      </c>
      <c r="Q15" s="15" t="s">
        <v>1061</v>
      </c>
      <c r="R15" s="30"/>
      <c r="T15" s="16" t="s">
        <v>1061</v>
      </c>
      <c r="W15" s="15" t="s">
        <v>1061</v>
      </c>
      <c r="X15" s="30"/>
      <c r="Y15" s="8">
        <v>7</v>
      </c>
      <c r="Z15" s="8">
        <v>0</v>
      </c>
    </row>
    <row r="16" spans="1:26" x14ac:dyDescent="0.35">
      <c r="A16" t="s">
        <v>1533</v>
      </c>
      <c r="B16" t="s">
        <v>1045</v>
      </c>
      <c r="C16" t="s">
        <v>806</v>
      </c>
      <c r="D16" s="4">
        <v>45397</v>
      </c>
      <c r="E16" t="s">
        <v>266</v>
      </c>
      <c r="F16" t="s">
        <v>1571</v>
      </c>
      <c r="G16" s="16" t="s">
        <v>1061</v>
      </c>
      <c r="I16" s="17" t="s">
        <v>1061</v>
      </c>
      <c r="J16" s="15" t="s">
        <v>1061</v>
      </c>
      <c r="M16" s="15" t="s">
        <v>1062</v>
      </c>
      <c r="N16" t="s">
        <v>1548</v>
      </c>
      <c r="P16" s="4">
        <v>47545</v>
      </c>
      <c r="Q16" s="15" t="s">
        <v>1061</v>
      </c>
      <c r="R16" s="30"/>
      <c r="T16" s="16" t="s">
        <v>1061</v>
      </c>
      <c r="W16" s="15" t="s">
        <v>1061</v>
      </c>
      <c r="X16" s="30"/>
      <c r="Y16" s="8">
        <v>8</v>
      </c>
      <c r="Z16" s="8">
        <v>0</v>
      </c>
    </row>
    <row r="17" spans="1:26" x14ac:dyDescent="0.35">
      <c r="A17" t="s">
        <v>1533</v>
      </c>
      <c r="B17" t="s">
        <v>653</v>
      </c>
      <c r="C17" t="s">
        <v>806</v>
      </c>
      <c r="D17" s="4">
        <v>45398</v>
      </c>
      <c r="E17" t="s">
        <v>268</v>
      </c>
      <c r="F17" t="s">
        <v>1538</v>
      </c>
      <c r="G17" s="16" t="s">
        <v>1061</v>
      </c>
      <c r="I17" s="17" t="s">
        <v>1061</v>
      </c>
      <c r="J17" s="15" t="s">
        <v>1061</v>
      </c>
      <c r="M17" s="15" t="s">
        <v>1062</v>
      </c>
      <c r="N17" t="s">
        <v>1549</v>
      </c>
      <c r="P17" s="4">
        <v>47545</v>
      </c>
      <c r="Q17" s="15" t="s">
        <v>1061</v>
      </c>
      <c r="R17" s="30"/>
      <c r="T17" s="16" t="s">
        <v>1061</v>
      </c>
      <c r="W17" s="15" t="s">
        <v>1061</v>
      </c>
      <c r="X17" s="30"/>
      <c r="Y17" s="8">
        <v>9</v>
      </c>
      <c r="Z17" s="8">
        <v>0</v>
      </c>
    </row>
    <row r="18" spans="1:26" x14ac:dyDescent="0.35">
      <c r="A18" t="s">
        <v>1533</v>
      </c>
      <c r="B18" t="s">
        <v>1045</v>
      </c>
      <c r="C18" t="s">
        <v>806</v>
      </c>
      <c r="D18" s="4">
        <v>45399</v>
      </c>
      <c r="E18" t="s">
        <v>299</v>
      </c>
      <c r="F18" t="s">
        <v>1539</v>
      </c>
      <c r="G18" s="16" t="s">
        <v>1061</v>
      </c>
      <c r="I18" s="17" t="s">
        <v>1061</v>
      </c>
      <c r="J18" s="15" t="s">
        <v>1061</v>
      </c>
      <c r="M18" s="15" t="s">
        <v>1062</v>
      </c>
      <c r="N18" t="s">
        <v>1052</v>
      </c>
      <c r="P18" s="4">
        <v>47545</v>
      </c>
      <c r="Q18" s="15" t="s">
        <v>1061</v>
      </c>
      <c r="R18" s="30"/>
      <c r="T18" s="16" t="s">
        <v>1061</v>
      </c>
      <c r="W18" s="15" t="s">
        <v>1061</v>
      </c>
      <c r="X18" s="30"/>
      <c r="Y18" s="8">
        <v>10</v>
      </c>
      <c r="Z18" s="8">
        <v>0</v>
      </c>
    </row>
    <row r="19" spans="1:26" x14ac:dyDescent="0.35">
      <c r="A19" t="s">
        <v>1533</v>
      </c>
      <c r="B19" t="s">
        <v>653</v>
      </c>
      <c r="C19" t="s">
        <v>806</v>
      </c>
      <c r="D19" s="4">
        <v>45400</v>
      </c>
      <c r="E19" t="s">
        <v>266</v>
      </c>
      <c r="F19" t="s">
        <v>1540</v>
      </c>
      <c r="G19" s="16" t="s">
        <v>1061</v>
      </c>
      <c r="I19" s="17" t="s">
        <v>1061</v>
      </c>
      <c r="J19" s="15" t="s">
        <v>1061</v>
      </c>
      <c r="M19" s="15" t="s">
        <v>1062</v>
      </c>
      <c r="N19" t="s">
        <v>1053</v>
      </c>
      <c r="P19" s="4">
        <v>47545</v>
      </c>
      <c r="Q19" s="15" t="s">
        <v>1061</v>
      </c>
      <c r="R19" s="30"/>
      <c r="T19" s="16" t="s">
        <v>1061</v>
      </c>
      <c r="W19" s="15" t="s">
        <v>1061</v>
      </c>
      <c r="X19" s="30"/>
      <c r="Y19" s="8">
        <v>11</v>
      </c>
      <c r="Z19" s="8">
        <v>0</v>
      </c>
    </row>
    <row r="20" spans="1:26" x14ac:dyDescent="0.35">
      <c r="A20" t="s">
        <v>1533</v>
      </c>
      <c r="B20" t="s">
        <v>1045</v>
      </c>
      <c r="C20" t="s">
        <v>806</v>
      </c>
      <c r="D20" s="4">
        <v>45401</v>
      </c>
      <c r="E20" t="s">
        <v>268</v>
      </c>
      <c r="F20" t="s">
        <v>1541</v>
      </c>
      <c r="G20" s="16" t="s">
        <v>1061</v>
      </c>
      <c r="I20" s="17" t="s">
        <v>1061</v>
      </c>
      <c r="J20" s="15" t="s">
        <v>1061</v>
      </c>
      <c r="M20" s="15" t="s">
        <v>1062</v>
      </c>
      <c r="N20" t="s">
        <v>1550</v>
      </c>
      <c r="P20" s="4"/>
      <c r="Q20" s="15" t="s">
        <v>1061</v>
      </c>
      <c r="R20" s="30"/>
      <c r="T20" s="16" t="s">
        <v>1061</v>
      </c>
      <c r="W20" s="15" t="s">
        <v>1061</v>
      </c>
      <c r="X20" s="30"/>
      <c r="Y20" s="8">
        <v>12</v>
      </c>
      <c r="Z20" s="8">
        <v>0</v>
      </c>
    </row>
    <row r="21" spans="1:26" x14ac:dyDescent="0.35">
      <c r="A21" t="s">
        <v>1533</v>
      </c>
      <c r="B21" t="s">
        <v>1045</v>
      </c>
      <c r="C21" t="s">
        <v>806</v>
      </c>
      <c r="D21" s="4">
        <v>45401</v>
      </c>
      <c r="E21" t="s">
        <v>268</v>
      </c>
      <c r="F21" t="s">
        <v>1569</v>
      </c>
      <c r="G21" s="16" t="s">
        <v>1061</v>
      </c>
      <c r="I21" s="17" t="s">
        <v>1061</v>
      </c>
      <c r="J21" s="15" t="s">
        <v>1061</v>
      </c>
      <c r="M21" s="15" t="s">
        <v>1062</v>
      </c>
      <c r="N21" t="s">
        <v>1570</v>
      </c>
      <c r="P21" s="4"/>
      <c r="Q21" s="15" t="s">
        <v>1061</v>
      </c>
      <c r="R21" s="30"/>
      <c r="T21" s="16" t="s">
        <v>1061</v>
      </c>
      <c r="W21" s="15" t="s">
        <v>1061</v>
      </c>
      <c r="X21" s="30"/>
      <c r="Y21" s="8">
        <v>13</v>
      </c>
      <c r="Z21" s="8">
        <v>0</v>
      </c>
    </row>
    <row r="22" spans="1:26" x14ac:dyDescent="0.35">
      <c r="A22" t="s">
        <v>1533</v>
      </c>
      <c r="B22" t="s">
        <v>653</v>
      </c>
      <c r="C22" t="s">
        <v>806</v>
      </c>
      <c r="D22" s="4">
        <v>45402</v>
      </c>
      <c r="E22" t="s">
        <v>299</v>
      </c>
      <c r="F22" t="s">
        <v>1542</v>
      </c>
      <c r="G22" s="16" t="s">
        <v>1061</v>
      </c>
      <c r="I22" s="17" t="s">
        <v>1061</v>
      </c>
      <c r="J22" s="15" t="s">
        <v>1061</v>
      </c>
      <c r="M22" s="15" t="s">
        <v>1061</v>
      </c>
      <c r="Q22" s="15" t="s">
        <v>1062</v>
      </c>
      <c r="R22" s="30"/>
      <c r="S22" s="4">
        <v>47545</v>
      </c>
      <c r="T22" s="16" t="s">
        <v>1061</v>
      </c>
      <c r="U22" s="4"/>
      <c r="V22" s="4"/>
      <c r="W22" s="15" t="s">
        <v>1061</v>
      </c>
      <c r="X22" s="30"/>
      <c r="Y22" s="8">
        <v>14</v>
      </c>
      <c r="Z22" s="8">
        <v>0</v>
      </c>
    </row>
    <row r="23" spans="1:26" x14ac:dyDescent="0.35">
      <c r="A23" t="s">
        <v>1533</v>
      </c>
      <c r="B23" t="s">
        <v>1045</v>
      </c>
      <c r="C23" t="s">
        <v>806</v>
      </c>
      <c r="D23" s="4">
        <v>45398</v>
      </c>
      <c r="E23" t="s">
        <v>266</v>
      </c>
      <c r="F23" t="s">
        <v>1575</v>
      </c>
      <c r="G23" s="16" t="s">
        <v>1061</v>
      </c>
      <c r="I23" s="17" t="s">
        <v>1061</v>
      </c>
      <c r="J23" s="15" t="s">
        <v>1061</v>
      </c>
      <c r="M23" s="15" t="s">
        <v>1061</v>
      </c>
      <c r="Q23" s="15" t="s">
        <v>1061</v>
      </c>
      <c r="R23" s="30"/>
      <c r="S23" s="4"/>
      <c r="T23" s="28" t="s">
        <v>1062</v>
      </c>
      <c r="U23" s="30"/>
      <c r="V23" s="4">
        <v>44936</v>
      </c>
      <c r="W23" s="15" t="s">
        <v>1061</v>
      </c>
      <c r="X23" s="30"/>
      <c r="Y23" s="8">
        <v>15</v>
      </c>
      <c r="Z23" s="8">
        <v>0</v>
      </c>
    </row>
    <row r="24" spans="1:26" x14ac:dyDescent="0.35">
      <c r="A24" t="s">
        <v>1533</v>
      </c>
      <c r="B24" t="s">
        <v>1045</v>
      </c>
      <c r="C24" t="s">
        <v>806</v>
      </c>
      <c r="D24" s="4">
        <v>45403</v>
      </c>
      <c r="E24" t="s">
        <v>266</v>
      </c>
      <c r="F24" t="s">
        <v>1534</v>
      </c>
      <c r="G24" s="16" t="s">
        <v>1061</v>
      </c>
      <c r="I24" s="17" t="s">
        <v>1061</v>
      </c>
      <c r="J24" s="15" t="s">
        <v>1061</v>
      </c>
      <c r="M24" s="15" t="s">
        <v>1061</v>
      </c>
      <c r="Q24" s="15" t="s">
        <v>1061</v>
      </c>
      <c r="R24" s="30"/>
      <c r="T24" s="16" t="s">
        <v>1061</v>
      </c>
      <c r="W24" s="15" t="s">
        <v>1062</v>
      </c>
      <c r="X24" s="30"/>
      <c r="Y24" s="8">
        <v>16</v>
      </c>
      <c r="Z24" s="8">
        <v>0</v>
      </c>
    </row>
    <row r="25" spans="1:26" x14ac:dyDescent="0.35">
      <c r="A25" t="s">
        <v>1533</v>
      </c>
      <c r="B25" t="s">
        <v>653</v>
      </c>
      <c r="C25" t="s">
        <v>806</v>
      </c>
      <c r="D25" s="4">
        <v>45404</v>
      </c>
      <c r="E25" t="s">
        <v>268</v>
      </c>
      <c r="F25" t="s">
        <v>1543</v>
      </c>
      <c r="G25" s="16" t="s">
        <v>1062</v>
      </c>
      <c r="I25" s="17" t="s">
        <v>1061</v>
      </c>
      <c r="J25" s="15" t="s">
        <v>1061</v>
      </c>
      <c r="M25" s="15" t="s">
        <v>1061</v>
      </c>
      <c r="Q25" s="15" t="s">
        <v>1061</v>
      </c>
      <c r="R25" s="30"/>
      <c r="T25" s="16" t="s">
        <v>1061</v>
      </c>
      <c r="W25" s="15" t="s">
        <v>1061</v>
      </c>
      <c r="X25" s="30"/>
      <c r="Y25" s="8">
        <v>17</v>
      </c>
      <c r="Z25" s="8">
        <v>0</v>
      </c>
    </row>
    <row r="26" spans="1:26" x14ac:dyDescent="0.35">
      <c r="A26" t="s">
        <v>1533</v>
      </c>
      <c r="B26" t="s">
        <v>1045</v>
      </c>
      <c r="C26" t="s">
        <v>806</v>
      </c>
      <c r="D26" s="4">
        <v>45405</v>
      </c>
      <c r="E26" t="s">
        <v>299</v>
      </c>
      <c r="F26" t="s">
        <v>1544</v>
      </c>
      <c r="G26" s="16" t="s">
        <v>1061</v>
      </c>
      <c r="I26" s="17" t="s">
        <v>1061</v>
      </c>
      <c r="J26" s="15" t="s">
        <v>1061</v>
      </c>
      <c r="M26" s="15" t="s">
        <v>1062</v>
      </c>
      <c r="N26" t="s">
        <v>1051</v>
      </c>
      <c r="P26" s="4">
        <v>47545</v>
      </c>
      <c r="Q26" s="15" t="s">
        <v>1061</v>
      </c>
      <c r="R26" s="30"/>
      <c r="T26" s="16" t="s">
        <v>1061</v>
      </c>
      <c r="W26" s="15" t="s">
        <v>1061</v>
      </c>
      <c r="X26" s="30"/>
      <c r="Y26" s="8">
        <v>17</v>
      </c>
      <c r="Z26" s="8">
        <v>1</v>
      </c>
    </row>
    <row r="27" spans="1:26" x14ac:dyDescent="0.35">
      <c r="A27" t="s">
        <v>1533</v>
      </c>
      <c r="B27" t="s">
        <v>653</v>
      </c>
      <c r="C27" t="s">
        <v>806</v>
      </c>
      <c r="D27" s="4">
        <v>45406</v>
      </c>
      <c r="E27" t="s">
        <v>266</v>
      </c>
      <c r="F27" t="s">
        <v>1545</v>
      </c>
      <c r="G27" s="16" t="s">
        <v>1062</v>
      </c>
      <c r="I27" s="17" t="s">
        <v>1062</v>
      </c>
      <c r="J27" s="15" t="s">
        <v>1061</v>
      </c>
      <c r="M27" s="15" t="s">
        <v>1061</v>
      </c>
      <c r="Q27" s="15" t="s">
        <v>1061</v>
      </c>
      <c r="R27" s="30"/>
      <c r="T27" s="16" t="s">
        <v>1061</v>
      </c>
      <c r="W27" s="15" t="s">
        <v>1061</v>
      </c>
      <c r="X27" s="30"/>
      <c r="Y27" s="8">
        <v>18</v>
      </c>
      <c r="Z27" s="8">
        <v>0</v>
      </c>
    </row>
    <row r="28" spans="1:26" x14ac:dyDescent="0.35">
      <c r="A28" t="s">
        <v>1533</v>
      </c>
      <c r="B28" t="s">
        <v>1045</v>
      </c>
      <c r="C28" t="s">
        <v>806</v>
      </c>
      <c r="D28" s="4">
        <v>45407</v>
      </c>
      <c r="E28" t="s">
        <v>268</v>
      </c>
      <c r="F28" t="s">
        <v>1546</v>
      </c>
      <c r="G28" s="16" t="s">
        <v>1061</v>
      </c>
      <c r="I28" s="17" t="s">
        <v>1061</v>
      </c>
      <c r="J28" s="15" t="s">
        <v>1061</v>
      </c>
      <c r="M28" s="15" t="s">
        <v>1062</v>
      </c>
      <c r="N28" t="s">
        <v>1052</v>
      </c>
      <c r="P28" s="4">
        <v>47735</v>
      </c>
      <c r="Q28" s="15" t="s">
        <v>1061</v>
      </c>
      <c r="R28" s="30"/>
      <c r="T28" s="16" t="s">
        <v>1061</v>
      </c>
      <c r="W28" s="15" t="s">
        <v>1061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E28" sqref="E28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2014</v>
      </c>
      <c r="H1" s="3" t="s">
        <v>3</v>
      </c>
      <c r="I1" s="3" t="s">
        <v>935</v>
      </c>
      <c r="J1" s="3" t="s">
        <v>936</v>
      </c>
      <c r="K1" s="3" t="s">
        <v>937</v>
      </c>
      <c r="L1" s="3" t="s">
        <v>938</v>
      </c>
      <c r="M1" s="3" t="s">
        <v>939</v>
      </c>
      <c r="N1" s="3" t="s">
        <v>940</v>
      </c>
      <c r="O1" s="3" t="s">
        <v>941</v>
      </c>
      <c r="P1" s="3" t="s">
        <v>942</v>
      </c>
      <c r="Q1" s="3" t="s">
        <v>943</v>
      </c>
      <c r="R1" s="3" t="s">
        <v>944</v>
      </c>
      <c r="S1" s="3" t="s">
        <v>945</v>
      </c>
      <c r="T1" s="3" t="s">
        <v>946</v>
      </c>
      <c r="U1" s="3" t="s">
        <v>947</v>
      </c>
      <c r="V1" s="3" t="s">
        <v>948</v>
      </c>
      <c r="W1" s="3" t="s">
        <v>949</v>
      </c>
      <c r="X1" s="3" t="s">
        <v>950</v>
      </c>
      <c r="Y1" s="3" t="s">
        <v>951</v>
      </c>
      <c r="Z1" s="3" t="s">
        <v>952</v>
      </c>
      <c r="AA1" s="3" t="s">
        <v>953</v>
      </c>
      <c r="AB1" s="3" t="s">
        <v>954</v>
      </c>
      <c r="AC1" s="3" t="s">
        <v>955</v>
      </c>
      <c r="AD1" s="3" t="s">
        <v>956</v>
      </c>
      <c r="AE1" s="3" t="s">
        <v>957</v>
      </c>
      <c r="AF1" s="3" t="s">
        <v>958</v>
      </c>
      <c r="AG1" s="3" t="s">
        <v>959</v>
      </c>
      <c r="AH1" s="3" t="s">
        <v>960</v>
      </c>
      <c r="AI1" s="3" t="s">
        <v>961</v>
      </c>
      <c r="AJ1" s="3" t="s">
        <v>962</v>
      </c>
      <c r="AK1" s="3" t="s">
        <v>963</v>
      </c>
      <c r="AL1" s="3" t="s">
        <v>964</v>
      </c>
      <c r="AM1" s="3" t="s">
        <v>965</v>
      </c>
      <c r="AN1" s="3" t="s">
        <v>966</v>
      </c>
      <c r="AO1" s="3" t="s">
        <v>967</v>
      </c>
      <c r="AP1" s="3" t="s">
        <v>968</v>
      </c>
      <c r="AQ1" s="3" t="s">
        <v>969</v>
      </c>
      <c r="AR1" s="3" t="s">
        <v>970</v>
      </c>
      <c r="AS1" s="3" t="s">
        <v>971</v>
      </c>
      <c r="AT1" s="3" t="s">
        <v>972</v>
      </c>
      <c r="AU1" s="3" t="s">
        <v>973</v>
      </c>
      <c r="AV1" s="3" t="s">
        <v>974</v>
      </c>
      <c r="AW1" s="3" t="s">
        <v>975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775</v>
      </c>
      <c r="G3" t="s">
        <v>113</v>
      </c>
      <c r="L3" s="1"/>
      <c r="R3" t="s">
        <v>1150</v>
      </c>
      <c r="S3" t="s">
        <v>85</v>
      </c>
      <c r="T3" t="s">
        <v>94</v>
      </c>
      <c r="AW3" t="s">
        <v>1141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337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1142</v>
      </c>
      <c r="G5" t="s">
        <v>113</v>
      </c>
      <c r="I5" s="1"/>
      <c r="L5" s="1"/>
      <c r="AE5" t="s">
        <v>1149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1143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775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776</v>
      </c>
      <c r="S7" t="s">
        <v>87</v>
      </c>
      <c r="T7" t="s">
        <v>112</v>
      </c>
      <c r="AN7" t="s">
        <v>777</v>
      </c>
      <c r="AO7" t="s">
        <v>778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779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  <c r="G9" t="s">
        <v>113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  <pageSetup orientation="portrait" horizontalDpi="0" verticalDpi="0"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4"/>
  <sheetViews>
    <sheetView workbookViewId="0">
      <selection activeCell="A23" sqref="A23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1513</v>
      </c>
      <c r="C1" s="3" t="s">
        <v>1510</v>
      </c>
      <c r="D1" s="3" t="s">
        <v>1504</v>
      </c>
      <c r="E1" s="3" t="s">
        <v>1505</v>
      </c>
      <c r="F1" s="3" t="s">
        <v>1506</v>
      </c>
    </row>
    <row r="2" spans="1:6" x14ac:dyDescent="0.35">
      <c r="A2" s="22" t="s">
        <v>1507</v>
      </c>
      <c r="B2" s="22" t="s">
        <v>1511</v>
      </c>
      <c r="C2" s="22" t="s">
        <v>1681</v>
      </c>
      <c r="D2" s="22" t="s">
        <v>1691</v>
      </c>
      <c r="E2" s="22" t="s">
        <v>1518</v>
      </c>
      <c r="F2" s="22">
        <v>5941.7103999999999</v>
      </c>
    </row>
    <row r="3" spans="1:6" x14ac:dyDescent="0.35">
      <c r="A3" s="22" t="s">
        <v>1508</v>
      </c>
      <c r="B3" s="22" t="s">
        <v>1512</v>
      </c>
      <c r="C3" s="22" t="s">
        <v>1682</v>
      </c>
      <c r="D3" s="22" t="s">
        <v>1691</v>
      </c>
      <c r="E3" s="22" t="s">
        <v>246</v>
      </c>
      <c r="F3" s="22">
        <v>8200.5959999999995</v>
      </c>
    </row>
    <row r="4" spans="1:6" x14ac:dyDescent="0.35">
      <c r="A4" s="22" t="s">
        <v>1508</v>
      </c>
      <c r="B4" s="22" t="s">
        <v>1512</v>
      </c>
      <c r="C4" s="22" t="s">
        <v>1683</v>
      </c>
      <c r="D4" s="22" t="s">
        <v>1691</v>
      </c>
      <c r="E4" s="22" t="s">
        <v>246</v>
      </c>
      <c r="F4" s="22">
        <v>323479.56</v>
      </c>
    </row>
    <row r="5" spans="1:6" x14ac:dyDescent="0.35">
      <c r="A5" t="s">
        <v>1509</v>
      </c>
      <c r="B5" t="s">
        <v>1511</v>
      </c>
      <c r="C5" t="s">
        <v>1684</v>
      </c>
      <c r="D5" t="s">
        <v>1691</v>
      </c>
      <c r="E5" t="s">
        <v>1518</v>
      </c>
      <c r="F5" s="11">
        <v>633156.69999999995</v>
      </c>
    </row>
    <row r="6" spans="1:6" x14ac:dyDescent="0.35">
      <c r="A6" t="s">
        <v>1519</v>
      </c>
      <c r="B6" t="s">
        <v>1512</v>
      </c>
      <c r="C6" t="s">
        <v>1684</v>
      </c>
      <c r="D6" t="s">
        <v>1691</v>
      </c>
      <c r="E6" t="s">
        <v>246</v>
      </c>
      <c r="F6" s="11">
        <v>633156.69999999995</v>
      </c>
    </row>
    <row r="7" spans="1:6" x14ac:dyDescent="0.35">
      <c r="A7" t="s">
        <v>1519</v>
      </c>
      <c r="B7" t="s">
        <v>1512</v>
      </c>
      <c r="C7" t="s">
        <v>1685</v>
      </c>
      <c r="D7" t="s">
        <v>1691</v>
      </c>
      <c r="E7" t="s">
        <v>246</v>
      </c>
      <c r="F7" s="14">
        <v>633301.1</v>
      </c>
    </row>
    <row r="8" spans="1:6" x14ac:dyDescent="0.35">
      <c r="A8" s="22" t="s">
        <v>1522</v>
      </c>
      <c r="B8" s="22" t="s">
        <v>1511</v>
      </c>
      <c r="C8" s="22" t="s">
        <v>1528</v>
      </c>
      <c r="D8" s="22"/>
      <c r="E8" s="22"/>
      <c r="F8" s="22"/>
    </row>
    <row r="9" spans="1:6" x14ac:dyDescent="0.35">
      <c r="A9" s="22" t="s">
        <v>1523</v>
      </c>
      <c r="B9" s="22" t="s">
        <v>1512</v>
      </c>
      <c r="C9" s="22" t="s">
        <v>1675</v>
      </c>
      <c r="D9" s="22"/>
      <c r="E9" s="22"/>
      <c r="F9" s="22"/>
    </row>
    <row r="10" spans="1:6" x14ac:dyDescent="0.35">
      <c r="A10" s="22" t="s">
        <v>1523</v>
      </c>
      <c r="B10" s="22" t="s">
        <v>1512</v>
      </c>
      <c r="C10" s="22" t="s">
        <v>1676</v>
      </c>
      <c r="D10" s="22"/>
      <c r="E10" s="22"/>
      <c r="F10" s="22"/>
    </row>
    <row r="11" spans="1:6" x14ac:dyDescent="0.35">
      <c r="A11" t="s">
        <v>1520</v>
      </c>
      <c r="B11" t="s">
        <v>1511</v>
      </c>
      <c r="C11" t="s">
        <v>1686</v>
      </c>
      <c r="D11" t="s">
        <v>1691</v>
      </c>
      <c r="E11" t="s">
        <v>1518</v>
      </c>
      <c r="F11">
        <v>863.15020000000004</v>
      </c>
    </row>
    <row r="12" spans="1:6" x14ac:dyDescent="0.35">
      <c r="A12" t="s">
        <v>1520</v>
      </c>
      <c r="B12" t="s">
        <v>1511</v>
      </c>
      <c r="C12" t="s">
        <v>1687</v>
      </c>
      <c r="D12" t="s">
        <v>1691</v>
      </c>
      <c r="E12" t="s">
        <v>1518</v>
      </c>
      <c r="F12">
        <v>320510.62</v>
      </c>
    </row>
    <row r="13" spans="1:6" x14ac:dyDescent="0.35">
      <c r="A13" t="s">
        <v>1521</v>
      </c>
      <c r="B13" t="s">
        <v>1512</v>
      </c>
      <c r="C13" t="s">
        <v>1688</v>
      </c>
      <c r="D13" t="s">
        <v>1691</v>
      </c>
      <c r="E13" t="s">
        <v>246</v>
      </c>
      <c r="F13">
        <v>329688.28000000003</v>
      </c>
    </row>
    <row r="14" spans="1:6" x14ac:dyDescent="0.35">
      <c r="A14" s="22" t="s">
        <v>1524</v>
      </c>
      <c r="B14" s="22" t="s">
        <v>1511</v>
      </c>
      <c r="C14" s="22" t="s">
        <v>1689</v>
      </c>
      <c r="D14" s="22" t="s">
        <v>1691</v>
      </c>
      <c r="E14" s="22" t="s">
        <v>1518</v>
      </c>
      <c r="F14" s="22">
        <v>274328.40000000002</v>
      </c>
    </row>
    <row r="15" spans="1:6" x14ac:dyDescent="0.35">
      <c r="A15" s="22" t="s">
        <v>1524</v>
      </c>
      <c r="B15" s="22" t="s">
        <v>1511</v>
      </c>
      <c r="C15" s="22" t="s">
        <v>1690</v>
      </c>
      <c r="D15" s="22" t="s">
        <v>1691</v>
      </c>
      <c r="E15" s="22" t="s">
        <v>1518</v>
      </c>
      <c r="F15" s="22">
        <v>642614.75</v>
      </c>
    </row>
    <row r="16" spans="1:6" x14ac:dyDescent="0.35">
      <c r="A16" s="22" t="s">
        <v>1525</v>
      </c>
      <c r="B16" s="22" t="s">
        <v>1512</v>
      </c>
      <c r="C16" s="22" t="s">
        <v>1689</v>
      </c>
      <c r="D16" s="22" t="s">
        <v>1691</v>
      </c>
      <c r="E16" s="22" t="s">
        <v>246</v>
      </c>
      <c r="F16" s="22">
        <v>274328.40000000002</v>
      </c>
    </row>
    <row r="17" spans="1:10" x14ac:dyDescent="0.35">
      <c r="A17" t="s">
        <v>1526</v>
      </c>
      <c r="B17" t="s">
        <v>1511</v>
      </c>
      <c r="C17" t="s">
        <v>1677</v>
      </c>
    </row>
    <row r="18" spans="1:10" x14ac:dyDescent="0.35">
      <c r="A18" t="s">
        <v>1526</v>
      </c>
      <c r="B18" t="s">
        <v>1511</v>
      </c>
      <c r="C18" t="s">
        <v>1678</v>
      </c>
    </row>
    <row r="19" spans="1:10" x14ac:dyDescent="0.35">
      <c r="A19" t="s">
        <v>1527</v>
      </c>
      <c r="B19" t="s">
        <v>1512</v>
      </c>
      <c r="C19" t="s">
        <v>1679</v>
      </c>
      <c r="J19" s="11"/>
    </row>
    <row r="20" spans="1:10" x14ac:dyDescent="0.35">
      <c r="A20" s="22" t="s">
        <v>1551</v>
      </c>
      <c r="B20" s="22" t="s">
        <v>1511</v>
      </c>
      <c r="C20" s="22" t="s">
        <v>1677</v>
      </c>
      <c r="D20" s="22"/>
      <c r="E20" s="22"/>
      <c r="F20" s="22"/>
    </row>
    <row r="21" spans="1:10" x14ac:dyDescent="0.35">
      <c r="A21" s="22" t="s">
        <v>1551</v>
      </c>
      <c r="B21" s="22" t="s">
        <v>1511</v>
      </c>
      <c r="C21" s="22" t="s">
        <v>1677</v>
      </c>
      <c r="D21" s="22"/>
      <c r="E21" s="22"/>
      <c r="F21" s="22"/>
    </row>
    <row r="22" spans="1:10" x14ac:dyDescent="0.35">
      <c r="A22" s="22" t="s">
        <v>1527</v>
      </c>
      <c r="B22" s="22" t="s">
        <v>1512</v>
      </c>
      <c r="C22" s="22" t="s">
        <v>1680</v>
      </c>
      <c r="D22" s="22"/>
      <c r="E22" s="22"/>
      <c r="F22" s="22"/>
    </row>
    <row r="23" spans="1:10" x14ac:dyDescent="0.35">
      <c r="A23" t="s">
        <v>1552</v>
      </c>
      <c r="B23" t="s">
        <v>1511</v>
      </c>
      <c r="C23" t="s">
        <v>1677</v>
      </c>
    </row>
    <row r="24" spans="1:10" x14ac:dyDescent="0.35">
      <c r="A24" t="s">
        <v>1553</v>
      </c>
      <c r="B24" t="s">
        <v>1511</v>
      </c>
    </row>
    <row r="25" spans="1:10" x14ac:dyDescent="0.35">
      <c r="A25" t="s">
        <v>1554</v>
      </c>
      <c r="B25" t="s">
        <v>1512</v>
      </c>
      <c r="C25" t="s">
        <v>1680</v>
      </c>
    </row>
    <row r="26" spans="1:10" x14ac:dyDescent="0.35">
      <c r="A26" s="22" t="s">
        <v>1555</v>
      </c>
      <c r="B26" s="22" t="s">
        <v>1511</v>
      </c>
      <c r="C26" s="22" t="s">
        <v>1677</v>
      </c>
      <c r="D26" s="22"/>
      <c r="E26" s="22"/>
      <c r="F26" s="22"/>
    </row>
    <row r="27" spans="1:10" x14ac:dyDescent="0.35">
      <c r="A27" s="22" t="s">
        <v>1556</v>
      </c>
      <c r="B27" s="22" t="s">
        <v>1512</v>
      </c>
      <c r="C27" s="22" t="s">
        <v>1680</v>
      </c>
      <c r="D27" s="22"/>
      <c r="E27" s="22"/>
      <c r="F27" s="22"/>
    </row>
    <row r="28" spans="1:10" x14ac:dyDescent="0.35">
      <c r="A28" s="22" t="s">
        <v>1556</v>
      </c>
      <c r="B28" s="22" t="s">
        <v>1512</v>
      </c>
      <c r="C28" s="22" t="s">
        <v>1680</v>
      </c>
      <c r="D28" s="22"/>
      <c r="E28" s="22"/>
      <c r="F28" s="22"/>
    </row>
    <row r="29" spans="1:10" x14ac:dyDescent="0.35">
      <c r="A29" t="s">
        <v>1557</v>
      </c>
      <c r="B29" t="s">
        <v>1511</v>
      </c>
      <c r="C29" t="s">
        <v>1677</v>
      </c>
    </row>
    <row r="30" spans="1:10" x14ac:dyDescent="0.35">
      <c r="A30" t="s">
        <v>1558</v>
      </c>
      <c r="B30" t="s">
        <v>1511</v>
      </c>
      <c r="C30" t="s">
        <v>1678</v>
      </c>
    </row>
    <row r="31" spans="1:10" x14ac:dyDescent="0.35">
      <c r="A31" t="s">
        <v>1558</v>
      </c>
      <c r="B31" t="s">
        <v>1512</v>
      </c>
    </row>
    <row r="32" spans="1:10" x14ac:dyDescent="0.35">
      <c r="A32" s="22" t="s">
        <v>2232</v>
      </c>
      <c r="B32" s="22" t="s">
        <v>1511</v>
      </c>
      <c r="C32" s="22" t="s">
        <v>2230</v>
      </c>
      <c r="D32" s="22"/>
      <c r="E32" s="22"/>
      <c r="F32" s="22"/>
    </row>
    <row r="33" spans="1:6" x14ac:dyDescent="0.35">
      <c r="A33" s="22" t="s">
        <v>2232</v>
      </c>
      <c r="B33" s="22" t="s">
        <v>1511</v>
      </c>
      <c r="C33" s="22" t="s">
        <v>2231</v>
      </c>
      <c r="D33" s="22"/>
      <c r="E33" s="22"/>
      <c r="F33" s="22"/>
    </row>
    <row r="34" spans="1:6" x14ac:dyDescent="0.35">
      <c r="A34" s="22" t="s">
        <v>2232</v>
      </c>
      <c r="B34" s="22" t="s">
        <v>1512</v>
      </c>
      <c r="C34" s="22"/>
      <c r="D34" s="22"/>
      <c r="E34" s="22"/>
      <c r="F34" s="22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6"/>
  <sheetViews>
    <sheetView workbookViewId="0">
      <selection activeCell="B15" sqref="B15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449</v>
      </c>
      <c r="C1" s="3" t="s">
        <v>450</v>
      </c>
    </row>
    <row r="2" spans="1:3" x14ac:dyDescent="0.35">
      <c r="A2" t="s">
        <v>762</v>
      </c>
      <c r="B2">
        <v>1</v>
      </c>
      <c r="C2">
        <v>9</v>
      </c>
    </row>
    <row r="3" spans="1:3" x14ac:dyDescent="0.35">
      <c r="A3" t="s">
        <v>763</v>
      </c>
      <c r="B3">
        <v>10</v>
      </c>
      <c r="C3">
        <v>1</v>
      </c>
    </row>
    <row r="4" spans="1:3" x14ac:dyDescent="0.35">
      <c r="A4" t="s">
        <v>451</v>
      </c>
      <c r="B4">
        <v>11</v>
      </c>
      <c r="C4">
        <v>9</v>
      </c>
    </row>
    <row r="5" spans="1:3" x14ac:dyDescent="0.35">
      <c r="A5" t="s">
        <v>454</v>
      </c>
      <c r="B5">
        <v>22</v>
      </c>
      <c r="C5">
        <v>11</v>
      </c>
    </row>
    <row r="6" spans="1:3" x14ac:dyDescent="0.35">
      <c r="A6" t="s">
        <v>453</v>
      </c>
      <c r="B6">
        <v>10</v>
      </c>
      <c r="C6">
        <v>1</v>
      </c>
    </row>
    <row r="7" spans="1:3" x14ac:dyDescent="0.35">
      <c r="A7" t="s">
        <v>452</v>
      </c>
      <c r="B7">
        <v>20</v>
      </c>
      <c r="C7">
        <v>1</v>
      </c>
    </row>
    <row r="8" spans="1:3" x14ac:dyDescent="0.35">
      <c r="A8" t="s">
        <v>455</v>
      </c>
      <c r="B8">
        <v>33</v>
      </c>
      <c r="C8">
        <v>1</v>
      </c>
    </row>
    <row r="9" spans="1:3" x14ac:dyDescent="0.35">
      <c r="A9" t="s">
        <v>764</v>
      </c>
      <c r="B9">
        <v>34</v>
      </c>
      <c r="C9">
        <v>9</v>
      </c>
    </row>
    <row r="10" spans="1:3" x14ac:dyDescent="0.35">
      <c r="A10" t="s">
        <v>800</v>
      </c>
      <c r="B10">
        <v>43</v>
      </c>
      <c r="C10">
        <v>1</v>
      </c>
    </row>
    <row r="11" spans="1:3" x14ac:dyDescent="0.35">
      <c r="A11" t="s">
        <v>1256</v>
      </c>
      <c r="B11">
        <v>21</v>
      </c>
      <c r="C11">
        <v>1</v>
      </c>
    </row>
    <row r="12" spans="1:3" x14ac:dyDescent="0.35">
      <c r="A12" t="s">
        <v>1297</v>
      </c>
      <c r="B12">
        <v>54</v>
      </c>
      <c r="C12">
        <v>10</v>
      </c>
    </row>
    <row r="13" spans="1:3" x14ac:dyDescent="0.35">
      <c r="A13" t="s">
        <v>1397</v>
      </c>
      <c r="B13">
        <v>44</v>
      </c>
      <c r="C13">
        <v>9</v>
      </c>
    </row>
    <row r="14" spans="1:3" x14ac:dyDescent="0.35">
      <c r="A14" t="s">
        <v>1398</v>
      </c>
      <c r="B14">
        <v>53</v>
      </c>
      <c r="C14">
        <v>1</v>
      </c>
    </row>
    <row r="15" spans="1:3" x14ac:dyDescent="0.35">
      <c r="A15" t="s">
        <v>2298</v>
      </c>
      <c r="B15">
        <v>65</v>
      </c>
      <c r="C15">
        <v>5</v>
      </c>
    </row>
    <row r="16" spans="1:3" x14ac:dyDescent="0.35">
      <c r="A16" t="s">
        <v>2299</v>
      </c>
      <c r="B16">
        <v>70</v>
      </c>
      <c r="C16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71"/>
  <sheetViews>
    <sheetView workbookViewId="0">
      <pane ySplit="1" topLeftCell="A33" activePane="bottomLeft" state="frozen"/>
      <selection pane="bottomLeft" activeCell="BF70" sqref="BF70"/>
    </sheetView>
  </sheetViews>
  <sheetFormatPr defaultRowHeight="14.5" x14ac:dyDescent="0.35"/>
  <cols>
    <col min="1" max="1" width="103.81640625" bestFit="1" customWidth="1"/>
    <col min="2" max="2" width="83" bestFit="1" customWidth="1"/>
    <col min="3" max="3" width="15" bestFit="1" customWidth="1"/>
    <col min="4" max="4" width="17.81640625" bestFit="1" customWidth="1"/>
    <col min="5" max="7" width="19.1796875" customWidth="1"/>
    <col min="8" max="9" width="19.1796875" style="13" customWidth="1"/>
    <col min="10" max="11" width="19.1796875" customWidth="1"/>
    <col min="12" max="12" width="19.1796875" style="13" customWidth="1"/>
    <col min="13" max="14" width="19.1796875" customWidth="1"/>
    <col min="15" max="15" width="19.1796875" style="13" bestFit="1" customWidth="1"/>
    <col min="16" max="16" width="19.1796875" customWidth="1"/>
    <col min="17" max="17" width="20.1796875" style="13" bestFit="1" customWidth="1"/>
    <col min="18" max="19" width="19.1796875" customWidth="1"/>
    <col min="20" max="20" width="26.54296875" bestFit="1" customWidth="1"/>
    <col min="21" max="31" width="19.1796875" customWidth="1"/>
    <col min="32" max="32" width="27.54296875" bestFit="1" customWidth="1"/>
    <col min="33" max="35" width="19.1796875" customWidth="1"/>
    <col min="36" max="36" width="32.81640625" bestFit="1" customWidth="1"/>
    <col min="37" max="38" width="19.1796875" customWidth="1"/>
    <col min="39" max="39" width="29.453125" bestFit="1" customWidth="1"/>
    <col min="40" max="41" width="19.1796875" customWidth="1"/>
    <col min="42" max="42" width="28.453125" bestFit="1" customWidth="1"/>
    <col min="43" max="43" width="27.453125" bestFit="1" customWidth="1"/>
    <col min="44" max="44" width="19.1796875" customWidth="1"/>
    <col min="45" max="45" width="32.26953125" bestFit="1" customWidth="1"/>
    <col min="46" max="46" width="19.1796875" customWidth="1"/>
    <col min="47" max="47" width="23.1796875" bestFit="1" customWidth="1"/>
    <col min="48" max="48" width="84.453125" bestFit="1" customWidth="1"/>
    <col min="49" max="49" width="19.453125" style="13" bestFit="1" customWidth="1"/>
    <col min="50" max="50" width="36.26953125" bestFit="1" customWidth="1"/>
    <col min="51" max="51" width="21.54296875" bestFit="1" customWidth="1"/>
    <col min="53" max="53" width="15.26953125" bestFit="1" customWidth="1"/>
  </cols>
  <sheetData>
    <row r="1" spans="1:53" s="3" customFormat="1" x14ac:dyDescent="0.35">
      <c r="A1" s="3" t="s">
        <v>104</v>
      </c>
      <c r="B1" s="3" t="s">
        <v>456</v>
      </c>
      <c r="C1" s="3" t="s">
        <v>506</v>
      </c>
      <c r="D1" s="3" t="s">
        <v>1948</v>
      </c>
      <c r="E1" s="3" t="s">
        <v>448</v>
      </c>
      <c r="F1" s="3" t="s">
        <v>408</v>
      </c>
      <c r="G1" s="3" t="s">
        <v>416</v>
      </c>
      <c r="H1" s="12" t="s">
        <v>413</v>
      </c>
      <c r="I1" s="12" t="s">
        <v>433</v>
      </c>
      <c r="J1" s="3" t="s">
        <v>418</v>
      </c>
      <c r="K1" s="3" t="s">
        <v>240</v>
      </c>
      <c r="L1" s="12" t="s">
        <v>428</v>
      </c>
      <c r="M1" s="3" t="s">
        <v>419</v>
      </c>
      <c r="N1" s="3" t="s">
        <v>429</v>
      </c>
      <c r="O1" s="12" t="s">
        <v>421</v>
      </c>
      <c r="P1" s="3" t="s">
        <v>422</v>
      </c>
      <c r="Q1" s="12" t="s">
        <v>423</v>
      </c>
      <c r="R1" s="3" t="s">
        <v>424</v>
      </c>
      <c r="S1" s="3" t="s">
        <v>417</v>
      </c>
      <c r="T1" s="3" t="s">
        <v>412</v>
      </c>
      <c r="U1" s="3" t="s">
        <v>409</v>
      </c>
      <c r="V1" s="3" t="s">
        <v>420</v>
      </c>
      <c r="W1" s="3" t="s">
        <v>425</v>
      </c>
      <c r="X1" s="3" t="s">
        <v>426</v>
      </c>
      <c r="Y1" s="3" t="s">
        <v>434</v>
      </c>
      <c r="Z1" s="3" t="s">
        <v>435</v>
      </c>
      <c r="AA1" s="3" t="s">
        <v>427</v>
      </c>
      <c r="AB1" s="3" t="s">
        <v>438</v>
      </c>
      <c r="AC1" s="3" t="s">
        <v>439</v>
      </c>
      <c r="AD1" s="3" t="s">
        <v>440</v>
      </c>
      <c r="AE1" s="3" t="s">
        <v>414</v>
      </c>
      <c r="AF1" s="3" t="s">
        <v>430</v>
      </c>
      <c r="AG1" s="3" t="s">
        <v>508</v>
      </c>
      <c r="AH1" s="3" t="s">
        <v>509</v>
      </c>
      <c r="AI1" s="3" t="s">
        <v>441</v>
      </c>
      <c r="AJ1" s="3" t="s">
        <v>442</v>
      </c>
      <c r="AK1" s="3" t="s">
        <v>432</v>
      </c>
      <c r="AL1" s="3" t="s">
        <v>443</v>
      </c>
      <c r="AM1" s="3" t="s">
        <v>444</v>
      </c>
      <c r="AN1" s="3" t="s">
        <v>415</v>
      </c>
      <c r="AO1" s="3" t="s">
        <v>436</v>
      </c>
      <c r="AP1" s="3" t="s">
        <v>1954</v>
      </c>
      <c r="AQ1" s="3" t="s">
        <v>1955</v>
      </c>
      <c r="AR1" s="3" t="s">
        <v>437</v>
      </c>
      <c r="AS1" s="3" t="s">
        <v>227</v>
      </c>
      <c r="AT1" s="3" t="s">
        <v>410</v>
      </c>
      <c r="AU1" s="3" t="s">
        <v>431</v>
      </c>
      <c r="AV1" s="3" t="s">
        <v>407</v>
      </c>
      <c r="AW1" s="12" t="s">
        <v>170</v>
      </c>
      <c r="AX1" s="3" t="s">
        <v>446</v>
      </c>
      <c r="AY1" s="3" t="s">
        <v>447</v>
      </c>
      <c r="AZ1" s="3" t="s">
        <v>411</v>
      </c>
      <c r="BA1" s="3" t="s">
        <v>445</v>
      </c>
    </row>
    <row r="2" spans="1:53" x14ac:dyDescent="0.35">
      <c r="A2" t="str">
        <f>CONCATENATE("Lease &amp; Licenses - ",B2)</f>
        <v>Lease &amp; Licenses - Appraisals/Reviews</v>
      </c>
      <c r="B2" t="s">
        <v>751</v>
      </c>
      <c r="C2" t="s">
        <v>491</v>
      </c>
      <c r="AV2" t="s">
        <v>760</v>
      </c>
    </row>
    <row r="3" spans="1:53" x14ac:dyDescent="0.35">
      <c r="A3" t="str">
        <f t="shared" ref="A3:A10" si="0">CONCATENATE("Lease &amp; Licenses - ",B3)</f>
        <v>Lease &amp; Licenses - BC assessment search</v>
      </c>
      <c r="B3" t="s">
        <v>457</v>
      </c>
      <c r="C3" t="s">
        <v>492</v>
      </c>
      <c r="F3" t="s">
        <v>489</v>
      </c>
      <c r="U3" t="s">
        <v>30</v>
      </c>
      <c r="AT3" t="s">
        <v>490</v>
      </c>
      <c r="AZ3">
        <v>2000</v>
      </c>
    </row>
    <row r="4" spans="1:53" x14ac:dyDescent="0.35">
      <c r="A4" t="str">
        <f t="shared" si="0"/>
        <v>Lease &amp; Licenses - Canada lands survey</v>
      </c>
      <c r="B4" t="s">
        <v>459</v>
      </c>
      <c r="C4" t="s">
        <v>493</v>
      </c>
      <c r="E4" t="s">
        <v>498</v>
      </c>
      <c r="T4" t="s">
        <v>1927</v>
      </c>
    </row>
    <row r="5" spans="1:53" x14ac:dyDescent="0.35">
      <c r="A5" t="str">
        <f t="shared" si="0"/>
        <v>Lease &amp; Licenses - Certificate of Insurance (H0111)</v>
      </c>
      <c r="B5" t="s">
        <v>460</v>
      </c>
      <c r="C5" t="s">
        <v>494</v>
      </c>
      <c r="AV5" t="s">
        <v>486</v>
      </c>
    </row>
    <row r="6" spans="1:53" x14ac:dyDescent="0.35">
      <c r="A6" t="str">
        <f t="shared" si="0"/>
        <v>Lease &amp; Licenses - Company search</v>
      </c>
      <c r="B6" t="s">
        <v>461</v>
      </c>
      <c r="C6" t="s">
        <v>495</v>
      </c>
      <c r="AV6" t="s">
        <v>487</v>
      </c>
    </row>
    <row r="7" spans="1:53" x14ac:dyDescent="0.35">
      <c r="A7" t="str">
        <f t="shared" si="0"/>
        <v>Lease &amp; Licenses - Conveyance closing documents (ex: PTT forms, Form A transfer etc.)</v>
      </c>
      <c r="B7" t="s">
        <v>752</v>
      </c>
      <c r="C7" t="s">
        <v>496</v>
      </c>
      <c r="AV7" t="s">
        <v>1928</v>
      </c>
    </row>
    <row r="8" spans="1:53" x14ac:dyDescent="0.35">
      <c r="A8" t="str">
        <f t="shared" si="0"/>
        <v>Lease &amp; Licenses - Professional reports (ex: engineering/environmental etc.)</v>
      </c>
      <c r="B8" t="s">
        <v>750</v>
      </c>
      <c r="C8" t="s">
        <v>497</v>
      </c>
      <c r="AV8" t="s">
        <v>1929</v>
      </c>
    </row>
    <row r="9" spans="1:53" x14ac:dyDescent="0.35">
      <c r="A9" t="str">
        <f t="shared" si="0"/>
        <v>Lease &amp; Licenses - Tax notices and assessments</v>
      </c>
      <c r="B9" t="s">
        <v>484</v>
      </c>
      <c r="C9" t="s">
        <v>491</v>
      </c>
      <c r="AV9" t="s">
        <v>1932</v>
      </c>
    </row>
    <row r="10" spans="1:53" x14ac:dyDescent="0.35">
      <c r="A10" t="str">
        <f t="shared" si="0"/>
        <v>Lease &amp; Licenses - Title search / Historical title</v>
      </c>
      <c r="B10" t="s">
        <v>485</v>
      </c>
      <c r="C10" t="s">
        <v>492</v>
      </c>
      <c r="AE10" t="s">
        <v>1930</v>
      </c>
      <c r="AG10" t="s">
        <v>1931</v>
      </c>
      <c r="AX10" t="s">
        <v>1933</v>
      </c>
    </row>
    <row r="11" spans="1:53" s="23" customFormat="1" x14ac:dyDescent="0.35">
      <c r="A11" s="23" t="s">
        <v>1923</v>
      </c>
      <c r="B11" s="23" t="s">
        <v>458</v>
      </c>
      <c r="C11" s="23" t="s">
        <v>494</v>
      </c>
      <c r="H11" s="36"/>
      <c r="I11" s="36"/>
      <c r="L11" s="36"/>
      <c r="O11" s="36"/>
      <c r="Q11" s="36"/>
      <c r="AV11" s="23" t="s">
        <v>1934</v>
      </c>
      <c r="AW11" s="36"/>
    </row>
    <row r="12" spans="1:53" x14ac:dyDescent="0.35">
      <c r="A12" t="str">
        <f t="shared" ref="A12:A17" si="1">CONCATENATE("Research File - ",B12)</f>
        <v>Research File - Condition of entry (H0443)</v>
      </c>
      <c r="B12" t="s">
        <v>463</v>
      </c>
      <c r="C12" t="s">
        <v>495</v>
      </c>
      <c r="AV12" t="s">
        <v>488</v>
      </c>
    </row>
    <row r="13" spans="1:53" x14ac:dyDescent="0.35">
      <c r="A13" t="str">
        <f t="shared" si="1"/>
        <v>Research File - Crown grant</v>
      </c>
      <c r="B13" t="s">
        <v>464</v>
      </c>
      <c r="C13" t="s">
        <v>496</v>
      </c>
      <c r="G13" t="s">
        <v>499</v>
      </c>
    </row>
    <row r="14" spans="1:53" x14ac:dyDescent="0.35">
      <c r="A14" t="str">
        <f t="shared" si="1"/>
        <v>Research File - District road register</v>
      </c>
      <c r="B14" t="s">
        <v>465</v>
      </c>
      <c r="C14" t="s">
        <v>497</v>
      </c>
      <c r="K14" t="s">
        <v>66</v>
      </c>
      <c r="S14" t="s">
        <v>500</v>
      </c>
      <c r="AS14" t="s">
        <v>501</v>
      </c>
    </row>
    <row r="15" spans="1:53" x14ac:dyDescent="0.35">
      <c r="A15" t="str">
        <f t="shared" si="1"/>
        <v>Research File - Field notes</v>
      </c>
      <c r="B15" t="s">
        <v>466</v>
      </c>
      <c r="C15" t="s">
        <v>491</v>
      </c>
      <c r="J15" t="s">
        <v>498</v>
      </c>
      <c r="M15" t="s">
        <v>502</v>
      </c>
      <c r="V15" t="s">
        <v>503</v>
      </c>
    </row>
    <row r="16" spans="1:53" x14ac:dyDescent="0.35">
      <c r="A16" t="str">
        <f t="shared" si="1"/>
        <v>Research File - First nations consultation</v>
      </c>
      <c r="B16" t="s">
        <v>467</v>
      </c>
      <c r="C16" t="s">
        <v>492</v>
      </c>
      <c r="AV16" t="s">
        <v>1935</v>
      </c>
    </row>
    <row r="17" spans="1:52" x14ac:dyDescent="0.35">
      <c r="A17" t="str">
        <f t="shared" si="1"/>
        <v>Research File - Form 12</v>
      </c>
      <c r="B17" t="s">
        <v>297</v>
      </c>
      <c r="C17" t="s">
        <v>493</v>
      </c>
      <c r="O17" s="13">
        <v>45245</v>
      </c>
      <c r="W17" t="s">
        <v>1936</v>
      </c>
      <c r="AA17" t="s">
        <v>1937</v>
      </c>
      <c r="AV17" t="s">
        <v>1938</v>
      </c>
    </row>
    <row r="18" spans="1:52" x14ac:dyDescent="0.35">
      <c r="A18" t="str">
        <f t="shared" ref="A18:A20" si="2">CONCATENATE("Research File - ",B18)</f>
        <v>Research File - Gazette</v>
      </c>
      <c r="B18" t="s">
        <v>468</v>
      </c>
      <c r="C18" t="s">
        <v>494</v>
      </c>
      <c r="O18" s="13">
        <v>36509</v>
      </c>
      <c r="P18" t="s">
        <v>1939</v>
      </c>
      <c r="Q18" s="13">
        <v>36778</v>
      </c>
      <c r="R18" t="s">
        <v>1940</v>
      </c>
      <c r="W18" s="9" t="s">
        <v>504</v>
      </c>
      <c r="X18" t="s">
        <v>1941</v>
      </c>
      <c r="AA18" t="s">
        <v>505</v>
      </c>
      <c r="AO18" s="4"/>
      <c r="AP18" s="4"/>
      <c r="AQ18" s="4"/>
      <c r="AS18" t="s">
        <v>1942</v>
      </c>
    </row>
    <row r="19" spans="1:52" x14ac:dyDescent="0.35">
      <c r="A19" t="str">
        <f t="shared" si="2"/>
        <v>Research File - Historical file</v>
      </c>
      <c r="B19" t="s">
        <v>469</v>
      </c>
      <c r="C19" t="s">
        <v>495</v>
      </c>
      <c r="L19" s="13">
        <v>47045</v>
      </c>
      <c r="N19" t="s">
        <v>1943</v>
      </c>
      <c r="AF19" t="s">
        <v>1944</v>
      </c>
      <c r="AU19" t="s">
        <v>1945</v>
      </c>
      <c r="AW19" s="13">
        <v>42988</v>
      </c>
    </row>
    <row r="20" spans="1:52" x14ac:dyDescent="0.35">
      <c r="A20" t="str">
        <f t="shared" si="2"/>
        <v>Research File - Lease / License agreement</v>
      </c>
      <c r="B20" t="s">
        <v>1906</v>
      </c>
      <c r="C20" t="s">
        <v>497</v>
      </c>
      <c r="AV20" t="s">
        <v>1946</v>
      </c>
    </row>
    <row r="21" spans="1:52" s="23" customFormat="1" x14ac:dyDescent="0.35">
      <c r="A21" s="23" t="s">
        <v>1921</v>
      </c>
      <c r="B21" s="23" t="s">
        <v>470</v>
      </c>
      <c r="C21" s="23" t="s">
        <v>496</v>
      </c>
      <c r="H21" s="36"/>
      <c r="I21" s="36"/>
      <c r="L21" s="36"/>
      <c r="O21" s="36"/>
      <c r="Q21" s="36"/>
      <c r="AV21" s="23" t="s">
        <v>1947</v>
      </c>
      <c r="AW21" s="36"/>
    </row>
    <row r="22" spans="1:52" s="23" customFormat="1" x14ac:dyDescent="0.35">
      <c r="A22" s="23" t="s">
        <v>1259</v>
      </c>
      <c r="B22" s="23" t="s">
        <v>457</v>
      </c>
      <c r="C22" s="23" t="s">
        <v>497</v>
      </c>
      <c r="F22" s="23" t="s">
        <v>1257</v>
      </c>
      <c r="H22" s="36"/>
      <c r="I22" s="36"/>
      <c r="L22" s="36"/>
      <c r="O22" s="36"/>
      <c r="Q22" s="36"/>
      <c r="U22" s="23" t="s">
        <v>66</v>
      </c>
      <c r="AT22" s="23" t="s">
        <v>1258</v>
      </c>
      <c r="AW22" s="36"/>
      <c r="AZ22" s="23">
        <v>1993</v>
      </c>
    </row>
    <row r="23" spans="1:52" x14ac:dyDescent="0.35">
      <c r="A23" t="str">
        <f>CONCATENATE("Acquisition File - ",B23)</f>
        <v>Acquisition File - Affidavit of service</v>
      </c>
      <c r="B23" t="s">
        <v>755</v>
      </c>
      <c r="C23" t="s">
        <v>491</v>
      </c>
      <c r="AV23" t="s">
        <v>761</v>
      </c>
    </row>
    <row r="24" spans="1:52" x14ac:dyDescent="0.35">
      <c r="A24" t="str">
        <f>CONCATENATE("Acquisition File - ",B24)</f>
        <v>Acquisition File - Agricultural Land Commission (ALC)</v>
      </c>
      <c r="B24" t="s">
        <v>1907</v>
      </c>
      <c r="C24" t="s">
        <v>492</v>
      </c>
      <c r="D24" t="s">
        <v>1949</v>
      </c>
      <c r="AV24" t="s">
        <v>1950</v>
      </c>
    </row>
    <row r="25" spans="1:52" x14ac:dyDescent="0.35">
      <c r="A25" t="str">
        <f>CONCATENATE("Acquisition File - ",B25)</f>
        <v>Acquisition File - Form 5 - Approval of expropriation</v>
      </c>
      <c r="B25" t="s">
        <v>1908</v>
      </c>
      <c r="C25" t="s">
        <v>493</v>
      </c>
      <c r="AV25" t="s">
        <v>1951</v>
      </c>
    </row>
    <row r="26" spans="1:52" x14ac:dyDescent="0.35">
      <c r="A26" t="str">
        <f>CONCATENATE("Acquisition File - ",B26)</f>
        <v>Acquisition File - Compensation cheque</v>
      </c>
      <c r="B26" t="s">
        <v>756</v>
      </c>
      <c r="C26" t="s">
        <v>494</v>
      </c>
      <c r="AV26" t="s">
        <v>1952</v>
      </c>
    </row>
    <row r="27" spans="1:52" x14ac:dyDescent="0.35">
      <c r="A27" t="str">
        <f t="shared" ref="A27:A33" si="3">CONCATENATE("Acquisition File - ",B27)</f>
        <v>Acquisition File - Compensation requisition (H-120)</v>
      </c>
      <c r="B27" t="s">
        <v>1909</v>
      </c>
      <c r="C27" t="s">
        <v>495</v>
      </c>
      <c r="AV27" t="s">
        <v>1953</v>
      </c>
    </row>
    <row r="28" spans="1:52" x14ac:dyDescent="0.35">
      <c r="A28" t="str">
        <f t="shared" si="3"/>
        <v>Acquisition File - Land Act Tenure/Reserves</v>
      </c>
      <c r="B28" t="s">
        <v>1910</v>
      </c>
      <c r="C28" t="s">
        <v>496</v>
      </c>
      <c r="AP28" t="s">
        <v>1956</v>
      </c>
      <c r="AQ28" t="s">
        <v>1957</v>
      </c>
      <c r="AV28" t="s">
        <v>1958</v>
      </c>
    </row>
    <row r="29" spans="1:52" x14ac:dyDescent="0.35">
      <c r="A29" t="str">
        <f t="shared" si="3"/>
        <v>Acquisition File - Legal correspondence (ex: to AG/external lawyers)</v>
      </c>
      <c r="B29" t="s">
        <v>470</v>
      </c>
      <c r="C29" t="s">
        <v>497</v>
      </c>
      <c r="AV29" t="s">
        <v>1959</v>
      </c>
    </row>
    <row r="30" spans="1:52" x14ac:dyDescent="0.35">
      <c r="A30" t="str">
        <f t="shared" si="3"/>
        <v>Acquisition File - Legal survey plan</v>
      </c>
      <c r="B30" t="s">
        <v>471</v>
      </c>
      <c r="C30" t="s">
        <v>491</v>
      </c>
      <c r="W30" t="s">
        <v>1960</v>
      </c>
      <c r="AA30" t="s">
        <v>1961</v>
      </c>
      <c r="AI30" t="s">
        <v>1962</v>
      </c>
    </row>
    <row r="31" spans="1:52" x14ac:dyDescent="0.35">
      <c r="A31" t="str">
        <f t="shared" si="3"/>
        <v>Acquisition File - LTSA documents and plans (except title search)</v>
      </c>
      <c r="B31" t="s">
        <v>472</v>
      </c>
      <c r="C31" t="s">
        <v>492</v>
      </c>
      <c r="AV31" t="s">
        <v>1963</v>
      </c>
    </row>
    <row r="32" spans="1:52" x14ac:dyDescent="0.35">
      <c r="A32" t="str">
        <f t="shared" si="3"/>
        <v>Acquisition File - Ministerial order</v>
      </c>
      <c r="B32" t="s">
        <v>473</v>
      </c>
      <c r="C32" t="s">
        <v>493</v>
      </c>
      <c r="I32" s="13">
        <v>36850</v>
      </c>
      <c r="Y32" t="s">
        <v>1964</v>
      </c>
      <c r="Z32" t="s">
        <v>1965</v>
      </c>
      <c r="AN32" t="s">
        <v>1966</v>
      </c>
      <c r="AS32" t="s">
        <v>1967</v>
      </c>
    </row>
    <row r="33" spans="1:49" x14ac:dyDescent="0.35">
      <c r="A33" t="str">
        <f t="shared" si="3"/>
        <v>Acquisition File - Form 7 - Notice of abandonement</v>
      </c>
      <c r="B33" t="s">
        <v>1916</v>
      </c>
      <c r="C33" t="s">
        <v>494</v>
      </c>
      <c r="AV33" t="s">
        <v>1968</v>
      </c>
    </row>
    <row r="34" spans="1:49" s="23" customFormat="1" x14ac:dyDescent="0.35">
      <c r="A34" s="23" t="s">
        <v>1924</v>
      </c>
      <c r="B34" s="23" t="s">
        <v>751</v>
      </c>
      <c r="C34" s="23" t="s">
        <v>495</v>
      </c>
      <c r="H34" s="36"/>
      <c r="I34" s="36"/>
      <c r="L34" s="36"/>
      <c r="O34" s="36"/>
      <c r="Q34" s="36"/>
      <c r="AV34" s="23" t="s">
        <v>1969</v>
      </c>
      <c r="AW34" s="36"/>
    </row>
    <row r="35" spans="1:49" x14ac:dyDescent="0.35">
      <c r="A35" t="str">
        <f>_xlfn.CONCAT("Project -",B35)</f>
        <v>Project -Briefing notes</v>
      </c>
      <c r="B35" t="s">
        <v>458</v>
      </c>
      <c r="C35" t="s">
        <v>496</v>
      </c>
      <c r="AV35" t="s">
        <v>765</v>
      </c>
    </row>
    <row r="36" spans="1:49" x14ac:dyDescent="0.35">
      <c r="A36" t="str">
        <f t="shared" ref="A36:A43" si="4">_xlfn.CONCAT("Project -",B36)</f>
        <v>Project -Correspondence</v>
      </c>
      <c r="B36" t="s">
        <v>462</v>
      </c>
      <c r="C36" t="s">
        <v>497</v>
      </c>
      <c r="F36" t="s">
        <v>766</v>
      </c>
      <c r="H36" s="13">
        <v>46862</v>
      </c>
      <c r="AE36" t="s">
        <v>767</v>
      </c>
      <c r="AN36" t="s">
        <v>1970</v>
      </c>
      <c r="AV36" t="s">
        <v>768</v>
      </c>
    </row>
    <row r="37" spans="1:49" x14ac:dyDescent="0.35">
      <c r="A37" t="str">
        <f t="shared" si="4"/>
        <v>Project -Financial records (invoices, journal vouchers, received cheques etc.)</v>
      </c>
      <c r="B37" t="s">
        <v>1911</v>
      </c>
      <c r="C37" t="s">
        <v>491</v>
      </c>
      <c r="AV37" t="s">
        <v>769</v>
      </c>
    </row>
    <row r="38" spans="1:49" x14ac:dyDescent="0.35">
      <c r="A38" t="str">
        <f t="shared" si="4"/>
        <v>Project -MoTI plan</v>
      </c>
      <c r="B38" t="s">
        <v>475</v>
      </c>
      <c r="C38" t="s">
        <v>492</v>
      </c>
      <c r="N38" t="s">
        <v>770</v>
      </c>
      <c r="W38" t="s">
        <v>1971</v>
      </c>
      <c r="Z38" t="s">
        <v>1972</v>
      </c>
      <c r="AA38" t="s">
        <v>1973</v>
      </c>
      <c r="AO38" s="13">
        <v>43757</v>
      </c>
      <c r="AR38" t="s">
        <v>1974</v>
      </c>
    </row>
    <row r="39" spans="1:49" x14ac:dyDescent="0.35">
      <c r="A39" t="str">
        <f t="shared" si="4"/>
        <v>Project -Other</v>
      </c>
      <c r="B39" t="s">
        <v>7</v>
      </c>
      <c r="C39" t="s">
        <v>493</v>
      </c>
      <c r="AH39">
        <v>7190089</v>
      </c>
      <c r="AN39" t="s">
        <v>1975</v>
      </c>
      <c r="AV39" t="s">
        <v>1976</v>
      </c>
    </row>
    <row r="40" spans="1:49" x14ac:dyDescent="0.35">
      <c r="A40" t="str">
        <f t="shared" si="4"/>
        <v>Project -PA plans / Design drawings</v>
      </c>
      <c r="B40" t="s">
        <v>479</v>
      </c>
      <c r="C40" t="s">
        <v>494</v>
      </c>
      <c r="W40">
        <v>2347987</v>
      </c>
      <c r="AA40" t="s">
        <v>771</v>
      </c>
      <c r="AI40" t="s">
        <v>1977</v>
      </c>
      <c r="AJ40" t="s">
        <v>1978</v>
      </c>
      <c r="AL40" t="s">
        <v>1979</v>
      </c>
      <c r="AM40" t="s">
        <v>1980</v>
      </c>
    </row>
    <row r="41" spans="1:49" x14ac:dyDescent="0.35">
      <c r="A41" t="str">
        <f t="shared" si="4"/>
        <v>Project -Photos / Images / Video</v>
      </c>
      <c r="B41" t="s">
        <v>480</v>
      </c>
      <c r="C41" t="s">
        <v>495</v>
      </c>
      <c r="F41" t="s">
        <v>1981</v>
      </c>
      <c r="H41" s="13">
        <v>32301</v>
      </c>
      <c r="W41" t="s">
        <v>772</v>
      </c>
      <c r="Z41" t="s">
        <v>773</v>
      </c>
      <c r="AA41" t="s">
        <v>774</v>
      </c>
      <c r="AE41" t="s">
        <v>1982</v>
      </c>
      <c r="AN41" t="s">
        <v>1983</v>
      </c>
      <c r="AO41" s="4"/>
      <c r="AP41" s="4"/>
      <c r="AQ41" s="4"/>
      <c r="AV41" t="s">
        <v>1984</v>
      </c>
    </row>
    <row r="42" spans="1:49" x14ac:dyDescent="0.35">
      <c r="A42" t="str">
        <f t="shared" si="4"/>
        <v>Project -Spending authority approval (SAA)</v>
      </c>
      <c r="B42" t="s">
        <v>482</v>
      </c>
      <c r="C42" t="s">
        <v>496</v>
      </c>
      <c r="AV42" t="s">
        <v>1985</v>
      </c>
    </row>
    <row r="43" spans="1:49" x14ac:dyDescent="0.35">
      <c r="A43" t="str">
        <f t="shared" si="4"/>
        <v>Project -Surplus property declaration</v>
      </c>
      <c r="B43" t="s">
        <v>483</v>
      </c>
      <c r="C43" t="s">
        <v>497</v>
      </c>
      <c r="AV43" t="s">
        <v>1986</v>
      </c>
    </row>
    <row r="44" spans="1:49" s="23" customFormat="1" x14ac:dyDescent="0.35">
      <c r="A44" s="23" t="s">
        <v>1922</v>
      </c>
      <c r="B44" s="23" t="s">
        <v>458</v>
      </c>
      <c r="C44" s="23" t="s">
        <v>491</v>
      </c>
      <c r="H44" s="36"/>
      <c r="I44" s="36"/>
      <c r="L44" s="36"/>
      <c r="O44" s="36"/>
      <c r="Q44" s="36"/>
      <c r="AV44" s="23" t="s">
        <v>1161</v>
      </c>
      <c r="AW44" s="36"/>
    </row>
    <row r="45" spans="1:49" x14ac:dyDescent="0.35">
      <c r="A45" t="str">
        <f>_xlfn.CONCAT("Disposition File -",B45)</f>
        <v>Disposition File -Certificate of Compliance</v>
      </c>
      <c r="B45" t="s">
        <v>1912</v>
      </c>
      <c r="C45" t="s">
        <v>492</v>
      </c>
      <c r="AV45" t="s">
        <v>1298</v>
      </c>
    </row>
    <row r="46" spans="1:49" x14ac:dyDescent="0.35">
      <c r="A46" t="str">
        <f t="shared" ref="A46:A53" si="5">_xlfn.CONCAT("Disposition File -",B46)</f>
        <v>Disposition File -Enhanced Referral Records</v>
      </c>
      <c r="B46" t="s">
        <v>1913</v>
      </c>
      <c r="C46" t="s">
        <v>493</v>
      </c>
      <c r="AV46" t="s">
        <v>1987</v>
      </c>
    </row>
    <row r="47" spans="1:49" x14ac:dyDescent="0.35">
      <c r="A47" t="str">
        <f t="shared" si="5"/>
        <v>Disposition File -First Nations Strength of Claim Report</v>
      </c>
      <c r="B47" t="s">
        <v>1914</v>
      </c>
      <c r="C47" t="s">
        <v>494</v>
      </c>
      <c r="AV47" t="s">
        <v>1988</v>
      </c>
    </row>
    <row r="48" spans="1:49" x14ac:dyDescent="0.35">
      <c r="A48" t="str">
        <f t="shared" si="5"/>
        <v>Disposition File -Miscellaneous notes (LTSA)</v>
      </c>
      <c r="B48" t="s">
        <v>474</v>
      </c>
      <c r="C48" t="s">
        <v>495</v>
      </c>
      <c r="AG48" t="s">
        <v>1989</v>
      </c>
    </row>
    <row r="49" spans="1:53" x14ac:dyDescent="0.35">
      <c r="A49" t="str">
        <f t="shared" si="5"/>
        <v>Disposition File -Notice of claims/Litigation documents</v>
      </c>
      <c r="B49" t="s">
        <v>476</v>
      </c>
      <c r="C49" t="s">
        <v>496</v>
      </c>
      <c r="AV49" t="s">
        <v>1990</v>
      </c>
    </row>
    <row r="50" spans="1:53" x14ac:dyDescent="0.35">
      <c r="A50" t="str">
        <f t="shared" si="5"/>
        <v>Disposition File -Order in Council (OIC)</v>
      </c>
      <c r="B50" t="s">
        <v>748</v>
      </c>
      <c r="C50" t="s">
        <v>497</v>
      </c>
      <c r="AB50">
        <v>89997</v>
      </c>
      <c r="AC50" t="s">
        <v>1991</v>
      </c>
      <c r="AD50" t="s">
        <v>1992</v>
      </c>
      <c r="AS50" t="s">
        <v>1993</v>
      </c>
      <c r="AZ50">
        <v>1997</v>
      </c>
    </row>
    <row r="51" spans="1:53" x14ac:dyDescent="0.35">
      <c r="A51" t="str">
        <f t="shared" si="5"/>
        <v>Disposition File -Purchase and Sale Agreement</v>
      </c>
      <c r="B51" t="s">
        <v>1915</v>
      </c>
      <c r="C51" t="s">
        <v>491</v>
      </c>
      <c r="AV51" t="s">
        <v>1994</v>
      </c>
    </row>
    <row r="52" spans="1:53" x14ac:dyDescent="0.35">
      <c r="A52" t="str">
        <f t="shared" si="5"/>
        <v>Disposition File -Record of negotiation</v>
      </c>
      <c r="B52" t="s">
        <v>757</v>
      </c>
      <c r="C52" t="s">
        <v>492</v>
      </c>
      <c r="AV52" t="s">
        <v>1995</v>
      </c>
    </row>
    <row r="53" spans="1:53" x14ac:dyDescent="0.35">
      <c r="A53" t="str">
        <f t="shared" si="5"/>
        <v>Disposition File -Release of claims</v>
      </c>
      <c r="B53" t="s">
        <v>758</v>
      </c>
      <c r="C53" t="s">
        <v>493</v>
      </c>
      <c r="AV53" t="s">
        <v>1996</v>
      </c>
    </row>
    <row r="54" spans="1:53" s="23" customFormat="1" x14ac:dyDescent="0.35">
      <c r="A54" s="23" t="s">
        <v>1925</v>
      </c>
      <c r="B54" s="23" t="s">
        <v>754</v>
      </c>
      <c r="C54" s="23" t="s">
        <v>494</v>
      </c>
      <c r="H54" s="36"/>
      <c r="I54" s="36">
        <v>36800</v>
      </c>
      <c r="L54" s="36"/>
      <c r="O54" s="36"/>
      <c r="Q54" s="36"/>
      <c r="Z54" s="23" t="s">
        <v>1997</v>
      </c>
      <c r="AS54" s="23" t="s">
        <v>1998</v>
      </c>
      <c r="AW54" s="36"/>
      <c r="AY54" s="23" t="s">
        <v>1999</v>
      </c>
    </row>
    <row r="55" spans="1:53" x14ac:dyDescent="0.35">
      <c r="A55" t="str">
        <f>_xlfn.CONCAT("Property Management -",B55)</f>
        <v>Property Management -Approval/sign-off</v>
      </c>
      <c r="B55" t="s">
        <v>1917</v>
      </c>
      <c r="C55" t="s">
        <v>495</v>
      </c>
      <c r="AV55" t="s">
        <v>2000</v>
      </c>
    </row>
    <row r="56" spans="1:53" x14ac:dyDescent="0.35">
      <c r="A56" t="str">
        <f t="shared" ref="A56:A64" si="6">_xlfn.CONCAT("Property Management -",B56)</f>
        <v>Property Management -Form 8 - Notice of advanced payment </v>
      </c>
      <c r="B56" t="s">
        <v>1918</v>
      </c>
      <c r="C56" t="s">
        <v>496</v>
      </c>
      <c r="AV56" t="s">
        <v>2011</v>
      </c>
    </row>
    <row r="57" spans="1:53" x14ac:dyDescent="0.35">
      <c r="A57" t="str">
        <f t="shared" si="6"/>
        <v>Property Management -Form 1 - Notice of expropriation </v>
      </c>
      <c r="B57" t="s">
        <v>1919</v>
      </c>
      <c r="C57" t="s">
        <v>497</v>
      </c>
      <c r="AV57" t="s">
        <v>2010</v>
      </c>
    </row>
    <row r="58" spans="1:53" x14ac:dyDescent="0.35">
      <c r="A58" t="str">
        <f t="shared" si="6"/>
        <v>Property Management -Notice of possible entry (H0224)</v>
      </c>
      <c r="B58" t="s">
        <v>477</v>
      </c>
      <c r="C58" t="s">
        <v>491</v>
      </c>
      <c r="AV58" t="s">
        <v>2001</v>
      </c>
    </row>
    <row r="59" spans="1:53" x14ac:dyDescent="0.35">
      <c r="A59" t="str">
        <f t="shared" si="6"/>
        <v>Property Management -Other Land Agreement (Indemnity Letter, Letter of Intended Use, Assumption Agreement, etc)</v>
      </c>
      <c r="B59" t="s">
        <v>749</v>
      </c>
      <c r="C59" t="s">
        <v>492</v>
      </c>
      <c r="AV59" t="s">
        <v>2002</v>
      </c>
    </row>
    <row r="60" spans="1:53" x14ac:dyDescent="0.35">
      <c r="A60" t="str">
        <f t="shared" si="6"/>
        <v>Property Management -Owner agreement/offer</v>
      </c>
      <c r="B60" t="s">
        <v>478</v>
      </c>
      <c r="C60" t="s">
        <v>493</v>
      </c>
      <c r="AV60" t="s">
        <v>2009</v>
      </c>
    </row>
    <row r="61" spans="1:53" x14ac:dyDescent="0.35">
      <c r="A61" t="str">
        <f t="shared" si="6"/>
        <v>Property Management -Privy council</v>
      </c>
      <c r="B61" t="s">
        <v>481</v>
      </c>
      <c r="C61" t="s">
        <v>494</v>
      </c>
      <c r="BA61">
        <v>1979</v>
      </c>
    </row>
    <row r="62" spans="1:53" x14ac:dyDescent="0.35">
      <c r="A62" t="str">
        <f t="shared" si="6"/>
        <v>Property Management -Temporary license for construction access (H0074)</v>
      </c>
      <c r="B62" t="s">
        <v>759</v>
      </c>
      <c r="C62" t="s">
        <v>495</v>
      </c>
      <c r="AV62" t="s">
        <v>2008</v>
      </c>
    </row>
    <row r="63" spans="1:53" x14ac:dyDescent="0.35">
      <c r="A63" t="str">
        <f t="shared" si="6"/>
        <v>Property Management -Transfer of administration</v>
      </c>
      <c r="B63" t="s">
        <v>754</v>
      </c>
      <c r="C63" t="s">
        <v>496</v>
      </c>
      <c r="I63" s="13">
        <v>32874</v>
      </c>
      <c r="Z63" t="s">
        <v>2003</v>
      </c>
      <c r="AN63" t="s">
        <v>2004</v>
      </c>
      <c r="AS63" t="s">
        <v>1407</v>
      </c>
      <c r="AY63" t="s">
        <v>2005</v>
      </c>
    </row>
    <row r="64" spans="1:53" x14ac:dyDescent="0.35">
      <c r="A64" t="str">
        <f t="shared" si="6"/>
        <v>Property Management -Form 9 - Vesting notice (Form 9)</v>
      </c>
      <c r="B64" t="s">
        <v>1920</v>
      </c>
      <c r="C64" t="s">
        <v>497</v>
      </c>
      <c r="AV64" t="s">
        <v>2007</v>
      </c>
    </row>
    <row r="65" spans="1:49" s="23" customFormat="1" x14ac:dyDescent="0.35">
      <c r="A65" s="23" t="s">
        <v>1926</v>
      </c>
      <c r="B65" s="23" t="s">
        <v>483</v>
      </c>
      <c r="C65" s="23" t="s">
        <v>491</v>
      </c>
      <c r="H65" s="36"/>
      <c r="I65" s="36"/>
      <c r="L65" s="36"/>
      <c r="O65" s="36"/>
      <c r="Q65" s="36"/>
      <c r="AV65" s="23" t="s">
        <v>2006</v>
      </c>
      <c r="AW65" s="36"/>
    </row>
    <row r="66" spans="1:49" x14ac:dyDescent="0.35">
      <c r="A66" t="str">
        <f>_xlfn.CONCAT("Management File -",B66)</f>
        <v>Management File -Certificate of Compliance</v>
      </c>
      <c r="B66" t="s">
        <v>1912</v>
      </c>
      <c r="C66" t="s">
        <v>492</v>
      </c>
      <c r="AV66" t="s">
        <v>2301</v>
      </c>
    </row>
    <row r="67" spans="1:49" x14ac:dyDescent="0.35">
      <c r="A67" t="str">
        <f t="shared" ref="A67:A70" si="7">_xlfn.CONCAT("Management File -",B67)</f>
        <v>Management File -Company search</v>
      </c>
      <c r="B67" t="s">
        <v>461</v>
      </c>
      <c r="C67" t="s">
        <v>493</v>
      </c>
      <c r="AV67" t="s">
        <v>2302</v>
      </c>
    </row>
    <row r="68" spans="1:49" x14ac:dyDescent="0.35">
      <c r="A68" t="str">
        <f t="shared" si="7"/>
        <v>Management File -District road register</v>
      </c>
      <c r="B68" t="s">
        <v>465</v>
      </c>
      <c r="C68" t="s">
        <v>494</v>
      </c>
      <c r="K68" t="s">
        <v>30</v>
      </c>
      <c r="S68" t="s">
        <v>2303</v>
      </c>
      <c r="AS68" t="s">
        <v>2304</v>
      </c>
    </row>
    <row r="69" spans="1:49" x14ac:dyDescent="0.35">
      <c r="A69" t="str">
        <f t="shared" si="7"/>
        <v>Management File -Field notes</v>
      </c>
      <c r="B69" t="s">
        <v>466</v>
      </c>
      <c r="C69" t="s">
        <v>495</v>
      </c>
      <c r="J69" t="s">
        <v>2305</v>
      </c>
      <c r="M69" t="s">
        <v>2306</v>
      </c>
      <c r="V69" t="s">
        <v>2307</v>
      </c>
    </row>
    <row r="70" spans="1:49" x14ac:dyDescent="0.35">
      <c r="A70" t="str">
        <f t="shared" si="7"/>
        <v>Management File -Correspondence</v>
      </c>
      <c r="B70" t="s">
        <v>462</v>
      </c>
      <c r="C70" t="s">
        <v>496</v>
      </c>
      <c r="F70" t="s">
        <v>2308</v>
      </c>
      <c r="H70" s="13">
        <v>32928</v>
      </c>
      <c r="AE70" t="s">
        <v>2313</v>
      </c>
      <c r="AN70" t="s">
        <v>2314</v>
      </c>
      <c r="AV70" t="s">
        <v>2316</v>
      </c>
    </row>
    <row r="71" spans="1:49" s="23" customFormat="1" x14ac:dyDescent="0.35">
      <c r="A71" s="23" t="s">
        <v>2300</v>
      </c>
      <c r="B71" s="23" t="s">
        <v>475</v>
      </c>
      <c r="C71" s="23" t="s">
        <v>497</v>
      </c>
      <c r="H71" s="36"/>
      <c r="I71" s="36"/>
      <c r="L71" s="36"/>
      <c r="N71" s="23" t="s">
        <v>2309</v>
      </c>
      <c r="O71" s="36"/>
      <c r="Q71" s="36"/>
      <c r="W71" s="23" t="s">
        <v>2310</v>
      </c>
      <c r="Z71" s="23" t="s">
        <v>2311</v>
      </c>
      <c r="AA71" s="23" t="s">
        <v>2312</v>
      </c>
      <c r="AO71" s="36">
        <v>45616</v>
      </c>
      <c r="AR71" s="23" t="s">
        <v>2315</v>
      </c>
      <c r="AW71" s="36"/>
    </row>
  </sheetData>
  <autoFilter ref="A1:BA71" xr:uid="{2665AEC9-C942-4A65-984C-CAD52F4E2CCE}"/>
  <pageMargins left="0.7" right="0.7" top="0.75" bottom="0.75" header="0.3" footer="0.3"/>
  <pageSetup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3"/>
  <sheetViews>
    <sheetView workbookViewId="0">
      <selection activeCell="A12" sqref="A12"/>
    </sheetView>
  </sheetViews>
  <sheetFormatPr defaultRowHeight="14.5" x14ac:dyDescent="0.35"/>
  <cols>
    <col min="1" max="1" width="32.81640625" bestFit="1" customWidth="1"/>
    <col min="2" max="2" width="255.54296875" bestFit="1" customWidth="1"/>
  </cols>
  <sheetData>
    <row r="1" spans="1:2" x14ac:dyDescent="0.35">
      <c r="A1" s="3" t="s">
        <v>339</v>
      </c>
      <c r="B1" s="3" t="s">
        <v>241</v>
      </c>
    </row>
    <row r="2" spans="1:2" x14ac:dyDescent="0.35">
      <c r="A2" t="s">
        <v>340</v>
      </c>
      <c r="B2" t="s">
        <v>2200</v>
      </c>
    </row>
    <row r="3" spans="1:2" x14ac:dyDescent="0.35">
      <c r="A3" t="s">
        <v>341</v>
      </c>
      <c r="B3" t="s">
        <v>344</v>
      </c>
    </row>
    <row r="4" spans="1:2" x14ac:dyDescent="0.35">
      <c r="A4" t="s">
        <v>342</v>
      </c>
      <c r="B4" t="s">
        <v>2200</v>
      </c>
    </row>
    <row r="5" spans="1:2" x14ac:dyDescent="0.35">
      <c r="A5" t="s">
        <v>343</v>
      </c>
      <c r="B5" t="s">
        <v>345</v>
      </c>
    </row>
    <row r="6" spans="1:2" x14ac:dyDescent="0.35">
      <c r="A6" t="s">
        <v>657</v>
      </c>
      <c r="B6" t="s">
        <v>2239</v>
      </c>
    </row>
    <row r="7" spans="1:2" x14ac:dyDescent="0.35">
      <c r="A7" t="s">
        <v>1168</v>
      </c>
      <c r="B7" t="s">
        <v>2201</v>
      </c>
    </row>
    <row r="8" spans="1:2" x14ac:dyDescent="0.35">
      <c r="A8" t="s">
        <v>1169</v>
      </c>
      <c r="B8" t="s">
        <v>1170</v>
      </c>
    </row>
    <row r="9" spans="1:2" x14ac:dyDescent="0.35">
      <c r="A9" t="s">
        <v>1260</v>
      </c>
      <c r="B9" t="s">
        <v>1261</v>
      </c>
    </row>
    <row r="10" spans="1:2" x14ac:dyDescent="0.35">
      <c r="A10" t="s">
        <v>1403</v>
      </c>
      <c r="B10" t="s">
        <v>2200</v>
      </c>
    </row>
    <row r="11" spans="1:2" x14ac:dyDescent="0.35">
      <c r="A11" t="s">
        <v>1404</v>
      </c>
      <c r="B11" t="s">
        <v>1405</v>
      </c>
    </row>
    <row r="12" spans="1:2" x14ac:dyDescent="0.35">
      <c r="A12" t="s">
        <v>2317</v>
      </c>
      <c r="B12" t="s">
        <v>2200</v>
      </c>
    </row>
    <row r="13" spans="1:2" x14ac:dyDescent="0.35">
      <c r="A13" t="s">
        <v>2318</v>
      </c>
      <c r="B13" t="s">
        <v>2319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E2" sqref="E2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2013</v>
      </c>
      <c r="F1" s="3" t="s">
        <v>976</v>
      </c>
      <c r="G1" s="3" t="s">
        <v>977</v>
      </c>
      <c r="H1" s="3" t="s">
        <v>978</v>
      </c>
      <c r="I1" s="3" t="s">
        <v>979</v>
      </c>
      <c r="J1" s="3" t="s">
        <v>980</v>
      </c>
      <c r="K1" s="3" t="s">
        <v>981</v>
      </c>
      <c r="L1" s="3" t="s">
        <v>982</v>
      </c>
      <c r="M1" s="3" t="s">
        <v>983</v>
      </c>
      <c r="N1" s="3" t="s">
        <v>984</v>
      </c>
      <c r="O1" s="3" t="s">
        <v>985</v>
      </c>
      <c r="P1" s="3" t="s">
        <v>986</v>
      </c>
      <c r="Q1" s="3" t="s">
        <v>987</v>
      </c>
      <c r="R1" s="3" t="s">
        <v>988</v>
      </c>
      <c r="S1" s="3" t="s">
        <v>989</v>
      </c>
      <c r="T1" s="3" t="s">
        <v>990</v>
      </c>
      <c r="U1" s="3" t="s">
        <v>991</v>
      </c>
      <c r="V1" s="3" t="s">
        <v>992</v>
      </c>
      <c r="W1" s="3" t="s">
        <v>993</v>
      </c>
      <c r="X1" s="3" t="s">
        <v>994</v>
      </c>
      <c r="Y1" s="3" t="s">
        <v>995</v>
      </c>
      <c r="Z1" s="3" t="s">
        <v>996</v>
      </c>
      <c r="AA1" s="3" t="s">
        <v>997</v>
      </c>
      <c r="AB1" s="3" t="s">
        <v>998</v>
      </c>
      <c r="AC1" s="3" t="s">
        <v>999</v>
      </c>
      <c r="AD1" s="3" t="s">
        <v>1000</v>
      </c>
      <c r="AE1" s="3" t="s">
        <v>1001</v>
      </c>
      <c r="AF1" s="3" t="s">
        <v>1002</v>
      </c>
      <c r="AG1" s="3" t="s">
        <v>1003</v>
      </c>
      <c r="AH1" s="3" t="s">
        <v>1004</v>
      </c>
      <c r="AI1" s="3" t="s">
        <v>1005</v>
      </c>
      <c r="AJ1" s="3" t="s">
        <v>1006</v>
      </c>
      <c r="AK1" s="3" t="s">
        <v>1007</v>
      </c>
      <c r="AL1" s="3" t="s">
        <v>1008</v>
      </c>
      <c r="AM1" s="3" t="s">
        <v>1009</v>
      </c>
      <c r="AN1" s="3" t="s">
        <v>1010</v>
      </c>
      <c r="AO1" s="3" t="s">
        <v>1011</v>
      </c>
      <c r="AP1" s="3" t="s">
        <v>1012</v>
      </c>
      <c r="AQ1" s="3" t="s">
        <v>1013</v>
      </c>
      <c r="AR1" s="3" t="s">
        <v>1014</v>
      </c>
      <c r="AS1" s="3" t="s">
        <v>1015</v>
      </c>
      <c r="AT1" s="3" t="s">
        <v>1016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1144</v>
      </c>
      <c r="E3" t="s">
        <v>113</v>
      </c>
      <c r="I3" s="1" t="s">
        <v>1145</v>
      </c>
      <c r="J3" t="s">
        <v>83</v>
      </c>
      <c r="K3" t="s">
        <v>92</v>
      </c>
      <c r="L3" t="s">
        <v>1146</v>
      </c>
      <c r="M3" t="s">
        <v>89</v>
      </c>
      <c r="N3" t="s">
        <v>93</v>
      </c>
      <c r="AT3" t="s">
        <v>1147</v>
      </c>
    </row>
    <row r="4" spans="1:46" x14ac:dyDescent="0.35">
      <c r="A4" t="s">
        <v>128</v>
      </c>
      <c r="B4" t="s">
        <v>781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1148</v>
      </c>
      <c r="B5" t="s">
        <v>781</v>
      </c>
      <c r="C5" t="s">
        <v>782</v>
      </c>
      <c r="D5" t="s">
        <v>783</v>
      </c>
      <c r="E5" t="s">
        <v>113</v>
      </c>
      <c r="F5" s="1"/>
      <c r="I5" s="1" t="s">
        <v>784</v>
      </c>
      <c r="J5" t="s">
        <v>83</v>
      </c>
      <c r="K5" t="s">
        <v>92</v>
      </c>
      <c r="L5" t="s">
        <v>785</v>
      </c>
      <c r="M5" t="s">
        <v>88</v>
      </c>
      <c r="N5" t="s">
        <v>95</v>
      </c>
      <c r="AB5" t="s">
        <v>786</v>
      </c>
      <c r="AC5" t="s">
        <v>787</v>
      </c>
      <c r="AE5" t="s">
        <v>37</v>
      </c>
      <c r="AG5" t="s">
        <v>37</v>
      </c>
      <c r="AH5" t="s">
        <v>7</v>
      </c>
      <c r="AI5" t="s">
        <v>38</v>
      </c>
      <c r="AJ5" t="s">
        <v>788</v>
      </c>
      <c r="AT5" t="s">
        <v>789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  <c r="E7" t="s">
        <v>113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DA21"/>
  <sheetViews>
    <sheetView workbookViewId="0">
      <selection activeCell="D25" sqref="D25"/>
    </sheetView>
  </sheetViews>
  <sheetFormatPr defaultRowHeight="14.5" x14ac:dyDescent="0.35"/>
  <cols>
    <col min="1" max="1" width="37.36328125" bestFit="1" customWidth="1"/>
    <col min="2" max="2" width="28.453125" customWidth="1"/>
    <col min="3" max="3" width="36" bestFit="1" customWidth="1"/>
    <col min="4" max="4" width="30.1796875" bestFit="1" customWidth="1"/>
    <col min="5" max="5" width="10.81640625" bestFit="1" customWidth="1"/>
    <col min="6" max="6" width="20.453125" bestFit="1" customWidth="1"/>
    <col min="7" max="7" width="48.36328125" bestFit="1" customWidth="1"/>
    <col min="8" max="8" width="48.26953125" customWidth="1"/>
    <col min="9" max="9" width="23.26953125" bestFit="1" customWidth="1"/>
    <col min="10" max="10" width="13.7265625" bestFit="1" customWidth="1"/>
    <col min="11" max="11" width="15" bestFit="1" customWidth="1"/>
    <col min="12" max="12" width="21.1796875" bestFit="1" customWidth="1"/>
    <col min="13" max="13" width="20.81640625" bestFit="1" customWidth="1"/>
    <col min="14" max="14" width="15.1796875" bestFit="1" customWidth="1"/>
    <col min="15" max="15" width="27.8164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54296875" bestFit="1" customWidth="1"/>
    <col min="21" max="21" width="12.8164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5429687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54296875" bestFit="1" customWidth="1"/>
    <col min="37" max="37" width="28.54296875" customWidth="1"/>
    <col min="38" max="38" width="39.453125" bestFit="1" customWidth="1"/>
    <col min="39" max="39" width="18.26953125" bestFit="1" customWidth="1"/>
    <col min="40" max="40" width="15.54296875" bestFit="1" customWidth="1"/>
    <col min="41" max="41" width="25.453125" customWidth="1"/>
    <col min="42" max="42" width="27.1796875" bestFit="1" customWidth="1"/>
    <col min="43" max="43" width="26.81640625" bestFit="1" customWidth="1"/>
    <col min="44" max="44" width="24.54296875" bestFit="1" customWidth="1"/>
    <col min="45" max="45" width="24.453125" bestFit="1" customWidth="1"/>
    <col min="46" max="46" width="18.453125" bestFit="1" customWidth="1"/>
    <col min="47" max="47" width="15.453125" bestFit="1" customWidth="1"/>
    <col min="48" max="48" width="15.1796875" bestFit="1" customWidth="1"/>
    <col min="49" max="49" width="15.1796875" customWidth="1"/>
    <col min="50" max="50" width="14.7265625" bestFit="1" customWidth="1"/>
    <col min="51" max="51" width="21.26953125" bestFit="1" customWidth="1"/>
    <col min="52" max="52" width="23.1796875" bestFit="1" customWidth="1"/>
    <col min="53" max="53" width="22.453125" bestFit="1" customWidth="1"/>
    <col min="54" max="54" width="19.1796875" bestFit="1" customWidth="1"/>
    <col min="55" max="55" width="27.1796875" bestFit="1" customWidth="1"/>
    <col min="56" max="56" width="34.54296875" bestFit="1" customWidth="1"/>
    <col min="57" max="57" width="33.81640625" bestFit="1" customWidth="1"/>
    <col min="58" max="58" width="50" bestFit="1" customWidth="1"/>
    <col min="59" max="59" width="40.453125" bestFit="1" customWidth="1"/>
    <col min="60" max="60" width="34.1796875" bestFit="1" customWidth="1"/>
    <col min="61" max="61" width="49.453125" bestFit="1" customWidth="1"/>
    <col min="62" max="62" width="39.81640625" bestFit="1" customWidth="1"/>
    <col min="63" max="63" width="29.26953125" bestFit="1" customWidth="1"/>
    <col min="64" max="64" width="57.54296875" bestFit="1" customWidth="1"/>
    <col min="65" max="65" width="22.1796875" bestFit="1" customWidth="1"/>
    <col min="66" max="66" width="24.54296875" bestFit="1" customWidth="1"/>
    <col min="67" max="67" width="14.1796875" bestFit="1" customWidth="1"/>
    <col min="68" max="68" width="24.54296875" bestFit="1" customWidth="1"/>
    <col min="69" max="69" width="27.81640625" bestFit="1" customWidth="1"/>
    <col min="70" max="70" width="21.81640625" bestFit="1" customWidth="1"/>
    <col min="71" max="71" width="11.453125" bestFit="1" customWidth="1"/>
    <col min="72" max="72" width="21.81640625" bestFit="1" customWidth="1"/>
    <col min="73" max="73" width="42.54296875" bestFit="1" customWidth="1"/>
    <col min="74" max="74" width="18.81640625" bestFit="1" customWidth="1"/>
    <col min="75" max="75" width="8.453125" bestFit="1" customWidth="1"/>
    <col min="76" max="76" width="18.54296875" customWidth="1"/>
    <col min="77" max="77" width="61.1796875" bestFit="1" customWidth="1"/>
    <col min="78" max="78" width="21.81640625" bestFit="1" customWidth="1"/>
    <col min="79" max="79" width="11.26953125" bestFit="1" customWidth="1"/>
    <col min="80" max="80" width="21.54296875" bestFit="1" customWidth="1"/>
    <col min="81" max="81" width="42.26953125" bestFit="1" customWidth="1"/>
    <col min="82" max="82" width="34.453125" bestFit="1" customWidth="1"/>
    <col min="83" max="83" width="23.81640625" bestFit="1" customWidth="1"/>
    <col min="84" max="84" width="34.1796875" bestFit="1" customWidth="1"/>
    <col min="85" max="85" width="37.7265625" bestFit="1" customWidth="1"/>
    <col min="86" max="86" width="22.1796875" bestFit="1" customWidth="1"/>
    <col min="87" max="87" width="11.26953125" bestFit="1" customWidth="1"/>
    <col min="88" max="88" width="21.54296875" bestFit="1" customWidth="1"/>
    <col min="89" max="89" width="48.81640625" bestFit="1" customWidth="1"/>
    <col min="90" max="90" width="18.453125" bestFit="1" customWidth="1"/>
    <col min="91" max="91" width="20.54296875" bestFit="1" customWidth="1"/>
    <col min="92" max="92" width="11.26953125" bestFit="1" customWidth="1"/>
    <col min="93" max="93" width="21.54296875" bestFit="1" customWidth="1"/>
    <col min="94" max="94" width="41.453125" bestFit="1" customWidth="1"/>
    <col min="95" max="95" width="18.54296875" bestFit="1" customWidth="1"/>
    <col min="96" max="96" width="53.26953125" bestFit="1" customWidth="1"/>
    <col min="97" max="97" width="16.1796875" bestFit="1" customWidth="1"/>
    <col min="98" max="98" width="13.453125" bestFit="1" customWidth="1"/>
    <col min="99" max="99" width="15.1796875" bestFit="1" customWidth="1"/>
    <col min="100" max="100" width="12.54296875" bestFit="1" customWidth="1"/>
    <col min="101" max="101" width="22.81640625" bestFit="1" customWidth="1"/>
    <col min="102" max="102" width="20.1796875" bestFit="1" customWidth="1"/>
    <col min="103" max="103" width="26.1796875" bestFit="1" customWidth="1"/>
    <col min="104" max="104" width="23.453125" bestFit="1" customWidth="1"/>
    <col min="105" max="105" width="38.54296875" bestFit="1" customWidth="1"/>
  </cols>
  <sheetData>
    <row r="1" spans="1:105" s="3" customFormat="1" x14ac:dyDescent="0.35">
      <c r="A1" s="3" t="s">
        <v>104</v>
      </c>
      <c r="B1" s="3" t="s">
        <v>673</v>
      </c>
      <c r="C1" s="3" t="s">
        <v>510</v>
      </c>
      <c r="D1" s="3" t="s">
        <v>1810</v>
      </c>
      <c r="E1" s="3" t="s">
        <v>511</v>
      </c>
      <c r="F1" s="3" t="s">
        <v>1722</v>
      </c>
      <c r="G1" s="3" t="s">
        <v>1588</v>
      </c>
      <c r="H1" s="3" t="s">
        <v>1586</v>
      </c>
      <c r="I1" s="3" t="s">
        <v>512</v>
      </c>
      <c r="J1" s="3" t="s">
        <v>513</v>
      </c>
      <c r="K1" s="3" t="s">
        <v>514</v>
      </c>
      <c r="L1" s="3" t="s">
        <v>1705</v>
      </c>
      <c r="M1" s="3" t="s">
        <v>1706</v>
      </c>
      <c r="N1" s="3" t="s">
        <v>515</v>
      </c>
      <c r="O1" s="3" t="s">
        <v>161</v>
      </c>
      <c r="P1" s="3" t="s">
        <v>516</v>
      </c>
      <c r="Q1" s="3" t="s">
        <v>517</v>
      </c>
      <c r="R1" s="3" t="s">
        <v>518</v>
      </c>
      <c r="S1" s="3" t="s">
        <v>519</v>
      </c>
      <c r="T1" s="3" t="s">
        <v>1287</v>
      </c>
      <c r="U1" s="3" t="s">
        <v>520</v>
      </c>
      <c r="V1" s="3" t="s">
        <v>521</v>
      </c>
      <c r="W1" s="3" t="s">
        <v>522</v>
      </c>
      <c r="X1" s="3" t="s">
        <v>399</v>
      </c>
      <c r="Y1" s="3" t="s">
        <v>523</v>
      </c>
      <c r="Z1" s="3" t="s">
        <v>1702</v>
      </c>
      <c r="AA1" s="3" t="s">
        <v>524</v>
      </c>
      <c r="AB1" s="3" t="s">
        <v>525</v>
      </c>
      <c r="AC1" s="3" t="s">
        <v>526</v>
      </c>
      <c r="AD1" s="3" t="s">
        <v>659</v>
      </c>
      <c r="AE1" s="3" t="s">
        <v>527</v>
      </c>
      <c r="AF1" s="3" t="s">
        <v>528</v>
      </c>
      <c r="AG1" s="3" t="s">
        <v>529</v>
      </c>
      <c r="AH1" s="3" t="s">
        <v>530</v>
      </c>
      <c r="AI1" s="3" t="s">
        <v>1714</v>
      </c>
      <c r="AJ1" s="3" t="s">
        <v>1715</v>
      </c>
      <c r="AK1" s="3" t="s">
        <v>1716</v>
      </c>
      <c r="AL1" s="3" t="s">
        <v>1717</v>
      </c>
      <c r="AM1" s="3" t="s">
        <v>2320</v>
      </c>
      <c r="AN1" s="3" t="s">
        <v>2321</v>
      </c>
      <c r="AO1" s="3" t="s">
        <v>1358</v>
      </c>
      <c r="AP1" s="3" t="s">
        <v>1757</v>
      </c>
      <c r="AQ1" s="3" t="s">
        <v>1756</v>
      </c>
      <c r="AR1" s="3" t="s">
        <v>1854</v>
      </c>
      <c r="AS1" s="3" t="s">
        <v>1855</v>
      </c>
      <c r="AT1" s="3" t="s">
        <v>1665</v>
      </c>
      <c r="AU1" s="3" t="s">
        <v>531</v>
      </c>
      <c r="AV1" s="3" t="s">
        <v>532</v>
      </c>
      <c r="AW1" s="3" t="s">
        <v>1824</v>
      </c>
      <c r="AX1" s="3" t="s">
        <v>533</v>
      </c>
      <c r="AY1" s="3" t="s">
        <v>534</v>
      </c>
      <c r="AZ1" s="3" t="s">
        <v>535</v>
      </c>
      <c r="BA1" s="3" t="s">
        <v>1698</v>
      </c>
      <c r="BB1" s="3" t="s">
        <v>1816</v>
      </c>
      <c r="BC1" s="3" t="s">
        <v>1817</v>
      </c>
      <c r="BD1" s="3" t="s">
        <v>536</v>
      </c>
      <c r="BE1" s="3" t="s">
        <v>537</v>
      </c>
      <c r="BF1" s="3" t="s">
        <v>538</v>
      </c>
      <c r="BG1" s="3" t="s">
        <v>660</v>
      </c>
      <c r="BH1" s="3" t="s">
        <v>661</v>
      </c>
      <c r="BI1" s="3" t="s">
        <v>662</v>
      </c>
      <c r="BJ1" s="3" t="s">
        <v>663</v>
      </c>
      <c r="BK1" s="3" t="s">
        <v>664</v>
      </c>
      <c r="BL1" s="3" t="s">
        <v>665</v>
      </c>
      <c r="BM1" s="3" t="s">
        <v>674</v>
      </c>
      <c r="BN1" s="3" t="s">
        <v>1576</v>
      </c>
      <c r="BO1" s="3" t="s">
        <v>1577</v>
      </c>
      <c r="BP1" s="3" t="s">
        <v>1578</v>
      </c>
      <c r="BQ1" s="3" t="s">
        <v>1579</v>
      </c>
      <c r="BR1" s="3" t="s">
        <v>539</v>
      </c>
      <c r="BS1" s="3" t="s">
        <v>540</v>
      </c>
      <c r="BT1" s="3" t="s">
        <v>541</v>
      </c>
      <c r="BU1" s="3" t="s">
        <v>542</v>
      </c>
      <c r="BV1" s="3" t="s">
        <v>543</v>
      </c>
      <c r="BW1" s="3" t="s">
        <v>544</v>
      </c>
      <c r="BX1" s="3" t="s">
        <v>545</v>
      </c>
      <c r="BY1" s="3" t="s">
        <v>546</v>
      </c>
      <c r="BZ1" s="3" t="s">
        <v>547</v>
      </c>
      <c r="CA1" s="3" t="s">
        <v>548</v>
      </c>
      <c r="CB1" s="3" t="s">
        <v>549</v>
      </c>
      <c r="CC1" s="3" t="s">
        <v>550</v>
      </c>
      <c r="CD1" s="3" t="s">
        <v>1580</v>
      </c>
      <c r="CE1" s="3" t="s">
        <v>1581</v>
      </c>
      <c r="CF1" s="3" t="s">
        <v>1582</v>
      </c>
      <c r="CG1" s="3" t="s">
        <v>1583</v>
      </c>
      <c r="CH1" s="3" t="s">
        <v>551</v>
      </c>
      <c r="CI1" s="3" t="s">
        <v>552</v>
      </c>
      <c r="CJ1" s="3" t="s">
        <v>553</v>
      </c>
      <c r="CK1" s="3" t="s">
        <v>554</v>
      </c>
      <c r="CL1" s="3" t="s">
        <v>555</v>
      </c>
      <c r="CM1" s="3" t="s">
        <v>556</v>
      </c>
      <c r="CN1" s="3" t="s">
        <v>557</v>
      </c>
      <c r="CO1" s="3" t="s">
        <v>558</v>
      </c>
      <c r="CP1" s="3" t="s">
        <v>559</v>
      </c>
      <c r="CQ1" s="3" t="s">
        <v>675</v>
      </c>
      <c r="CR1" s="3" t="s">
        <v>560</v>
      </c>
      <c r="CS1" s="3" t="s">
        <v>561</v>
      </c>
      <c r="CT1" s="3" t="s">
        <v>562</v>
      </c>
      <c r="CU1" s="3" t="s">
        <v>1783</v>
      </c>
      <c r="CV1" s="3" t="s">
        <v>1784</v>
      </c>
      <c r="CW1" s="3" t="s">
        <v>1778</v>
      </c>
      <c r="CX1" s="3" t="s">
        <v>1779</v>
      </c>
      <c r="CY1" s="3" t="s">
        <v>1831</v>
      </c>
      <c r="CZ1" s="3" t="s">
        <v>1832</v>
      </c>
      <c r="DA1" s="3" t="s">
        <v>1833</v>
      </c>
    </row>
    <row r="2" spans="1:105" x14ac:dyDescent="0.35">
      <c r="A2" t="s">
        <v>1499</v>
      </c>
      <c r="B2" t="s">
        <v>1023</v>
      </c>
      <c r="C2" t="s">
        <v>1022</v>
      </c>
      <c r="D2" t="s">
        <v>2017</v>
      </c>
      <c r="E2" t="s">
        <v>246</v>
      </c>
      <c r="I2" t="s">
        <v>564</v>
      </c>
      <c r="J2" s="4">
        <v>44614</v>
      </c>
      <c r="K2" s="4">
        <v>45373</v>
      </c>
      <c r="L2" s="8">
        <v>1</v>
      </c>
      <c r="M2" s="8">
        <v>3</v>
      </c>
      <c r="N2" t="s">
        <v>565</v>
      </c>
      <c r="O2" t="s">
        <v>190</v>
      </c>
      <c r="P2" t="s">
        <v>7</v>
      </c>
      <c r="Q2" t="s">
        <v>1724</v>
      </c>
      <c r="R2" t="s">
        <v>1760</v>
      </c>
      <c r="T2" t="s">
        <v>2199</v>
      </c>
      <c r="U2" t="s">
        <v>1790</v>
      </c>
      <c r="V2" t="s">
        <v>567</v>
      </c>
      <c r="W2" t="s">
        <v>443</v>
      </c>
      <c r="X2" s="4">
        <v>44615</v>
      </c>
      <c r="Y2" t="s">
        <v>568</v>
      </c>
      <c r="Z2" t="s">
        <v>1703</v>
      </c>
      <c r="AA2" t="s">
        <v>569</v>
      </c>
      <c r="AB2" t="s">
        <v>299</v>
      </c>
      <c r="AC2" t="s">
        <v>570</v>
      </c>
      <c r="AD2" t="s">
        <v>571</v>
      </c>
      <c r="AE2" t="s">
        <v>569</v>
      </c>
      <c r="AF2" t="s">
        <v>299</v>
      </c>
      <c r="AG2" t="s">
        <v>569</v>
      </c>
      <c r="AH2" t="s">
        <v>572</v>
      </c>
      <c r="AI2" t="s">
        <v>266</v>
      </c>
      <c r="AJ2" t="s">
        <v>266</v>
      </c>
      <c r="AK2" t="s">
        <v>1718</v>
      </c>
      <c r="AL2" t="s">
        <v>1719</v>
      </c>
      <c r="AM2">
        <v>22</v>
      </c>
      <c r="AN2">
        <v>2</v>
      </c>
      <c r="AO2" s="2">
        <v>0</v>
      </c>
      <c r="AP2">
        <v>0</v>
      </c>
      <c r="AQ2">
        <v>0</v>
      </c>
      <c r="AR2">
        <v>1</v>
      </c>
      <c r="AS2">
        <v>8</v>
      </c>
      <c r="AT2">
        <v>1</v>
      </c>
      <c r="AU2">
        <v>1</v>
      </c>
      <c r="AV2">
        <v>4</v>
      </c>
      <c r="AW2">
        <v>0</v>
      </c>
      <c r="AX2">
        <v>0</v>
      </c>
      <c r="AY2">
        <v>0</v>
      </c>
      <c r="AZ2">
        <v>0</v>
      </c>
      <c r="BA2">
        <v>0</v>
      </c>
      <c r="BB2">
        <v>2</v>
      </c>
      <c r="BC2">
        <v>2</v>
      </c>
      <c r="BD2" t="s">
        <v>573</v>
      </c>
      <c r="BE2" t="s">
        <v>574</v>
      </c>
      <c r="BF2" t="s">
        <v>575</v>
      </c>
      <c r="BG2" t="s">
        <v>576</v>
      </c>
      <c r="BH2" t="s">
        <v>577</v>
      </c>
      <c r="BI2" t="s">
        <v>578</v>
      </c>
      <c r="BJ2" t="s">
        <v>579</v>
      </c>
      <c r="BK2" t="s">
        <v>580</v>
      </c>
      <c r="BL2" t="s">
        <v>581</v>
      </c>
      <c r="BM2">
        <v>3</v>
      </c>
      <c r="BN2" t="s">
        <v>266</v>
      </c>
      <c r="BO2">
        <v>100000</v>
      </c>
      <c r="BP2" s="4">
        <v>44449</v>
      </c>
      <c r="BQ2" t="s">
        <v>1585</v>
      </c>
      <c r="BR2" t="s">
        <v>268</v>
      </c>
      <c r="BS2">
        <v>25000</v>
      </c>
      <c r="BT2" s="4">
        <v>46003</v>
      </c>
      <c r="BU2" t="s">
        <v>582</v>
      </c>
      <c r="BV2" t="s">
        <v>299</v>
      </c>
      <c r="BW2">
        <v>205000</v>
      </c>
      <c r="BX2" s="4">
        <v>46368</v>
      </c>
      <c r="BY2" t="s">
        <v>583</v>
      </c>
      <c r="BZ2" t="s">
        <v>266</v>
      </c>
      <c r="CA2">
        <v>125000</v>
      </c>
      <c r="CB2" s="4">
        <v>46733</v>
      </c>
      <c r="CC2" t="s">
        <v>584</v>
      </c>
      <c r="CD2" t="s">
        <v>268</v>
      </c>
      <c r="CE2">
        <v>1290</v>
      </c>
      <c r="CF2" s="4">
        <v>47828</v>
      </c>
      <c r="CG2" t="s">
        <v>1584</v>
      </c>
      <c r="CH2" t="s">
        <v>299</v>
      </c>
      <c r="CI2">
        <v>11000</v>
      </c>
      <c r="CJ2" s="4">
        <v>45272</v>
      </c>
      <c r="CK2" t="s">
        <v>585</v>
      </c>
      <c r="CL2" t="s">
        <v>586</v>
      </c>
      <c r="CM2" t="s">
        <v>266</v>
      </c>
      <c r="CN2">
        <v>100000</v>
      </c>
      <c r="CO2" s="4">
        <v>45729</v>
      </c>
      <c r="CP2" t="s">
        <v>587</v>
      </c>
      <c r="CQ2">
        <v>7</v>
      </c>
      <c r="CR2" t="s">
        <v>588</v>
      </c>
      <c r="CS2">
        <v>1</v>
      </c>
      <c r="CT2">
        <v>2</v>
      </c>
      <c r="CU2">
        <v>1</v>
      </c>
      <c r="CV2">
        <v>4</v>
      </c>
      <c r="CW2">
        <v>1</v>
      </c>
      <c r="CX2">
        <v>5</v>
      </c>
      <c r="CY2">
        <v>0</v>
      </c>
      <c r="CZ2">
        <v>0</v>
      </c>
    </row>
    <row r="3" spans="1:105" x14ac:dyDescent="0.35">
      <c r="A3" t="s">
        <v>1500</v>
      </c>
      <c r="E3" t="s">
        <v>497</v>
      </c>
      <c r="F3" s="4">
        <v>45495</v>
      </c>
      <c r="H3" t="s">
        <v>1587</v>
      </c>
      <c r="I3" t="s">
        <v>596</v>
      </c>
      <c r="J3" s="4">
        <v>44614</v>
      </c>
      <c r="K3" s="4">
        <v>45373</v>
      </c>
      <c r="L3" s="8">
        <v>4</v>
      </c>
      <c r="M3" s="8">
        <v>1</v>
      </c>
      <c r="P3" t="s">
        <v>671</v>
      </c>
      <c r="T3" t="s">
        <v>1805</v>
      </c>
      <c r="Y3" t="s">
        <v>589</v>
      </c>
      <c r="Z3" t="s">
        <v>1704</v>
      </c>
      <c r="AA3" t="s">
        <v>571</v>
      </c>
      <c r="AB3" t="s">
        <v>571</v>
      </c>
      <c r="AI3" t="s">
        <v>268</v>
      </c>
      <c r="AJ3" t="s">
        <v>266</v>
      </c>
      <c r="AK3" t="s">
        <v>1721</v>
      </c>
      <c r="AL3" t="s">
        <v>1720</v>
      </c>
      <c r="AM3">
        <v>24</v>
      </c>
      <c r="AN3">
        <v>1</v>
      </c>
      <c r="AO3" s="2">
        <v>0</v>
      </c>
      <c r="AP3">
        <v>0</v>
      </c>
      <c r="AQ3">
        <v>0</v>
      </c>
      <c r="AR3">
        <v>9</v>
      </c>
      <c r="AS3">
        <v>1</v>
      </c>
      <c r="AT3">
        <v>0</v>
      </c>
      <c r="AU3">
        <v>5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2</v>
      </c>
      <c r="BC3">
        <v>1</v>
      </c>
      <c r="BJ3" t="s">
        <v>590</v>
      </c>
      <c r="BK3" t="s">
        <v>591</v>
      </c>
      <c r="BL3" t="s">
        <v>592</v>
      </c>
      <c r="BM3">
        <v>3</v>
      </c>
      <c r="CH3" t="s">
        <v>268</v>
      </c>
      <c r="CI3">
        <v>0</v>
      </c>
      <c r="CJ3" s="4">
        <v>44897</v>
      </c>
      <c r="CK3" t="s">
        <v>593</v>
      </c>
      <c r="CQ3">
        <v>6</v>
      </c>
      <c r="CR3" t="s">
        <v>594</v>
      </c>
      <c r="CS3">
        <v>3</v>
      </c>
      <c r="CT3">
        <v>1</v>
      </c>
      <c r="CU3">
        <v>5</v>
      </c>
      <c r="CV3">
        <v>1</v>
      </c>
      <c r="CW3">
        <v>6</v>
      </c>
      <c r="CX3">
        <v>1</v>
      </c>
      <c r="CY3">
        <v>0</v>
      </c>
      <c r="CZ3">
        <v>0</v>
      </c>
    </row>
    <row r="4" spans="1:105" x14ac:dyDescent="0.35">
      <c r="A4" t="s">
        <v>1723</v>
      </c>
      <c r="E4" t="s">
        <v>492</v>
      </c>
      <c r="F4" s="4"/>
      <c r="I4" t="s">
        <v>597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1758</v>
      </c>
      <c r="R4" t="s">
        <v>1761</v>
      </c>
      <c r="T4" t="s">
        <v>1725</v>
      </c>
      <c r="AM4">
        <v>0</v>
      </c>
      <c r="AN4">
        <v>0</v>
      </c>
      <c r="AO4" s="2">
        <v>11</v>
      </c>
      <c r="AP4">
        <v>1</v>
      </c>
      <c r="AQ4">
        <v>5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M4">
        <v>0</v>
      </c>
      <c r="CJ4" s="4"/>
      <c r="CQ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</row>
    <row r="5" spans="1:105" x14ac:dyDescent="0.35">
      <c r="A5" t="s">
        <v>1726</v>
      </c>
      <c r="E5" t="s">
        <v>492</v>
      </c>
      <c r="F5" s="4"/>
      <c r="I5" t="s">
        <v>597</v>
      </c>
      <c r="J5" s="4"/>
      <c r="K5" s="4"/>
      <c r="L5" s="8">
        <v>0</v>
      </c>
      <c r="M5" s="8">
        <v>0</v>
      </c>
      <c r="T5" t="s">
        <v>1806</v>
      </c>
      <c r="AM5">
        <v>0</v>
      </c>
      <c r="AN5">
        <v>0</v>
      </c>
      <c r="AO5" s="2">
        <v>12</v>
      </c>
      <c r="AP5">
        <v>6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M5">
        <v>0</v>
      </c>
      <c r="CJ5" s="4"/>
      <c r="CQ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</row>
    <row r="6" spans="1:105" x14ac:dyDescent="0.35">
      <c r="A6" t="s">
        <v>595</v>
      </c>
      <c r="E6" t="s">
        <v>492</v>
      </c>
      <c r="I6" t="s">
        <v>597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1759</v>
      </c>
      <c r="R6" t="s">
        <v>1762</v>
      </c>
      <c r="T6" t="s">
        <v>672</v>
      </c>
      <c r="AM6">
        <v>0</v>
      </c>
      <c r="AN6">
        <v>0</v>
      </c>
      <c r="AO6" s="2">
        <v>13</v>
      </c>
      <c r="AP6">
        <v>0</v>
      </c>
      <c r="AQ6">
        <v>0</v>
      </c>
      <c r="AR6">
        <v>0</v>
      </c>
      <c r="AS6">
        <v>0</v>
      </c>
      <c r="AT6">
        <v>0</v>
      </c>
      <c r="AU6">
        <v>6</v>
      </c>
      <c r="AV6">
        <v>1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M6">
        <v>0</v>
      </c>
      <c r="BN6" t="s">
        <v>268</v>
      </c>
      <c r="BO6">
        <v>5000</v>
      </c>
      <c r="BP6" s="4">
        <v>44114</v>
      </c>
      <c r="BQ6" t="s">
        <v>2012</v>
      </c>
      <c r="CQ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0</v>
      </c>
      <c r="CZ6">
        <v>0</v>
      </c>
    </row>
    <row r="7" spans="1:105" x14ac:dyDescent="0.35">
      <c r="A7" t="s">
        <v>1818</v>
      </c>
      <c r="E7" t="s">
        <v>492</v>
      </c>
      <c r="I7" t="s">
        <v>597</v>
      </c>
      <c r="J7" s="4">
        <v>45117</v>
      </c>
      <c r="L7" s="8">
        <v>0</v>
      </c>
      <c r="M7" s="8">
        <v>0</v>
      </c>
      <c r="O7" t="s">
        <v>192</v>
      </c>
      <c r="P7" t="s">
        <v>1819</v>
      </c>
      <c r="R7" t="s">
        <v>1820</v>
      </c>
      <c r="T7" t="s">
        <v>1821</v>
      </c>
      <c r="AM7">
        <v>0</v>
      </c>
      <c r="AN7">
        <v>0</v>
      </c>
      <c r="AO7" s="2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7</v>
      </c>
      <c r="AV7">
        <v>5</v>
      </c>
      <c r="AW7">
        <v>1</v>
      </c>
      <c r="AX7">
        <v>1</v>
      </c>
      <c r="AY7">
        <v>2</v>
      </c>
      <c r="AZ7">
        <v>1</v>
      </c>
      <c r="BA7">
        <v>0</v>
      </c>
      <c r="BB7">
        <v>0</v>
      </c>
      <c r="BC7">
        <v>0</v>
      </c>
      <c r="BM7">
        <v>0</v>
      </c>
      <c r="CQ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</row>
    <row r="8" spans="1:105" x14ac:dyDescent="0.35">
      <c r="A8" t="s">
        <v>1822</v>
      </c>
      <c r="E8" t="s">
        <v>492</v>
      </c>
      <c r="F8" s="4"/>
      <c r="I8" t="s">
        <v>597</v>
      </c>
      <c r="J8" s="4">
        <v>45117</v>
      </c>
      <c r="K8" s="4"/>
      <c r="L8" s="8">
        <v>0</v>
      </c>
      <c r="M8" s="8">
        <v>0</v>
      </c>
      <c r="T8" t="s">
        <v>1805</v>
      </c>
      <c r="Y8" t="s">
        <v>589</v>
      </c>
      <c r="Z8" t="s">
        <v>1704</v>
      </c>
      <c r="AA8" t="s">
        <v>571</v>
      </c>
      <c r="AB8" t="s">
        <v>571</v>
      </c>
      <c r="AI8" t="s">
        <v>268</v>
      </c>
      <c r="AJ8" t="s">
        <v>266</v>
      </c>
      <c r="AK8" t="s">
        <v>1721</v>
      </c>
      <c r="AL8" t="s">
        <v>1720</v>
      </c>
      <c r="AM8">
        <v>0</v>
      </c>
      <c r="AN8">
        <v>0</v>
      </c>
      <c r="AO8" s="2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12</v>
      </c>
      <c r="AV8">
        <v>1</v>
      </c>
      <c r="AW8">
        <v>1</v>
      </c>
      <c r="AX8">
        <v>1</v>
      </c>
      <c r="AY8">
        <v>0</v>
      </c>
      <c r="AZ8">
        <v>1</v>
      </c>
      <c r="BA8">
        <v>1</v>
      </c>
      <c r="BB8">
        <v>0</v>
      </c>
      <c r="BC8">
        <v>0</v>
      </c>
      <c r="BJ8" t="s">
        <v>590</v>
      </c>
      <c r="BK8" t="s">
        <v>591</v>
      </c>
      <c r="BL8" t="s">
        <v>592</v>
      </c>
      <c r="BM8">
        <v>3</v>
      </c>
      <c r="CJ8" s="4"/>
      <c r="CQ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1</v>
      </c>
      <c r="CY8">
        <v>0</v>
      </c>
      <c r="CZ8">
        <v>0</v>
      </c>
    </row>
    <row r="9" spans="1:105" x14ac:dyDescent="0.35">
      <c r="A9" t="s">
        <v>1834</v>
      </c>
      <c r="B9" t="s">
        <v>1023</v>
      </c>
      <c r="C9" t="s">
        <v>1022</v>
      </c>
      <c r="D9" t="s">
        <v>2017</v>
      </c>
      <c r="E9" t="s">
        <v>492</v>
      </c>
      <c r="I9" t="s">
        <v>596</v>
      </c>
      <c r="J9" s="4">
        <v>45209</v>
      </c>
      <c r="L9" s="8">
        <v>0</v>
      </c>
      <c r="M9" s="8">
        <v>0</v>
      </c>
      <c r="O9" t="s">
        <v>191</v>
      </c>
      <c r="P9" t="s">
        <v>1835</v>
      </c>
      <c r="R9" t="s">
        <v>1836</v>
      </c>
      <c r="T9" t="s">
        <v>1837</v>
      </c>
      <c r="AI9" t="s">
        <v>299</v>
      </c>
      <c r="AJ9" t="s">
        <v>299</v>
      </c>
      <c r="AK9" t="s">
        <v>299</v>
      </c>
      <c r="AM9">
        <v>0</v>
      </c>
      <c r="AN9">
        <v>0</v>
      </c>
      <c r="AO9" s="2">
        <v>21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4</v>
      </c>
      <c r="AW9">
        <v>0</v>
      </c>
      <c r="AX9">
        <v>0</v>
      </c>
      <c r="AY9">
        <v>0</v>
      </c>
      <c r="AZ9">
        <v>0</v>
      </c>
      <c r="BA9">
        <v>0</v>
      </c>
      <c r="BB9">
        <v>2</v>
      </c>
      <c r="BC9">
        <v>2</v>
      </c>
      <c r="BM9">
        <v>0</v>
      </c>
      <c r="CQ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4</v>
      </c>
      <c r="CZ9">
        <v>1</v>
      </c>
      <c r="DA9">
        <v>120000</v>
      </c>
    </row>
    <row r="10" spans="1:105" x14ac:dyDescent="0.35">
      <c r="A10" t="s">
        <v>1851</v>
      </c>
      <c r="E10" t="s">
        <v>492</v>
      </c>
      <c r="I10" t="s">
        <v>596</v>
      </c>
      <c r="J10" s="4">
        <v>45209</v>
      </c>
      <c r="L10" s="8">
        <v>0</v>
      </c>
      <c r="M10" s="8">
        <v>0</v>
      </c>
      <c r="O10" t="s">
        <v>191</v>
      </c>
      <c r="P10" t="s">
        <v>1835</v>
      </c>
      <c r="R10" t="s">
        <v>1836</v>
      </c>
      <c r="T10" t="s">
        <v>1837</v>
      </c>
      <c r="AM10">
        <v>0</v>
      </c>
      <c r="AN10">
        <v>0</v>
      </c>
      <c r="AO10" s="2">
        <v>22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</v>
      </c>
      <c r="BC10">
        <v>2</v>
      </c>
      <c r="BM10">
        <v>0</v>
      </c>
      <c r="CQ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5</v>
      </c>
      <c r="CZ10">
        <v>1</v>
      </c>
      <c r="DA10">
        <v>122000</v>
      </c>
    </row>
    <row r="11" spans="1:105" x14ac:dyDescent="0.35">
      <c r="A11" t="s">
        <v>2233</v>
      </c>
      <c r="E11" t="s">
        <v>492</v>
      </c>
      <c r="I11" t="s">
        <v>597</v>
      </c>
      <c r="J11" s="4">
        <v>45749</v>
      </c>
      <c r="L11" s="8">
        <v>0</v>
      </c>
      <c r="M11" s="8">
        <v>0</v>
      </c>
      <c r="O11" t="s">
        <v>190</v>
      </c>
      <c r="P11" t="s">
        <v>1759</v>
      </c>
      <c r="R11" t="s">
        <v>1762</v>
      </c>
      <c r="T11" t="s">
        <v>566</v>
      </c>
      <c r="AI11" t="s">
        <v>299</v>
      </c>
      <c r="AJ11" t="s">
        <v>299</v>
      </c>
      <c r="AK11" t="s">
        <v>299</v>
      </c>
      <c r="AM11">
        <v>0</v>
      </c>
      <c r="AN11">
        <v>0</v>
      </c>
      <c r="AO11" s="2">
        <v>33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M11">
        <v>0</v>
      </c>
      <c r="CQ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</row>
    <row r="12" spans="1:105" x14ac:dyDescent="0.35">
      <c r="A12" t="s">
        <v>2233</v>
      </c>
      <c r="E12" t="s">
        <v>247</v>
      </c>
      <c r="I12" t="s">
        <v>597</v>
      </c>
      <c r="J12" s="4">
        <v>45749</v>
      </c>
      <c r="L12" s="8">
        <v>0</v>
      </c>
      <c r="M12" s="8">
        <v>0</v>
      </c>
      <c r="O12" t="s">
        <v>190</v>
      </c>
      <c r="P12" t="s">
        <v>1759</v>
      </c>
      <c r="R12" t="s">
        <v>1762</v>
      </c>
      <c r="T12" t="s">
        <v>566</v>
      </c>
      <c r="AI12" t="s">
        <v>299</v>
      </c>
      <c r="AJ12" t="s">
        <v>299</v>
      </c>
      <c r="AK12" t="s">
        <v>299</v>
      </c>
      <c r="AM12">
        <v>0</v>
      </c>
      <c r="AN12">
        <v>0</v>
      </c>
      <c r="AO12" s="2">
        <v>33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M12">
        <v>0</v>
      </c>
      <c r="CQ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</row>
    <row r="13" spans="1:105" x14ac:dyDescent="0.35">
      <c r="A13" t="s">
        <v>2233</v>
      </c>
      <c r="E13" t="s">
        <v>497</v>
      </c>
      <c r="H13" t="s">
        <v>2236</v>
      </c>
      <c r="I13" t="s">
        <v>597</v>
      </c>
      <c r="J13" s="4">
        <v>45749</v>
      </c>
      <c r="L13" s="8">
        <v>0</v>
      </c>
      <c r="M13" s="8">
        <v>0</v>
      </c>
      <c r="O13" t="s">
        <v>190</v>
      </c>
      <c r="P13" t="s">
        <v>1759</v>
      </c>
      <c r="R13" t="s">
        <v>1762</v>
      </c>
      <c r="T13" t="s">
        <v>566</v>
      </c>
      <c r="AI13" t="s">
        <v>299</v>
      </c>
      <c r="AJ13" t="s">
        <v>299</v>
      </c>
      <c r="AK13" t="s">
        <v>299</v>
      </c>
      <c r="AM13">
        <v>0</v>
      </c>
      <c r="AN13">
        <v>0</v>
      </c>
      <c r="AO13" s="2">
        <v>33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M13">
        <v>0</v>
      </c>
      <c r="CQ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</row>
    <row r="14" spans="1:105" x14ac:dyDescent="0.35">
      <c r="A14" t="s">
        <v>2233</v>
      </c>
      <c r="E14" t="s">
        <v>2234</v>
      </c>
      <c r="I14" t="s">
        <v>597</v>
      </c>
      <c r="J14" s="4">
        <v>45749</v>
      </c>
      <c r="L14" s="8">
        <v>0</v>
      </c>
      <c r="M14" s="8">
        <v>0</v>
      </c>
      <c r="O14" t="s">
        <v>190</v>
      </c>
      <c r="P14" t="s">
        <v>1759</v>
      </c>
      <c r="R14" t="s">
        <v>1762</v>
      </c>
      <c r="T14" t="s">
        <v>566</v>
      </c>
      <c r="AI14" t="s">
        <v>299</v>
      </c>
      <c r="AJ14" t="s">
        <v>299</v>
      </c>
      <c r="AK14" t="s">
        <v>299</v>
      </c>
      <c r="AM14">
        <v>0</v>
      </c>
      <c r="AN14">
        <v>0</v>
      </c>
      <c r="AO14" s="2">
        <v>33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M14">
        <v>0</v>
      </c>
      <c r="CQ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</row>
    <row r="15" spans="1:105" x14ac:dyDescent="0.35">
      <c r="A15" t="s">
        <v>2233</v>
      </c>
      <c r="E15" t="s">
        <v>691</v>
      </c>
      <c r="I15" t="s">
        <v>597</v>
      </c>
      <c r="J15" s="4">
        <v>45749</v>
      </c>
      <c r="L15" s="8">
        <v>0</v>
      </c>
      <c r="M15" s="8">
        <v>0</v>
      </c>
      <c r="O15" t="s">
        <v>190</v>
      </c>
      <c r="P15" t="s">
        <v>1759</v>
      </c>
      <c r="R15" t="s">
        <v>1762</v>
      </c>
      <c r="T15" t="s">
        <v>566</v>
      </c>
      <c r="AI15" t="s">
        <v>299</v>
      </c>
      <c r="AJ15" t="s">
        <v>299</v>
      </c>
      <c r="AK15" t="s">
        <v>299</v>
      </c>
      <c r="AM15">
        <v>0</v>
      </c>
      <c r="AN15">
        <v>0</v>
      </c>
      <c r="AO15" s="2">
        <v>33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M15">
        <v>0</v>
      </c>
      <c r="CQ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</row>
    <row r="16" spans="1:105" x14ac:dyDescent="0.35">
      <c r="A16" t="s">
        <v>2233</v>
      </c>
      <c r="E16" t="s">
        <v>2235</v>
      </c>
      <c r="F16" s="4">
        <v>45750</v>
      </c>
      <c r="G16" t="s">
        <v>2236</v>
      </c>
      <c r="I16" t="s">
        <v>597</v>
      </c>
      <c r="J16" s="4">
        <v>45749</v>
      </c>
      <c r="L16" s="8">
        <v>0</v>
      </c>
      <c r="M16" s="8">
        <v>0</v>
      </c>
      <c r="O16" t="s">
        <v>190</v>
      </c>
      <c r="P16" t="s">
        <v>1759</v>
      </c>
      <c r="R16" t="s">
        <v>1762</v>
      </c>
      <c r="T16" t="s">
        <v>566</v>
      </c>
      <c r="AI16" t="s">
        <v>299</v>
      </c>
      <c r="AJ16" t="s">
        <v>299</v>
      </c>
      <c r="AK16" t="s">
        <v>299</v>
      </c>
      <c r="AM16">
        <v>0</v>
      </c>
      <c r="AN16">
        <v>0</v>
      </c>
      <c r="AO16" s="2">
        <v>33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M16">
        <v>0</v>
      </c>
      <c r="CQ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</row>
    <row r="17" spans="1:104" x14ac:dyDescent="0.35">
      <c r="A17" t="s">
        <v>2233</v>
      </c>
      <c r="E17" t="s">
        <v>246</v>
      </c>
      <c r="I17" t="s">
        <v>597</v>
      </c>
      <c r="J17" s="4">
        <v>42462</v>
      </c>
      <c r="K17" s="4">
        <v>45749</v>
      </c>
      <c r="L17" s="8">
        <v>0</v>
      </c>
      <c r="M17" s="8">
        <v>0</v>
      </c>
      <c r="O17" t="s">
        <v>190</v>
      </c>
      <c r="P17" t="s">
        <v>1759</v>
      </c>
      <c r="R17" t="s">
        <v>1762</v>
      </c>
      <c r="T17" t="s">
        <v>566</v>
      </c>
      <c r="AI17" t="s">
        <v>299</v>
      </c>
      <c r="AJ17" t="s">
        <v>299</v>
      </c>
      <c r="AK17" t="s">
        <v>299</v>
      </c>
      <c r="AM17">
        <v>0</v>
      </c>
      <c r="AN17">
        <v>0</v>
      </c>
      <c r="AO17" s="2">
        <v>33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M17">
        <v>0</v>
      </c>
      <c r="CQ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</row>
    <row r="18" spans="1:104" x14ac:dyDescent="0.35">
      <c r="A18" t="s">
        <v>2233</v>
      </c>
      <c r="E18" t="s">
        <v>246</v>
      </c>
      <c r="I18" t="s">
        <v>597</v>
      </c>
      <c r="J18" s="4">
        <v>45749</v>
      </c>
      <c r="K18" s="4">
        <v>72777</v>
      </c>
      <c r="L18" s="8">
        <v>0</v>
      </c>
      <c r="M18" s="8">
        <v>0</v>
      </c>
      <c r="O18" t="s">
        <v>190</v>
      </c>
      <c r="P18" t="s">
        <v>1759</v>
      </c>
      <c r="R18" t="s">
        <v>1762</v>
      </c>
      <c r="T18" t="s">
        <v>566</v>
      </c>
      <c r="AI18" t="s">
        <v>299</v>
      </c>
      <c r="AJ18" t="s">
        <v>299</v>
      </c>
      <c r="AK18" t="s">
        <v>299</v>
      </c>
      <c r="AM18">
        <v>0</v>
      </c>
      <c r="AN18">
        <v>0</v>
      </c>
      <c r="AO18" s="2">
        <v>33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M18">
        <v>0</v>
      </c>
      <c r="CQ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</row>
    <row r="19" spans="1:104" x14ac:dyDescent="0.35">
      <c r="L19" s="8"/>
      <c r="M19" s="8"/>
    </row>
    <row r="20" spans="1:104" x14ac:dyDescent="0.35">
      <c r="L20" s="8"/>
      <c r="M20" s="8"/>
    </row>
    <row r="21" spans="1:104" x14ac:dyDescent="0.35">
      <c r="L21" s="8"/>
      <c r="M21" s="8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3" sqref="C3"/>
    </sheetView>
  </sheetViews>
  <sheetFormatPr defaultRowHeight="14.5" x14ac:dyDescent="0.35"/>
  <cols>
    <col min="1" max="1" width="33.54296875" bestFit="1" customWidth="1"/>
    <col min="2" max="2" width="18.5429687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1709</v>
      </c>
      <c r="C1" s="3" t="s">
        <v>1699</v>
      </c>
      <c r="D1" s="3" t="s">
        <v>1700</v>
      </c>
      <c r="E1" s="3" t="s">
        <v>1701</v>
      </c>
    </row>
    <row r="2" spans="1:5" x14ac:dyDescent="0.35">
      <c r="A2" t="s">
        <v>1707</v>
      </c>
      <c r="B2" t="s">
        <v>266</v>
      </c>
      <c r="C2" s="4">
        <v>45374</v>
      </c>
      <c r="D2" s="4">
        <v>45412</v>
      </c>
      <c r="E2" t="s">
        <v>1710</v>
      </c>
    </row>
    <row r="3" spans="1:5" x14ac:dyDescent="0.35">
      <c r="A3" t="s">
        <v>1707</v>
      </c>
      <c r="B3" t="s">
        <v>266</v>
      </c>
      <c r="C3" s="4">
        <v>45413</v>
      </c>
      <c r="D3" s="4">
        <v>45778</v>
      </c>
      <c r="E3" t="s">
        <v>1711</v>
      </c>
    </row>
    <row r="4" spans="1:5" x14ac:dyDescent="0.35">
      <c r="A4" t="s">
        <v>1707</v>
      </c>
      <c r="B4" t="s">
        <v>268</v>
      </c>
      <c r="C4" s="4">
        <v>45779</v>
      </c>
      <c r="D4" s="4">
        <v>49431</v>
      </c>
      <c r="E4" t="s">
        <v>1712</v>
      </c>
    </row>
    <row r="5" spans="1:5" x14ac:dyDescent="0.35">
      <c r="A5" t="s">
        <v>1708</v>
      </c>
      <c r="B5" t="s">
        <v>266</v>
      </c>
      <c r="C5" s="4">
        <v>45381</v>
      </c>
      <c r="D5" s="4">
        <v>45412</v>
      </c>
      <c r="E5" t="s">
        <v>1713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36" sqref="H36"/>
    </sheetView>
  </sheetViews>
  <sheetFormatPr defaultRowHeight="14.5" x14ac:dyDescent="0.35"/>
  <cols>
    <col min="1" max="1" width="29.81640625" customWidth="1"/>
    <col min="2" max="2" width="12.54296875" bestFit="1" customWidth="1"/>
    <col min="3" max="3" width="31.5429687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453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1727</v>
      </c>
      <c r="C1" s="3" t="s">
        <v>1736</v>
      </c>
      <c r="D1" s="3" t="s">
        <v>1728</v>
      </c>
      <c r="E1" s="3" t="s">
        <v>1729</v>
      </c>
      <c r="F1" s="3" t="s">
        <v>1730</v>
      </c>
      <c r="G1" s="3" t="s">
        <v>1731</v>
      </c>
      <c r="H1" s="3" t="s">
        <v>1732</v>
      </c>
      <c r="I1" s="3" t="s">
        <v>1733</v>
      </c>
      <c r="J1" s="3" t="s">
        <v>1734</v>
      </c>
      <c r="K1" s="3" t="s">
        <v>1735</v>
      </c>
    </row>
    <row r="2" spans="1:11" x14ac:dyDescent="0.35">
      <c r="A2" t="s">
        <v>1499</v>
      </c>
      <c r="B2" t="s">
        <v>1642</v>
      </c>
      <c r="C2" t="s">
        <v>1753</v>
      </c>
      <c r="D2" t="s">
        <v>1792</v>
      </c>
      <c r="E2">
        <v>500</v>
      </c>
      <c r="F2" t="s">
        <v>1737</v>
      </c>
      <c r="I2" t="s">
        <v>1738</v>
      </c>
      <c r="J2" t="s">
        <v>1739</v>
      </c>
      <c r="K2" t="s">
        <v>1740</v>
      </c>
    </row>
    <row r="3" spans="1:11" x14ac:dyDescent="0.35">
      <c r="A3" t="s">
        <v>1499</v>
      </c>
      <c r="B3" t="s">
        <v>1741</v>
      </c>
      <c r="C3" s="14" t="s">
        <v>1754</v>
      </c>
      <c r="D3" t="s">
        <v>1793</v>
      </c>
      <c r="E3">
        <v>25</v>
      </c>
      <c r="F3" t="s">
        <v>1742</v>
      </c>
      <c r="G3" t="s">
        <v>1743</v>
      </c>
      <c r="H3" t="s">
        <v>1744</v>
      </c>
      <c r="I3" t="s">
        <v>1745</v>
      </c>
      <c r="K3" t="s">
        <v>1746</v>
      </c>
    </row>
    <row r="4" spans="1:11" x14ac:dyDescent="0.35">
      <c r="A4" t="s">
        <v>1499</v>
      </c>
      <c r="B4" t="s">
        <v>1747</v>
      </c>
      <c r="C4" t="s">
        <v>1755</v>
      </c>
      <c r="F4" t="s">
        <v>1748</v>
      </c>
      <c r="I4" t="s">
        <v>1749</v>
      </c>
      <c r="J4" t="s">
        <v>1750</v>
      </c>
      <c r="K4" t="s">
        <v>1751</v>
      </c>
    </row>
    <row r="5" spans="1:11" x14ac:dyDescent="0.35">
      <c r="A5" t="s">
        <v>1499</v>
      </c>
      <c r="K5" t="s">
        <v>1812</v>
      </c>
    </row>
    <row r="6" spans="1:11" x14ac:dyDescent="0.35">
      <c r="A6" t="s">
        <v>1499</v>
      </c>
      <c r="B6" t="s">
        <v>1752</v>
      </c>
      <c r="K6" t="s">
        <v>1905</v>
      </c>
    </row>
    <row r="7" spans="1:11" x14ac:dyDescent="0.35">
      <c r="A7" t="s">
        <v>1500</v>
      </c>
      <c r="B7" t="s">
        <v>1642</v>
      </c>
      <c r="D7" t="s">
        <v>1791</v>
      </c>
      <c r="E7">
        <v>900</v>
      </c>
      <c r="F7" t="s">
        <v>1737</v>
      </c>
      <c r="I7" t="s">
        <v>1738</v>
      </c>
      <c r="J7" t="s">
        <v>1739</v>
      </c>
      <c r="K7" t="s">
        <v>1740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C9" sqref="C9"/>
    </sheetView>
  </sheetViews>
  <sheetFormatPr defaultRowHeight="14.5" x14ac:dyDescent="0.35"/>
  <cols>
    <col min="1" max="1" width="48.453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1856</v>
      </c>
      <c r="C1" s="3" t="s">
        <v>1876</v>
      </c>
      <c r="D1" s="3" t="s">
        <v>1857</v>
      </c>
      <c r="E1" s="3" t="s">
        <v>1858</v>
      </c>
      <c r="F1" s="3" t="s">
        <v>1859</v>
      </c>
      <c r="G1" s="3" t="s">
        <v>1860</v>
      </c>
      <c r="H1" s="3" t="s">
        <v>1861</v>
      </c>
      <c r="I1" s="3" t="s">
        <v>1862</v>
      </c>
      <c r="J1" s="3" t="s">
        <v>1863</v>
      </c>
      <c r="K1" s="3" t="s">
        <v>1864</v>
      </c>
    </row>
    <row r="2" spans="1:11" x14ac:dyDescent="0.35">
      <c r="A2" t="s">
        <v>1865</v>
      </c>
      <c r="B2" t="s">
        <v>527</v>
      </c>
      <c r="D2" s="4">
        <v>45543</v>
      </c>
      <c r="E2" t="s">
        <v>600</v>
      </c>
      <c r="F2" t="s">
        <v>1879</v>
      </c>
      <c r="H2" t="s">
        <v>266</v>
      </c>
      <c r="I2" s="4">
        <v>45565</v>
      </c>
      <c r="J2" t="s">
        <v>1046</v>
      </c>
      <c r="K2" t="s">
        <v>1890</v>
      </c>
    </row>
    <row r="3" spans="1:11" x14ac:dyDescent="0.35">
      <c r="A3" t="s">
        <v>1866</v>
      </c>
      <c r="B3" t="s">
        <v>1873</v>
      </c>
      <c r="D3" s="4">
        <v>45544</v>
      </c>
      <c r="E3" t="s">
        <v>600</v>
      </c>
      <c r="F3" t="s">
        <v>1880</v>
      </c>
      <c r="H3" t="s">
        <v>268</v>
      </c>
      <c r="I3" s="4"/>
      <c r="J3" t="s">
        <v>1886</v>
      </c>
      <c r="K3" t="s">
        <v>1893</v>
      </c>
    </row>
    <row r="4" spans="1:11" x14ac:dyDescent="0.35">
      <c r="A4" t="s">
        <v>1867</v>
      </c>
      <c r="B4" t="s">
        <v>1874</v>
      </c>
      <c r="D4" s="4">
        <v>45545</v>
      </c>
      <c r="E4" t="s">
        <v>3</v>
      </c>
      <c r="F4" t="s">
        <v>1884</v>
      </c>
      <c r="H4" t="s">
        <v>266</v>
      </c>
      <c r="I4" s="4">
        <v>45563</v>
      </c>
      <c r="J4" t="s">
        <v>1887</v>
      </c>
      <c r="K4" t="s">
        <v>1895</v>
      </c>
    </row>
    <row r="5" spans="1:11" x14ac:dyDescent="0.35">
      <c r="A5" t="s">
        <v>1868</v>
      </c>
      <c r="B5" t="s">
        <v>1899</v>
      </c>
      <c r="D5" s="4">
        <v>45546</v>
      </c>
      <c r="E5" t="s">
        <v>3</v>
      </c>
      <c r="F5" t="s">
        <v>1885</v>
      </c>
      <c r="H5" t="s">
        <v>266</v>
      </c>
      <c r="I5" s="4">
        <v>45562</v>
      </c>
      <c r="J5" t="s">
        <v>1888</v>
      </c>
      <c r="K5" t="s">
        <v>1891</v>
      </c>
    </row>
    <row r="6" spans="1:11" x14ac:dyDescent="0.35">
      <c r="A6" t="s">
        <v>1869</v>
      </c>
      <c r="B6" t="s">
        <v>1900</v>
      </c>
      <c r="D6" s="4">
        <v>45547</v>
      </c>
      <c r="E6" t="s">
        <v>600</v>
      </c>
      <c r="F6" t="s">
        <v>1881</v>
      </c>
      <c r="H6" t="s">
        <v>268</v>
      </c>
      <c r="I6" s="4"/>
      <c r="J6" t="s">
        <v>1889</v>
      </c>
      <c r="K6" t="s">
        <v>1896</v>
      </c>
    </row>
    <row r="7" spans="1:11" x14ac:dyDescent="0.35">
      <c r="A7" t="s">
        <v>1870</v>
      </c>
      <c r="B7" t="s">
        <v>1903</v>
      </c>
      <c r="D7" s="4">
        <v>45548</v>
      </c>
      <c r="E7" t="s">
        <v>600</v>
      </c>
      <c r="F7" t="s">
        <v>1882</v>
      </c>
      <c r="H7" t="s">
        <v>266</v>
      </c>
      <c r="I7" s="4">
        <v>45560</v>
      </c>
      <c r="J7" t="s">
        <v>1046</v>
      </c>
      <c r="K7" t="s">
        <v>1897</v>
      </c>
    </row>
    <row r="8" spans="1:11" x14ac:dyDescent="0.35">
      <c r="A8" t="s">
        <v>1871</v>
      </c>
      <c r="B8" t="s">
        <v>1875</v>
      </c>
      <c r="D8" s="4">
        <v>45549</v>
      </c>
      <c r="E8" t="s">
        <v>3</v>
      </c>
      <c r="F8" t="s">
        <v>1224</v>
      </c>
      <c r="G8" t="s">
        <v>700</v>
      </c>
      <c r="H8" t="s">
        <v>266</v>
      </c>
      <c r="I8" s="4">
        <v>45559</v>
      </c>
      <c r="J8" t="s">
        <v>1886</v>
      </c>
      <c r="K8" t="s">
        <v>1892</v>
      </c>
    </row>
    <row r="9" spans="1:11" x14ac:dyDescent="0.35">
      <c r="A9" t="s">
        <v>1872</v>
      </c>
      <c r="B9" t="s">
        <v>7</v>
      </c>
      <c r="C9" t="s">
        <v>1877</v>
      </c>
      <c r="D9" s="4">
        <v>45550</v>
      </c>
      <c r="E9" t="s">
        <v>3</v>
      </c>
      <c r="F9" t="s">
        <v>1337</v>
      </c>
      <c r="G9" t="s">
        <v>1338</v>
      </c>
      <c r="H9" t="s">
        <v>268</v>
      </c>
      <c r="I9" s="4"/>
      <c r="J9" t="s">
        <v>1887</v>
      </c>
      <c r="K9" t="s">
        <v>1894</v>
      </c>
    </row>
    <row r="10" spans="1:11" x14ac:dyDescent="0.35">
      <c r="A10" t="s">
        <v>1878</v>
      </c>
      <c r="B10" t="s">
        <v>1873</v>
      </c>
      <c r="D10" s="4">
        <v>45551</v>
      </c>
      <c r="E10" t="s">
        <v>600</v>
      </c>
      <c r="F10" t="s">
        <v>1883</v>
      </c>
      <c r="H10" t="s">
        <v>266</v>
      </c>
      <c r="I10" s="4">
        <v>45557</v>
      </c>
      <c r="J10" t="s">
        <v>1888</v>
      </c>
      <c r="K10" t="s">
        <v>1898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AcquisitionExpropriationForm8</vt:lpstr>
      <vt:lpstr>ExpropriationPayment</vt:lpstr>
      <vt:lpstr>ManagementFiles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2025-06-02T20:44:10Z</dcterms:modified>
</cp:coreProperties>
</file>