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<sst xmlns="http://schemas.openxmlformats.org/spreadsheetml/2006/main" count="111" uniqueCount="33">
  <si>
    <t xml:space="preserve">Product 1</t>
  </si>
  <si>
    <t xml:space="preserve">Product 2</t>
  </si>
  <si>
    <t xml:space="preserve">Product 3</t>
  </si>
  <si>
    <t xml:space="preserve">Emission 1</t>
  </si>
  <si>
    <t xml:space="preserve">flaring</t>
  </si>
  <si>
    <t xml:space="preserve">Params</t>
  </si>
  <si>
    <t xml:space="preserve">Emission 2</t>
  </si>
  <si>
    <t xml:space="preserve">industrial process</t>
  </si>
  <si>
    <t xml:space="preserve">Emission 3</t>
  </si>
  <si>
    <t xml:space="preserve">on site / excluded nonbio</t>
  </si>
  <si>
    <t xml:space="preserve">Emission sum</t>
  </si>
  <si>
    <t xml:space="preserve">Reporting only emissions</t>
  </si>
  <si>
    <t xml:space="preserve">Industrial Process emissions</t>
  </si>
  <si>
    <t xml:space="preserve">Allocated</t>
  </si>
  <si>
    <t xml:space="preserve">Allocated Reporting Only</t>
  </si>
  <si>
    <t xml:space="preserve">annual production</t>
  </si>
  <si>
    <t xml:space="preserve">apr dec production</t>
  </si>
  <si>
    <t xml:space="preserve">emission intensity</t>
  </si>
  <si>
    <t xml:space="preserve">rd factor</t>
  </si>
  <si>
    <t xml:space="preserve">tightening rate</t>
  </si>
  <si>
    <t xml:space="preserve">compliance period</t>
  </si>
  <si>
    <t xml:space="preserve">CALCS test1</t>
  </si>
  <si>
    <t xml:space="preserve">allocated</t>
  </si>
  <si>
    <t xml:space="preserve">Allocated reporting only</t>
  </si>
  <si>
    <t xml:space="preserve">Allocated for compliance</t>
  </si>
  <si>
    <t xml:space="preserve">Allocated 2024</t>
  </si>
  <si>
    <t xml:space="preserve">emission limit</t>
  </si>
  <si>
    <t xml:space="preserve">excess</t>
  </si>
  <si>
    <t xml:space="preserve">credited</t>
  </si>
  <si>
    <t xml:space="preserve">excess/credited</t>
  </si>
  <si>
    <t xml:space="preserve">mobile</t>
  </si>
  <si>
    <t xml:space="preserve">Emission 4</t>
  </si>
  <si>
    <t xml:space="preserve">Gsc / excluded nonbio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</si>
</sst>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2" min="2" style="0" width="23.34"/>
    <col collapsed="false" customWidth="true" hidden="false" outlineLevel="0" max="3" min="3" style="0" width="22.64"/>
    <col collapsed="false" customWidth="true" hidden="false" outlineLevel="0" max="4" min="4" style="0" width="22.9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F2" s="0" t="s">
        <v>3</v>
      </c>
      <c r="G2" s="0" t="n">
        <v>10000.0001</v>
      </c>
      <c r="H2" s="0" t="s">
        <v>4</v>
      </c>
    </row>
    <row r="3" customFormat="false" ht="12.8" hidden="false" customHeight="false" outlineLevel="0" collapsed="false">
      <c r="A3" s="0" t="s">
        <v>5</v>
      </c>
      <c r="F3" s="0" t="s">
        <v>6</v>
      </c>
      <c r="G3" s="0" t="n">
        <v>20000.9988</v>
      </c>
      <c r="H3" s="0" t="s">
        <v>7</v>
      </c>
    </row>
    <row r="4" customFormat="false" ht="12.8" hidden="false" customHeight="false" outlineLevel="0" collapsed="false">
      <c r="F4" s="0" t="s">
        <v>8</v>
      </c>
      <c r="G4" s="0" t="n">
        <v>3000.05</v>
      </c>
      <c r="H4" s="0" t="s">
        <v>9</v>
      </c>
    </row>
    <row r="5" customFormat="false" ht="12.8" hidden="false" customHeight="false" outlineLevel="0" collapsed="false">
      <c r="A5" s="0" t="s">
        <v>10</v>
      </c>
      <c r="B5" s="0" t="n">
        <v>10000.0001</v>
      </c>
    </row>
    <row r="6" customFormat="false" ht="12.8" hidden="false" customHeight="false" outlineLevel="0" collapsed="false">
      <c r="A6" s="0" t="s">
        <v>11</v>
      </c>
      <c r="B6" s="0" t="n">
        <v>0</v>
      </c>
    </row>
    <row r="7" customFormat="false" ht="12.8" hidden="false" customHeight="false" outlineLevel="0" collapsed="false">
      <c r="A7" s="0" t="s">
        <v>12</v>
      </c>
      <c r="B7" s="0" t="n">
        <v>0</v>
      </c>
    </row>
    <row r="9" customFormat="false" ht="12.8" hidden="false" customHeight="false" outlineLevel="0" collapsed="false">
      <c r="A9" s="0" t="s">
        <v>13</v>
      </c>
      <c r="B9" s="0" t="n">
        <v>10000.0001</v>
      </c>
    </row>
    <row r="10" customFormat="false" ht="12.8" hidden="false" customHeight="false" outlineLevel="0" collapsed="false">
      <c r="A10" s="0" t="s">
        <v>14</v>
      </c>
      <c r="B10" s="0" t="n">
        <v>0</v>
      </c>
    </row>
    <row r="11" customFormat="false" ht="12.8" hidden="false" customHeight="false" outlineLevel="0" collapsed="false">
      <c r="A11" s="0" t="s">
        <v>15</v>
      </c>
      <c r="B11" s="0" t="n">
        <v>100000</v>
      </c>
    </row>
    <row r="12" customFormat="false" ht="12.8" hidden="false" customHeight="false" outlineLevel="0" collapsed="false">
      <c r="A12" s="0" t="s">
        <v>16</v>
      </c>
      <c r="B12" s="0" t="n">
        <v>50000</v>
      </c>
    </row>
    <row r="14" customFormat="false" ht="12.8" hidden="false" customHeight="false" outlineLevel="0" collapsed="false">
      <c r="A14" s="0" t="s">
        <v>17</v>
      </c>
      <c r="B14" s="0" t="n">
        <v>0.0049</v>
      </c>
    </row>
    <row r="16" customFormat="false" ht="12.8" hidden="false" customHeight="false" outlineLevel="0" collapsed="false">
      <c r="A16" s="0" t="s">
        <v>18</v>
      </c>
      <c r="B16" s="0" t="n">
        <v>0.65</v>
      </c>
    </row>
    <row r="17" customFormat="false" ht="12.8" hidden="false" customHeight="false" outlineLevel="0" collapsed="false">
      <c r="A17" s="0" t="s">
        <v>19</v>
      </c>
      <c r="B17" s="0" t="n">
        <v>0.01</v>
      </c>
    </row>
    <row r="18" customFormat="false" ht="12.8" hidden="false" customHeight="false" outlineLevel="0" collapsed="false">
      <c r="A18" s="0" t="s">
        <v>20</v>
      </c>
      <c r="B18" s="0" t="n">
        <v>2024</v>
      </c>
    </row>
    <row r="25" customFormat="false" ht="12.8" hidden="false" customHeight="false" outlineLevel="0" collapsed="false">
      <c r="A25" s="0" t="s">
        <v>21</v>
      </c>
    </row>
    <row r="27" customFormat="false" ht="12.8" hidden="false" customHeight="false" outlineLevel="0" collapsed="false">
      <c r="A27" s="0" t="s">
        <v>22</v>
      </c>
      <c r="B27" s="0" t="n">
        <f aca="false">B9</f>
        <v>10000.0001</v>
      </c>
    </row>
    <row r="28" customFormat="false" ht="12.8" hidden="false" customHeight="false" outlineLevel="0" collapsed="false">
      <c r="A28" s="0" t="s">
        <v>23</v>
      </c>
      <c r="B28" s="0" t="n">
        <f aca="false">B10</f>
        <v>0</v>
      </c>
    </row>
    <row r="29" customFormat="false" ht="12.8" hidden="false" customHeight="false" outlineLevel="0" collapsed="false">
      <c r="A29" s="0" t="s">
        <v>24</v>
      </c>
      <c r="B29" s="0" t="n">
        <f aca="false">B9-B10</f>
        <v>10000.0001</v>
      </c>
    </row>
    <row r="30" customFormat="false" ht="12.8" hidden="false" customHeight="false" outlineLevel="0" collapsed="false">
      <c r="A30" s="0" t="s">
        <v>25</v>
      </c>
      <c r="B30" s="0" t="n">
        <f aca="false">SUM(B27 / B11 * B12)</f>
        <v>5000.00005</v>
      </c>
    </row>
    <row r="31" customFormat="false" ht="12.8" hidden="false" customHeight="false" outlineLevel="0" collapsed="false">
      <c r="A31" s="0" t="s">
        <v>26</v>
      </c>
      <c r="B31" s="0" t="n">
        <f aca="false">SUM((B14*B12)*(B16-((1-(B7/B29))*B17*(B18-2024))))</f>
        <v>159.25</v>
      </c>
    </row>
    <row r="32" customFormat="false" ht="12.8" hidden="false" customHeight="false" outlineLevel="0" collapsed="false">
      <c r="A32" s="0" t="s">
        <v>27</v>
      </c>
      <c r="B32" s="0" t="n">
        <f aca="false">SUM(B30 - B31)</f>
        <v>4840.75005</v>
      </c>
    </row>
    <row r="33" customFormat="false" ht="12.8" hidden="false" customHeight="false" outlineLevel="0" collapsed="false">
      <c r="A33" s="0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2" min="2" style="0" width="23.34"/>
    <col collapsed="false" customWidth="true" hidden="false" outlineLevel="0" max="3" min="3" style="0" width="22.64"/>
    <col collapsed="false" customWidth="true" hidden="false" outlineLevel="0" max="4" min="4" style="0" width="22.9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F2" s="0" t="s">
        <v>3</v>
      </c>
      <c r="G2" s="0" t="n">
        <v>10000.0001</v>
      </c>
      <c r="H2" s="0" t="s">
        <v>4</v>
      </c>
    </row>
    <row r="3" customFormat="false" ht="12.8" hidden="false" customHeight="false" outlineLevel="0" collapsed="false">
      <c r="A3" s="0" t="s">
        <v>5</v>
      </c>
      <c r="F3" s="0" t="s">
        <v>6</v>
      </c>
      <c r="G3" s="0" t="n">
        <v>20000.9988</v>
      </c>
      <c r="H3" s="0" t="s">
        <v>7</v>
      </c>
    </row>
    <row r="4" customFormat="false" ht="12.8" hidden="false" customHeight="false" outlineLevel="0" collapsed="false">
      <c r="F4" s="0" t="s">
        <v>8</v>
      </c>
      <c r="G4" s="0" t="n">
        <v>3000.05</v>
      </c>
      <c r="H4" s="0" t="s">
        <v>9</v>
      </c>
    </row>
    <row r="7" customFormat="false" ht="12.8" hidden="false" customHeight="false" outlineLevel="0" collapsed="false">
      <c r="A7" s="0" t="s">
        <v>12</v>
      </c>
      <c r="B7" s="0" t="n">
        <v>0</v>
      </c>
      <c r="C7" s="0" t="n">
        <v>10000.9988</v>
      </c>
      <c r="D7" s="0" t="n">
        <v>0</v>
      </c>
    </row>
    <row r="9" customFormat="false" ht="12.8" hidden="false" customHeight="false" outlineLevel="0" collapsed="false">
      <c r="A9" s="0" t="s">
        <v>13</v>
      </c>
      <c r="B9" s="0" t="n">
        <v>10000.0001</v>
      </c>
      <c r="C9" s="0" t="n">
        <v>35000.9988</v>
      </c>
      <c r="D9" s="0" t="n">
        <v>75000.0088</v>
      </c>
    </row>
    <row r="10" customFormat="false" ht="12.8" hidden="false" customHeight="false" outlineLevel="0" collapsed="false">
      <c r="A10" s="0" t="s">
        <v>14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s">
        <v>15</v>
      </c>
      <c r="B11" s="0" t="n">
        <v>100000</v>
      </c>
      <c r="C11" s="0" t="n">
        <v>100000</v>
      </c>
      <c r="D11" s="0" t="n">
        <v>20000</v>
      </c>
    </row>
    <row r="12" customFormat="false" ht="12.8" hidden="false" customHeight="false" outlineLevel="0" collapsed="false">
      <c r="A12" s="0" t="s">
        <v>16</v>
      </c>
      <c r="B12" s="0" t="n">
        <v>50000</v>
      </c>
      <c r="C12" s="0" t="n">
        <v>25000</v>
      </c>
      <c r="D12" s="0" t="n">
        <v>15000</v>
      </c>
    </row>
    <row r="14" customFormat="false" ht="12.8" hidden="false" customHeight="false" outlineLevel="0" collapsed="false">
      <c r="A14" s="0" t="s">
        <v>17</v>
      </c>
      <c r="B14" s="0" t="n">
        <v>0.0049</v>
      </c>
      <c r="C14" s="0" t="n">
        <v>0.6262</v>
      </c>
      <c r="D14" s="0" t="n">
        <v>1.07</v>
      </c>
    </row>
    <row r="16" customFormat="false" ht="12.8" hidden="false" customHeight="false" outlineLevel="0" collapsed="false">
      <c r="A16" s="0" t="s">
        <v>18</v>
      </c>
      <c r="B16" s="0" t="n">
        <v>0.65</v>
      </c>
      <c r="C16" s="0" t="n">
        <v>0.65</v>
      </c>
      <c r="D16" s="0" t="n">
        <v>0.65</v>
      </c>
    </row>
    <row r="17" customFormat="false" ht="12.8" hidden="false" customHeight="false" outlineLevel="0" collapsed="false">
      <c r="A17" s="0" t="s">
        <v>19</v>
      </c>
      <c r="B17" s="0" t="n">
        <v>0.01</v>
      </c>
      <c r="C17" s="0" t="n">
        <v>0.01</v>
      </c>
      <c r="D17" s="0" t="n">
        <v>0.01</v>
      </c>
    </row>
    <row r="18" customFormat="false" ht="12.8" hidden="false" customHeight="false" outlineLevel="0" collapsed="false">
      <c r="A18" s="0" t="s">
        <v>20</v>
      </c>
      <c r="B18" s="0" t="n">
        <v>2024</v>
      </c>
      <c r="C18" s="0" t="n">
        <v>2024</v>
      </c>
      <c r="D18" s="0" t="n">
        <v>2024</v>
      </c>
    </row>
    <row r="25" customFormat="false" ht="12.8" hidden="false" customHeight="false" outlineLevel="0" collapsed="false">
      <c r="A25" s="0" t="s">
        <v>21</v>
      </c>
    </row>
    <row r="27" customFormat="false" ht="12.8" hidden="false" customHeight="false" outlineLevel="0" collapsed="false">
      <c r="A27" s="0" t="s">
        <v>22</v>
      </c>
      <c r="B27" s="0" t="n">
        <f aca="false">B9</f>
        <v>10000.0001</v>
      </c>
      <c r="C27" s="0" t="n">
        <f aca="false">C9</f>
        <v>35000.9988</v>
      </c>
      <c r="D27" s="0" t="n">
        <f aca="false">D9</f>
        <v>75000.0088</v>
      </c>
      <c r="F27" s="0" t="n">
        <f aca="false">SUM(B27:D27)</f>
        <v>120001.0077</v>
      </c>
    </row>
    <row r="28" customFormat="false" ht="12.8" hidden="false" customHeight="false" outlineLevel="0" collapsed="false">
      <c r="A28" s="0" t="s">
        <v>23</v>
      </c>
      <c r="B28" s="0" t="n">
        <f aca="false">B10</f>
        <v>0</v>
      </c>
      <c r="C28" s="0" t="n">
        <f aca="false">C10</f>
        <v>0</v>
      </c>
      <c r="D28" s="0" t="n">
        <f aca="false">D10</f>
        <v>0</v>
      </c>
      <c r="F28" s="0" t="n">
        <f aca="false">SUM(B28:D28)</f>
        <v>0</v>
      </c>
    </row>
    <row r="29" customFormat="false" ht="12.8" hidden="false" customHeight="false" outlineLevel="0" collapsed="false">
      <c r="A29" s="0" t="s">
        <v>24</v>
      </c>
      <c r="B29" s="0" t="n">
        <f aca="false">B9-B10</f>
        <v>10000.0001</v>
      </c>
      <c r="C29" s="0" t="n">
        <f aca="false">C9-C10</f>
        <v>35000.9988</v>
      </c>
      <c r="D29" s="0" t="n">
        <f aca="false">D9-D10</f>
        <v>75000.0088</v>
      </c>
      <c r="F29" s="0" t="n">
        <f aca="false">SUM(B29:D29)</f>
        <v>120001.0077</v>
      </c>
    </row>
    <row r="30" customFormat="false" ht="12.8" hidden="false" customHeight="false" outlineLevel="0" collapsed="false">
      <c r="A30" s="0" t="s">
        <v>25</v>
      </c>
      <c r="B30" s="0" t="n">
        <f aca="false">SUM(B27 / B11 * B12)</f>
        <v>5000.00005</v>
      </c>
      <c r="C30" s="0" t="n">
        <f aca="false">SUM(C27 / C11 * C12)</f>
        <v>8750.2497</v>
      </c>
      <c r="D30" s="0" t="n">
        <f aca="false">SUM(D27 / D11 * D12)</f>
        <v>56250.0066</v>
      </c>
      <c r="F30" s="0" t="n">
        <f aca="false">SUM(B30:D30)</f>
        <v>70000.25635</v>
      </c>
    </row>
    <row r="31" customFormat="false" ht="12.8" hidden="false" customHeight="false" outlineLevel="0" collapsed="false">
      <c r="A31" s="0" t="s">
        <v>26</v>
      </c>
      <c r="B31" s="0" t="n">
        <f aca="false">SUM((B14*B12)*(B16-((1-(B7/B29))*B17*(B18-2024))))</f>
        <v>159.25</v>
      </c>
      <c r="C31" s="0" t="n">
        <f aca="false">SUM((C14*C12)*(C16-((1-(C7/C29))*C17*(C18-2024))))</f>
        <v>10175.75</v>
      </c>
      <c r="D31" s="0" t="n">
        <f aca="false">SUM((D14*D12)*(D16-((1-(D7/D29))*D17*(D18-2024))))</f>
        <v>10432.5</v>
      </c>
      <c r="F31" s="0" t="n">
        <f aca="false">SUM(B31:D31)</f>
        <v>20767.5</v>
      </c>
    </row>
    <row r="32" customFormat="false" ht="12.8" hidden="false" customHeight="false" outlineLevel="0" collapsed="false">
      <c r="A32" s="0" t="s">
        <v>29</v>
      </c>
      <c r="B32" s="0" t="n">
        <f aca="false">SUM(B30 - B31)</f>
        <v>4840.75005</v>
      </c>
      <c r="C32" s="0" t="n">
        <f aca="false">SUM(C30 - C31)</f>
        <v>-1425.5003</v>
      </c>
      <c r="D32" s="0" t="n">
        <f aca="false">SUM(D30 - D31)</f>
        <v>45817.5066</v>
      </c>
      <c r="F32" s="0" t="n">
        <f aca="false">SUM(B32:D32)</f>
        <v>49232.75635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2" min="2" style="0" width="23.34"/>
    <col collapsed="false" customWidth="true" hidden="false" outlineLevel="0" max="3" min="3" style="0" width="22.64"/>
    <col collapsed="false" customWidth="true" hidden="false" outlineLevel="0" max="4" min="4" style="0" width="22.9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F2" s="0" t="s">
        <v>3</v>
      </c>
      <c r="G2" s="0" t="n">
        <v>10000.0001</v>
      </c>
      <c r="H2" s="0" t="s">
        <v>4</v>
      </c>
    </row>
    <row r="3" customFormat="false" ht="12.8" hidden="false" customHeight="false" outlineLevel="0" collapsed="false">
      <c r="A3" s="0" t="s">
        <v>5</v>
      </c>
      <c r="F3" s="0" t="s">
        <v>6</v>
      </c>
      <c r="G3" s="0" t="n">
        <v>10000.9988</v>
      </c>
      <c r="H3" s="0" t="s">
        <v>7</v>
      </c>
    </row>
    <row r="4" customFormat="false" ht="12.8" hidden="false" customHeight="false" outlineLevel="0" collapsed="false">
      <c r="F4" s="0" t="s">
        <v>8</v>
      </c>
      <c r="G4" s="0" t="n">
        <v>100000.0088</v>
      </c>
      <c r="H4" s="0" t="s">
        <v>30</v>
      </c>
    </row>
    <row r="5" customFormat="false" ht="12.8" hidden="false" customHeight="false" outlineLevel="0" collapsed="false">
      <c r="F5" s="0" t="s">
        <v>31</v>
      </c>
      <c r="G5" s="0" t="n">
        <v>3000.05</v>
      </c>
      <c r="H5" s="0" t="s">
        <v>32</v>
      </c>
    </row>
    <row r="7" customFormat="false" ht="12.8" hidden="false" customHeight="false" outlineLevel="0" collapsed="false">
      <c r="A7" s="0" t="s">
        <v>12</v>
      </c>
      <c r="B7" s="0" t="n">
        <v>0</v>
      </c>
      <c r="C7" s="0" t="n">
        <v>10000.9988</v>
      </c>
      <c r="D7" s="0" t="n">
        <v>0</v>
      </c>
    </row>
    <row r="9" customFormat="false" ht="12.8" hidden="false" customHeight="false" outlineLevel="0" collapsed="false">
      <c r="A9" s="0" t="s">
        <v>13</v>
      </c>
      <c r="B9" s="0" t="n">
        <v>13000.0501</v>
      </c>
      <c r="C9" s="0" t="n">
        <v>35000.9988</v>
      </c>
      <c r="D9" s="0" t="n">
        <v>75000.0088</v>
      </c>
    </row>
    <row r="10" customFormat="false" ht="12.8" hidden="false" customHeight="false" outlineLevel="0" collapsed="false">
      <c r="A10" s="0" t="s">
        <v>14</v>
      </c>
      <c r="B10" s="0" t="n">
        <v>3000.05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s">
        <v>15</v>
      </c>
      <c r="B11" s="0" t="n">
        <v>100000</v>
      </c>
      <c r="C11" s="0" t="n">
        <v>100000</v>
      </c>
      <c r="D11" s="0" t="n">
        <v>20000</v>
      </c>
    </row>
    <row r="12" customFormat="false" ht="12.8" hidden="false" customHeight="false" outlineLevel="0" collapsed="false">
      <c r="A12" s="0" t="s">
        <v>16</v>
      </c>
      <c r="B12" s="0" t="n">
        <v>50000</v>
      </c>
      <c r="C12" s="0" t="n">
        <v>25000</v>
      </c>
      <c r="D12" s="0" t="n">
        <v>15000</v>
      </c>
    </row>
    <row r="14" customFormat="false" ht="12.8" hidden="false" customHeight="false" outlineLevel="0" collapsed="false">
      <c r="A14" s="0" t="s">
        <v>17</v>
      </c>
      <c r="B14" s="0" t="n">
        <v>0.0049</v>
      </c>
      <c r="C14" s="0" t="n">
        <v>0.6262</v>
      </c>
      <c r="D14" s="0" t="n">
        <v>1.07</v>
      </c>
    </row>
    <row r="16" customFormat="false" ht="12.8" hidden="false" customHeight="false" outlineLevel="0" collapsed="false">
      <c r="A16" s="0" t="s">
        <v>18</v>
      </c>
      <c r="B16" s="0" t="n">
        <v>0.65</v>
      </c>
      <c r="C16" s="0" t="n">
        <v>0.65</v>
      </c>
      <c r="D16" s="0" t="n">
        <v>0.65</v>
      </c>
    </row>
    <row r="17" customFormat="false" ht="12.8" hidden="false" customHeight="false" outlineLevel="0" collapsed="false">
      <c r="A17" s="0" t="s">
        <v>19</v>
      </c>
      <c r="B17" s="0" t="n">
        <v>0.01</v>
      </c>
      <c r="C17" s="0" t="n">
        <v>0.01</v>
      </c>
      <c r="D17" s="0" t="n">
        <v>0.01</v>
      </c>
    </row>
    <row r="18" customFormat="false" ht="12.8" hidden="false" customHeight="false" outlineLevel="0" collapsed="false">
      <c r="A18" s="0" t="s">
        <v>20</v>
      </c>
      <c r="B18" s="0" t="n">
        <v>2024</v>
      </c>
      <c r="C18" s="0" t="n">
        <v>2024</v>
      </c>
      <c r="D18" s="0" t="n">
        <v>2024</v>
      </c>
    </row>
    <row r="25" customFormat="false" ht="12.8" hidden="false" customHeight="false" outlineLevel="0" collapsed="false">
      <c r="A25" s="0" t="s">
        <v>21</v>
      </c>
    </row>
    <row r="27" customFormat="false" ht="12.8" hidden="false" customHeight="false" outlineLevel="0" collapsed="false">
      <c r="A27" s="0" t="s">
        <v>22</v>
      </c>
      <c r="B27" s="0" t="n">
        <f aca="false">B9</f>
        <v>13000.0501</v>
      </c>
      <c r="C27" s="0" t="n">
        <f aca="false">C9</f>
        <v>35000.9988</v>
      </c>
      <c r="D27" s="0" t="n">
        <f aca="false">D9</f>
        <v>75000.0088</v>
      </c>
      <c r="F27" s="0" t="n">
        <f aca="false">SUM(B27:D27)</f>
        <v>123001.0577</v>
      </c>
    </row>
    <row r="28" customFormat="false" ht="12.8" hidden="false" customHeight="false" outlineLevel="0" collapsed="false">
      <c r="A28" s="0" t="s">
        <v>23</v>
      </c>
      <c r="B28" s="0" t="n">
        <f aca="false">B10</f>
        <v>3000.05</v>
      </c>
      <c r="C28" s="0" t="n">
        <f aca="false">C10</f>
        <v>0</v>
      </c>
      <c r="D28" s="0" t="n">
        <f aca="false">D10</f>
        <v>0</v>
      </c>
      <c r="F28" s="0" t="n">
        <f aca="false">SUM(B28:D28)</f>
        <v>3000.05</v>
      </c>
    </row>
    <row r="29" customFormat="false" ht="12.8" hidden="false" customHeight="false" outlineLevel="0" collapsed="false">
      <c r="A29" s="0" t="s">
        <v>24</v>
      </c>
      <c r="B29" s="0" t="n">
        <f aca="false">B9-B10</f>
        <v>10000.0001</v>
      </c>
      <c r="C29" s="0" t="n">
        <f aca="false">C9-C10</f>
        <v>35000.9988</v>
      </c>
      <c r="D29" s="0" t="n">
        <f aca="false">D9-D10</f>
        <v>75000.0088</v>
      </c>
      <c r="F29" s="0" t="n">
        <f aca="false">SUM(B29:D29)</f>
        <v>120001.0077</v>
      </c>
    </row>
    <row r="30" customFormat="false" ht="12.8" hidden="false" customHeight="false" outlineLevel="0" collapsed="false">
      <c r="A30" s="0" t="s">
        <v>25</v>
      </c>
      <c r="B30" s="0" t="n">
        <f aca="false">SUM(B29 / B11 * B12)</f>
        <v>5000.00005</v>
      </c>
      <c r="C30" s="0" t="n">
        <f aca="false">SUM(C29 / C11 * C12)</f>
        <v>8750.2497</v>
      </c>
      <c r="D30" s="0" t="n">
        <f aca="false">SUM(D29 / D11 * D12)</f>
        <v>56250.0066</v>
      </c>
      <c r="F30" s="0" t="n">
        <f aca="false">SUM(B30:D30)</f>
        <v>70000.25635</v>
      </c>
    </row>
    <row r="31" customFormat="false" ht="12.8" hidden="false" customHeight="false" outlineLevel="0" collapsed="false">
      <c r="A31" s="0" t="s">
        <v>26</v>
      </c>
      <c r="B31" s="0" t="n">
        <f aca="false">SUM((B14*B12)*(B16-((1-(B7/B29))*B17*(B18-2024))))</f>
        <v>159.25</v>
      </c>
      <c r="C31" s="0" t="n">
        <f aca="false">SUM((C14*C12)*(C16-((1-(C7/C29))*C17*(C18-2024))))</f>
        <v>10175.75</v>
      </c>
      <c r="D31" s="0" t="n">
        <f aca="false">SUM((D14*D12)*(D16-((1-(D7/D29))*D17*(D18-2024))))</f>
        <v>10432.5</v>
      </c>
      <c r="F31" s="0" t="n">
        <f aca="false">SUM(B31:D31)</f>
        <v>20767.5</v>
      </c>
    </row>
    <row r="32" customFormat="false" ht="12.8" hidden="false" customHeight="false" outlineLevel="0" collapsed="false">
      <c r="A32" s="0" t="s">
        <v>29</v>
      </c>
      <c r="B32" s="0" t="n">
        <f aca="false">SUM(B30 - B31)</f>
        <v>4840.75005</v>
      </c>
      <c r="C32" s="0" t="n">
        <f aca="false">SUM(C30 - C31)</f>
        <v>-1425.5003</v>
      </c>
      <c r="D32" s="0" t="n">
        <f aca="false">SUM(D30 - D31)</f>
        <v>45817.5066</v>
      </c>
      <c r="F32" s="0" t="n">
        <f aca="false">SUM(B32:D32)</f>
        <v>49232.75635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2" min="2" style="0" width="23.34"/>
    <col collapsed="false" customWidth="true" hidden="false" outlineLevel="0" max="3" min="3" style="0" width="22.64"/>
    <col collapsed="false" customWidth="true" hidden="false" outlineLevel="0" max="4" min="4" style="0" width="22.9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F2" s="0" t="s">
        <v>3</v>
      </c>
      <c r="G2" s="0" t="n">
        <v>10000.0001</v>
      </c>
      <c r="H2" s="0" t="s">
        <v>4</v>
      </c>
    </row>
    <row r="3" customFormat="false" ht="12.8" hidden="false" customHeight="false" outlineLevel="0" collapsed="false">
      <c r="A3" s="0" t="s">
        <v>5</v>
      </c>
      <c r="F3" s="0" t="s">
        <v>6</v>
      </c>
      <c r="G3" s="0" t="n">
        <v>10000.9988</v>
      </c>
      <c r="H3" s="0" t="s">
        <v>7</v>
      </c>
    </row>
    <row r="4" customFormat="false" ht="12.8" hidden="false" customHeight="false" outlineLevel="0" collapsed="false">
      <c r="F4" s="0" t="s">
        <v>8</v>
      </c>
      <c r="G4" s="0" t="n">
        <v>100000.0088</v>
      </c>
      <c r="H4" s="0" t="s">
        <v>30</v>
      </c>
    </row>
    <row r="5" customFormat="false" ht="12.8" hidden="false" customHeight="false" outlineLevel="0" collapsed="false">
      <c r="F5" s="0" t="s">
        <v>31</v>
      </c>
      <c r="G5" s="0" t="n">
        <v>3000.05</v>
      </c>
      <c r="H5" s="0" t="s">
        <v>32</v>
      </c>
    </row>
    <row r="7" customFormat="false" ht="12.8" hidden="false" customHeight="false" outlineLevel="0" collapsed="false">
      <c r="A7" s="0" t="s">
        <v>12</v>
      </c>
      <c r="B7" s="0" t="n">
        <v>0</v>
      </c>
      <c r="C7" s="0" t="n">
        <v>10000.9988</v>
      </c>
      <c r="D7" s="0" t="n">
        <v>0</v>
      </c>
    </row>
    <row r="9" customFormat="false" ht="12.8" hidden="false" customHeight="false" outlineLevel="0" collapsed="false">
      <c r="A9" s="0" t="s">
        <v>13</v>
      </c>
      <c r="B9" s="0" t="n">
        <v>13000.0501</v>
      </c>
      <c r="C9" s="0" t="n">
        <v>35000.9988</v>
      </c>
      <c r="D9" s="0" t="n">
        <v>75000.0088</v>
      </c>
    </row>
    <row r="10" customFormat="false" ht="12.8" hidden="false" customHeight="false" outlineLevel="0" collapsed="false">
      <c r="A10" s="0" t="s">
        <v>14</v>
      </c>
      <c r="B10" s="0" t="n">
        <v>3000.05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s">
        <v>15</v>
      </c>
      <c r="B11" s="0" t="n">
        <v>100000</v>
      </c>
      <c r="C11" s="0" t="n">
        <v>100000</v>
      </c>
      <c r="D11" s="0" t="n">
        <v>20000</v>
      </c>
    </row>
    <row r="12" customFormat="false" ht="12.8" hidden="false" customHeight="false" outlineLevel="0" collapsed="false">
      <c r="A12" s="0" t="s">
        <v>16</v>
      </c>
      <c r="B12" s="0" t="n">
        <v>50000</v>
      </c>
      <c r="C12" s="0" t="n">
        <v>25000</v>
      </c>
      <c r="D12" s="0" t="n">
        <v>15000</v>
      </c>
    </row>
    <row r="14" customFormat="false" ht="12.8" hidden="false" customHeight="false" outlineLevel="0" collapsed="false">
      <c r="A14" s="0" t="s">
        <v>17</v>
      </c>
      <c r="B14" s="0" t="n">
        <v>0.0049</v>
      </c>
      <c r="C14" s="0" t="n">
        <v>0.6262</v>
      </c>
      <c r="D14" s="0" t="n">
        <v>1.07</v>
      </c>
    </row>
    <row r="16" customFormat="false" ht="12.8" hidden="false" customHeight="false" outlineLevel="0" collapsed="false">
      <c r="A16" s="0" t="s">
        <v>18</v>
      </c>
      <c r="B16" s="0" t="n">
        <v>0.65</v>
      </c>
      <c r="C16" s="0" t="n">
        <v>0.65</v>
      </c>
      <c r="D16" s="0" t="n">
        <v>0.65</v>
      </c>
    </row>
    <row r="17" customFormat="false" ht="12.8" hidden="false" customHeight="false" outlineLevel="0" collapsed="false">
      <c r="A17" s="0" t="s">
        <v>19</v>
      </c>
      <c r="B17" s="0" t="n">
        <v>0.01</v>
      </c>
      <c r="C17" s="0" t="n">
        <v>0.01</v>
      </c>
      <c r="D17" s="0" t="n">
        <v>0.01</v>
      </c>
    </row>
    <row r="18" customFormat="false" ht="12.8" hidden="false" customHeight="false" outlineLevel="0" collapsed="false">
      <c r="A18" s="0" t="s">
        <v>20</v>
      </c>
      <c r="B18" s="0" t="n">
        <v>2025</v>
      </c>
      <c r="C18" s="0" t="n">
        <v>2025</v>
      </c>
      <c r="D18" s="0" t="n">
        <v>2025</v>
      </c>
    </row>
    <row r="25" customFormat="false" ht="12.8" hidden="false" customHeight="false" outlineLevel="0" collapsed="false">
      <c r="A25" s="0" t="s">
        <v>21</v>
      </c>
    </row>
    <row r="27" customFormat="false" ht="12.8" hidden="false" customHeight="false" outlineLevel="0" collapsed="false">
      <c r="A27" s="0" t="s">
        <v>22</v>
      </c>
      <c r="B27" s="0" t="n">
        <f aca="false">B9</f>
        <v>13000.0501</v>
      </c>
      <c r="C27" s="0" t="n">
        <f aca="false">C9</f>
        <v>35000.9988</v>
      </c>
      <c r="D27" s="0" t="n">
        <f aca="false">D9</f>
        <v>75000.0088</v>
      </c>
      <c r="F27" s="0" t="n">
        <f aca="false">SUM(B27:D27)</f>
        <v>123001.0577</v>
      </c>
    </row>
    <row r="28" customFormat="false" ht="12.8" hidden="false" customHeight="false" outlineLevel="0" collapsed="false">
      <c r="A28" s="0" t="s">
        <v>23</v>
      </c>
      <c r="B28" s="0" t="n">
        <f aca="false">B10</f>
        <v>3000.05</v>
      </c>
      <c r="C28" s="0" t="n">
        <f aca="false">C10</f>
        <v>0</v>
      </c>
      <c r="D28" s="0" t="n">
        <f aca="false">D10</f>
        <v>0</v>
      </c>
      <c r="F28" s="0" t="n">
        <f aca="false">SUM(B28:D28)</f>
        <v>3000.05</v>
      </c>
    </row>
    <row r="29" customFormat="false" ht="12.8" hidden="false" customHeight="false" outlineLevel="0" collapsed="false">
      <c r="A29" s="0" t="s">
        <v>24</v>
      </c>
      <c r="B29" s="0" t="n">
        <f aca="false">B9-B10</f>
        <v>10000.0001</v>
      </c>
      <c r="C29" s="0" t="n">
        <f aca="false">C9-C10</f>
        <v>35000.9988</v>
      </c>
      <c r="D29" s="0" t="n">
        <f aca="false">D9-D10</f>
        <v>75000.0088</v>
      </c>
      <c r="F29" s="0" t="n">
        <f aca="false">SUM(B29:D29)</f>
        <v>120001.0077</v>
      </c>
    </row>
    <row r="30" customFormat="false" ht="12.8" hidden="false" customHeight="false" outlineLevel="0" collapsed="false">
      <c r="A30" s="0" t="s">
        <v>25</v>
      </c>
      <c r="B30" s="0" t="n">
        <f aca="false">SUM(B29 / B11 * B12)</f>
        <v>5000.00005</v>
      </c>
      <c r="C30" s="0" t="n">
        <f aca="false">SUM(C29 / C11 * C12)</f>
        <v>8750.2497</v>
      </c>
      <c r="D30" s="0" t="n">
        <f aca="false">SUM(D29 / D11 * D12)</f>
        <v>56250.0066</v>
      </c>
      <c r="F30" s="0" t="n">
        <f aca="false">SUM(B30:D30)</f>
        <v>70000.25635</v>
      </c>
    </row>
    <row r="31" customFormat="false" ht="12.8" hidden="false" customHeight="false" outlineLevel="0" collapsed="false">
      <c r="A31" s="0" t="s">
        <v>26</v>
      </c>
      <c r="B31" s="0" t="n">
        <f aca="false">SUM((B14*B12)*(B16-((1-(B7/B29))*B17*(B18-2024))))</f>
        <v>156.8</v>
      </c>
      <c r="C31" s="0" t="n">
        <f aca="false">SUM((C14*C12)*(C16-((1-(C7/C29))*C17*(C18-2024))))</f>
        <v>10063.9317624016</v>
      </c>
      <c r="D31" s="0" t="n">
        <f aca="false">SUM((D14*D12)*(D16-((1-(D7/D29))*D17*(D18-2024))))</f>
        <v>10272</v>
      </c>
      <c r="F31" s="0" t="n">
        <f aca="false">SUM(B31:D31)</f>
        <v>20492.7317624016</v>
      </c>
    </row>
    <row r="32" customFormat="false" ht="12.8" hidden="false" customHeight="false" outlineLevel="0" collapsed="false">
      <c r="A32" s="0" t="s">
        <v>29</v>
      </c>
      <c r="B32" s="0" t="n">
        <f aca="false">SUM(B30 - B31)</f>
        <v>4843.20005</v>
      </c>
      <c r="C32" s="0" t="n">
        <f aca="false">SUM(C30 - C31)</f>
        <v>-1313.68206240159</v>
      </c>
      <c r="D32" s="0" t="n">
        <f aca="false">SUM(D30 - D31)</f>
        <v>45978.0066</v>
      </c>
      <c r="F32" s="0" t="n">
        <f aca="false">SUM(B32:D32)</f>
        <v>49507.5245875984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2025-01-13T15:44:55Z</dcterms:created>
  <dc:creator/>
  <dc:description/>
  <dc:language>en-CA</dc:language>
  <cp:lastModifiedBy/>
  <dcterms:modified xsi:type="dcterms:W3CDTF">2025-01-16T17:01:48Z</dcterms:modified>
  <cp:revision>5</cp:revision>
  <dc:subject/>
  <dc:title/>
</cp:coreProperties>
</file>