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bina\Downloads\"/>
    </mc:Choice>
  </mc:AlternateContent>
  <xr:revisionPtr revIDLastSave="0" documentId="8_{9C9960BA-3274-4FD2-AD55-20770DF5935F}" xr6:coauthVersionLast="46" xr6:coauthVersionMax="46" xr10:uidLastSave="{00000000-0000-0000-0000-000000000000}"/>
  <bookViews>
    <workbookView xWindow="28680" yWindow="-120" windowWidth="29040" windowHeight="15840"/>
  </bookViews>
  <sheets>
    <sheet name="CapBudg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N40" i="1"/>
  <c r="O40" i="1"/>
  <c r="P40" i="1"/>
  <c r="Q40" i="1"/>
  <c r="R40" i="1"/>
  <c r="S40" i="1"/>
  <c r="T40" i="1"/>
  <c r="U40" i="1"/>
  <c r="V40" i="1"/>
  <c r="V43" i="1"/>
  <c r="V47" i="1" s="1"/>
  <c r="U43" i="1"/>
  <c r="U47" i="1" s="1"/>
  <c r="T43" i="1"/>
  <c r="T47" i="1" s="1"/>
  <c r="S43" i="1"/>
  <c r="S47" i="1" s="1"/>
  <c r="R43" i="1"/>
  <c r="R47" i="1" s="1"/>
  <c r="Q43" i="1"/>
  <c r="Q47" i="1" s="1"/>
  <c r="P43" i="1"/>
  <c r="P47" i="1" s="1"/>
  <c r="O43" i="1"/>
  <c r="O47" i="1" s="1"/>
  <c r="N43" i="1"/>
  <c r="N47" i="1" s="1"/>
  <c r="M43" i="1"/>
  <c r="M47" i="1" s="1"/>
  <c r="M41" i="1"/>
  <c r="N41" i="1" s="1"/>
  <c r="O41" i="1" s="1"/>
  <c r="P41" i="1" s="1"/>
  <c r="Q41" i="1" s="1"/>
  <c r="R41" i="1" s="1"/>
  <c r="S41" i="1" s="1"/>
  <c r="T41" i="1" s="1"/>
  <c r="U41" i="1" s="1"/>
  <c r="V41" i="1" s="1"/>
  <c r="M39" i="1"/>
  <c r="N39" i="1" s="1"/>
  <c r="V38" i="1"/>
  <c r="V50" i="1" s="1"/>
  <c r="U38" i="1"/>
  <c r="U50" i="1" s="1"/>
  <c r="T38" i="1"/>
  <c r="T50" i="1" s="1"/>
  <c r="S38" i="1"/>
  <c r="S50" i="1" s="1"/>
  <c r="R38" i="1"/>
  <c r="R50" i="1" s="1"/>
  <c r="Q38" i="1"/>
  <c r="Q50" i="1" s="1"/>
  <c r="P38" i="1"/>
  <c r="P50" i="1" s="1"/>
  <c r="O38" i="1"/>
  <c r="O50" i="1" s="1"/>
  <c r="N38" i="1"/>
  <c r="N50" i="1" s="1"/>
  <c r="M38" i="1"/>
  <c r="M50" i="1" s="1"/>
  <c r="C39" i="1"/>
  <c r="C40" i="1" s="1"/>
  <c r="C42" i="1" s="1"/>
  <c r="C41" i="1"/>
  <c r="C38" i="1"/>
  <c r="C50" i="1" s="1"/>
  <c r="D38" i="1"/>
  <c r="D39" i="1"/>
  <c r="D42" i="1" s="1"/>
  <c r="D44" i="1" s="1"/>
  <c r="D40" i="1"/>
  <c r="D20" i="1"/>
  <c r="D41" i="1"/>
  <c r="D61" i="1"/>
  <c r="D43" i="1"/>
  <c r="E38" i="1"/>
  <c r="E61" i="1" s="1"/>
  <c r="E43" i="1" s="1"/>
  <c r="E47" i="1" s="1"/>
  <c r="E39" i="1"/>
  <c r="E40" i="1" s="1"/>
  <c r="E20" i="1"/>
  <c r="E41" i="1"/>
  <c r="F41" i="1" s="1"/>
  <c r="G41" i="1" s="1"/>
  <c r="H41" i="1" s="1"/>
  <c r="I41" i="1" s="1"/>
  <c r="J41" i="1" s="1"/>
  <c r="K41" i="1" s="1"/>
  <c r="L41" i="1" s="1"/>
  <c r="F38" i="1"/>
  <c r="F61" i="1" s="1"/>
  <c r="F43" i="1" s="1"/>
  <c r="F47" i="1" s="1"/>
  <c r="F39" i="1"/>
  <c r="F40" i="1" s="1"/>
  <c r="F20" i="1"/>
  <c r="G38" i="1"/>
  <c r="G20" i="1"/>
  <c r="G61" i="1"/>
  <c r="G43" i="1" s="1"/>
  <c r="G47" i="1" s="1"/>
  <c r="H38" i="1"/>
  <c r="H61" i="1" s="1"/>
  <c r="H43" i="1" s="1"/>
  <c r="H47" i="1" s="1"/>
  <c r="H20" i="1"/>
  <c r="I38" i="1"/>
  <c r="I61" i="1" s="1"/>
  <c r="I43" i="1" s="1"/>
  <c r="I47" i="1" s="1"/>
  <c r="I20" i="1"/>
  <c r="J38" i="1"/>
  <c r="J61" i="1" s="1"/>
  <c r="J43" i="1" s="1"/>
  <c r="J47" i="1" s="1"/>
  <c r="J20" i="1"/>
  <c r="K38" i="1"/>
  <c r="K20" i="1"/>
  <c r="K61" i="1"/>
  <c r="K43" i="1"/>
  <c r="K47" i="1" s="1"/>
  <c r="L38" i="1"/>
  <c r="L20" i="1"/>
  <c r="L61" i="1"/>
  <c r="L43" i="1"/>
  <c r="B62" i="1"/>
  <c r="C60" i="1"/>
  <c r="B28" i="1"/>
  <c r="C34" i="1"/>
  <c r="C35" i="1"/>
  <c r="K11" i="1"/>
  <c r="D47" i="1"/>
  <c r="D48" i="1"/>
  <c r="D34" i="1"/>
  <c r="D35" i="1"/>
  <c r="E34" i="1"/>
  <c r="E35" i="1"/>
  <c r="F34" i="1"/>
  <c r="F35" i="1"/>
  <c r="G34" i="1"/>
  <c r="G35" i="1"/>
  <c r="H34" i="1"/>
  <c r="H35" i="1"/>
  <c r="I34" i="1"/>
  <c r="I35" i="1"/>
  <c r="J34" i="1"/>
  <c r="J35" i="1"/>
  <c r="K34" i="1"/>
  <c r="K35" i="1"/>
  <c r="L47" i="1"/>
  <c r="L34" i="1"/>
  <c r="B25" i="1"/>
  <c r="B26" i="1"/>
  <c r="B27" i="1"/>
  <c r="B31" i="1" s="1"/>
  <c r="B29" i="1"/>
  <c r="B30" i="1"/>
  <c r="B50" i="1"/>
  <c r="D50" i="1"/>
  <c r="E50" i="1"/>
  <c r="G50" i="1"/>
  <c r="H50" i="1"/>
  <c r="I50" i="1"/>
  <c r="K50" i="1"/>
  <c r="L50" i="1"/>
  <c r="N48" i="1" l="1"/>
  <c r="N42" i="1"/>
  <c r="N44" i="1" s="1"/>
  <c r="O39" i="1"/>
  <c r="M48" i="1"/>
  <c r="M42" i="1"/>
  <c r="M44" i="1" s="1"/>
  <c r="D45" i="1"/>
  <c r="D46" i="1" s="1"/>
  <c r="D49" i="1" s="1"/>
  <c r="D51" i="1" s="1"/>
  <c r="B49" i="1"/>
  <c r="B51" i="1"/>
  <c r="C62" i="1"/>
  <c r="F50" i="1"/>
  <c r="F42" i="1"/>
  <c r="F44" i="1" s="1"/>
  <c r="C61" i="1"/>
  <c r="G39" i="1"/>
  <c r="C48" i="1"/>
  <c r="J50" i="1"/>
  <c r="E42" i="1"/>
  <c r="E44" i="1" s="1"/>
  <c r="N45" i="1" l="1"/>
  <c r="N46" i="1" s="1"/>
  <c r="N49" i="1" s="1"/>
  <c r="N51" i="1" s="1"/>
  <c r="O48" i="1"/>
  <c r="O42" i="1"/>
  <c r="O44" i="1" s="1"/>
  <c r="P39" i="1"/>
  <c r="M45" i="1"/>
  <c r="M46" i="1" s="1"/>
  <c r="M49" i="1" s="1"/>
  <c r="M51" i="1" s="1"/>
  <c r="E45" i="1"/>
  <c r="E46" i="1" s="1"/>
  <c r="E49" i="1" s="1"/>
  <c r="E51" i="1" s="1"/>
  <c r="F45" i="1"/>
  <c r="F46" i="1" s="1"/>
  <c r="F49" i="1" s="1"/>
  <c r="F51" i="1" s="1"/>
  <c r="E48" i="1"/>
  <c r="F48" i="1" s="1"/>
  <c r="H39" i="1"/>
  <c r="G40" i="1"/>
  <c r="G48" i="1"/>
  <c r="G42" i="1"/>
  <c r="G44" i="1" s="1"/>
  <c r="D60" i="1"/>
  <c r="C43" i="1"/>
  <c r="O45" i="1" l="1"/>
  <c r="O46" i="1" s="1"/>
  <c r="O49" i="1" s="1"/>
  <c r="O51" i="1" s="1"/>
  <c r="P48" i="1"/>
  <c r="P42" i="1"/>
  <c r="P44" i="1" s="1"/>
  <c r="Q39" i="1"/>
  <c r="C47" i="1"/>
  <c r="C44" i="1"/>
  <c r="I39" i="1"/>
  <c r="H48" i="1"/>
  <c r="H40" i="1"/>
  <c r="H42" i="1"/>
  <c r="H44" i="1" s="1"/>
  <c r="E60" i="1"/>
  <c r="D62" i="1"/>
  <c r="G45" i="1"/>
  <c r="G46" i="1"/>
  <c r="G49" i="1" s="1"/>
  <c r="G51" i="1" s="1"/>
  <c r="P45" i="1" l="1"/>
  <c r="P46" i="1" s="1"/>
  <c r="P49" i="1" s="1"/>
  <c r="P51" i="1" s="1"/>
  <c r="Q48" i="1"/>
  <c r="R39" i="1"/>
  <c r="Q42" i="1"/>
  <c r="Q44" i="1" s="1"/>
  <c r="H45" i="1"/>
  <c r="H46" i="1"/>
  <c r="H49" i="1" s="1"/>
  <c r="H51" i="1" s="1"/>
  <c r="E62" i="1"/>
  <c r="F60" i="1"/>
  <c r="I48" i="1"/>
  <c r="I40" i="1"/>
  <c r="I42" i="1" s="1"/>
  <c r="I44" i="1" s="1"/>
  <c r="J39" i="1"/>
  <c r="C45" i="1"/>
  <c r="C46" i="1"/>
  <c r="R48" i="1" l="1"/>
  <c r="S39" i="1"/>
  <c r="R42" i="1"/>
  <c r="R44" i="1" s="1"/>
  <c r="Q45" i="1"/>
  <c r="Q46" i="1" s="1"/>
  <c r="Q49" i="1" s="1"/>
  <c r="Q51" i="1" s="1"/>
  <c r="I45" i="1"/>
  <c r="I46" i="1"/>
  <c r="I49" i="1" s="1"/>
  <c r="I51" i="1" s="1"/>
  <c r="J40" i="1"/>
  <c r="J48" i="1"/>
  <c r="J42" i="1"/>
  <c r="J44" i="1" s="1"/>
  <c r="K39" i="1"/>
  <c r="F62" i="1"/>
  <c r="G60" i="1"/>
  <c r="C49" i="1"/>
  <c r="R45" i="1" l="1"/>
  <c r="R46" i="1"/>
  <c r="R49" i="1" s="1"/>
  <c r="R51" i="1" s="1"/>
  <c r="S48" i="1"/>
  <c r="S42" i="1"/>
  <c r="S44" i="1" s="1"/>
  <c r="T39" i="1"/>
  <c r="L39" i="1"/>
  <c r="K48" i="1"/>
  <c r="K40" i="1"/>
  <c r="K42" i="1" s="1"/>
  <c r="K44" i="1" s="1"/>
  <c r="J45" i="1"/>
  <c r="J46" i="1" s="1"/>
  <c r="C51" i="1"/>
  <c r="G62" i="1"/>
  <c r="H60" i="1"/>
  <c r="S45" i="1" l="1"/>
  <c r="S46" i="1" s="1"/>
  <c r="S49" i="1" s="1"/>
  <c r="S51" i="1" s="1"/>
  <c r="T48" i="1"/>
  <c r="U39" i="1"/>
  <c r="T42" i="1"/>
  <c r="T44" i="1" s="1"/>
  <c r="J49" i="1"/>
  <c r="K45" i="1"/>
  <c r="K46" i="1"/>
  <c r="K49" i="1" s="1"/>
  <c r="K51" i="1" s="1"/>
  <c r="I60" i="1"/>
  <c r="H62" i="1"/>
  <c r="L42" i="1"/>
  <c r="L44" i="1" s="1"/>
  <c r="L48" i="1"/>
  <c r="L35" i="1" s="1"/>
  <c r="L40" i="1"/>
  <c r="V39" i="1" l="1"/>
  <c r="U42" i="1"/>
  <c r="U44" i="1" s="1"/>
  <c r="U48" i="1"/>
  <c r="T45" i="1"/>
  <c r="T46" i="1" s="1"/>
  <c r="T49" i="1" s="1"/>
  <c r="T51" i="1" s="1"/>
  <c r="L45" i="1"/>
  <c r="L46" i="1"/>
  <c r="L49" i="1" s="1"/>
  <c r="L51" i="1" s="1"/>
  <c r="I62" i="1"/>
  <c r="J60" i="1"/>
  <c r="J51" i="1"/>
  <c r="C54" i="1" s="1"/>
  <c r="C55" i="1"/>
  <c r="U45" i="1" l="1"/>
  <c r="U46" i="1" s="1"/>
  <c r="U49" i="1" s="1"/>
  <c r="U51" i="1" s="1"/>
  <c r="V48" i="1"/>
  <c r="V42" i="1"/>
  <c r="V44" i="1" s="1"/>
  <c r="J62" i="1"/>
  <c r="K60" i="1"/>
  <c r="V45" i="1" l="1"/>
  <c r="V46" i="1" s="1"/>
  <c r="V49" i="1" s="1"/>
  <c r="V51" i="1" s="1"/>
  <c r="K62" i="1"/>
  <c r="L60" i="1"/>
  <c r="L62" i="1" s="1"/>
  <c r="C56" i="1"/>
</calcChain>
</file>

<file path=xl/sharedStrings.xml><?xml version="1.0" encoding="utf-8"?>
<sst xmlns="http://schemas.openxmlformats.org/spreadsheetml/2006/main" count="71" uniqueCount="68">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</sst>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5" fontId="5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5" fontId="5" fillId="0" borderId="6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5" fillId="0" borderId="0" xfId="0" applyNumberFormat="1" applyFont="1" applyBorder="1"/>
    <xf numFmtId="10" fontId="5" fillId="0" borderId="10" xfId="0" applyNumberFormat="1" applyFont="1" applyBorder="1"/>
    <xf numFmtId="0" fontId="4" fillId="0" borderId="11" xfId="0" applyFont="1" applyBorder="1"/>
    <xf numFmtId="5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5" fontId="4" fillId="0" borderId="0" xfId="0" applyNumberFormat="1" applyFont="1" applyBorder="1"/>
    <xf numFmtId="5" fontId="4" fillId="0" borderId="16" xfId="0" applyNumberFormat="1" applyFont="1" applyBorder="1"/>
    <xf numFmtId="0" fontId="4" fillId="0" borderId="17" xfId="0" applyFont="1" applyBorder="1"/>
    <xf numFmtId="5" fontId="4" fillId="0" borderId="18" xfId="0" applyNumberFormat="1" applyFont="1" applyBorder="1"/>
    <xf numFmtId="5" fontId="4" fillId="0" borderId="19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/>
    <xf numFmtId="5" fontId="5" fillId="0" borderId="10" xfId="0" applyNumberFormat="1" applyFont="1" applyBorder="1"/>
    <xf numFmtId="0" fontId="5" fillId="0" borderId="7" xfId="0" applyFont="1" applyBorder="1"/>
    <xf numFmtId="10" fontId="5" fillId="0" borderId="11" xfId="0" applyNumberFormat="1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5" xfId="0" applyFont="1" applyBorder="1"/>
    <xf numFmtId="5" fontId="4" fillId="0" borderId="5" xfId="0" applyNumberFormat="1" applyFont="1" applyBorder="1"/>
    <xf numFmtId="10" fontId="4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5" fillId="0" borderId="16" xfId="0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8" xfId="0" applyFont="1" applyBorder="1"/>
    <xf numFmtId="10" fontId="4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showGridLines="0" tabSelected="1" topLeftCell="A27" workbookViewId="0">
      <selection activeCell="P56" sqref="P56"/>
    </sheetView>
  </sheetViews>
  <sheetFormatPr defaultRowHeight="13.2"/>
  <cols>
    <col min="1" max="1" width="12.6640625" customWidth="1"/>
    <col min="2" max="256" width="11.5546875" customWidth="1"/>
  </cols>
  <sheetData>
    <row r="1" spans="1:13" s="45" customFormat="1" ht="22.8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19.95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19.95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19.95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19.95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</v>
      </c>
      <c r="H5" s="3"/>
      <c r="I5" s="32" t="s">
        <v>10</v>
      </c>
      <c r="J5" s="10"/>
      <c r="K5" s="53">
        <v>0.1</v>
      </c>
      <c r="L5" s="3"/>
      <c r="M5" s="3"/>
    </row>
    <row r="6" spans="1:13" s="5" customFormat="1" ht="19.95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</v>
      </c>
      <c r="L6" s="3"/>
      <c r="M6" s="3"/>
    </row>
    <row r="7" spans="1:13" s="5" customFormat="1" ht="19.95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19.95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5.5E-2</v>
      </c>
      <c r="L8" s="3"/>
      <c r="M8" s="3"/>
    </row>
    <row r="9" spans="1:13" s="5" customFormat="1" ht="19.95" customHeight="1">
      <c r="A9" s="9" t="s">
        <v>20</v>
      </c>
      <c r="B9" s="10"/>
      <c r="C9" s="13">
        <v>0.1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</v>
      </c>
      <c r="L9" s="3"/>
      <c r="M9" s="3"/>
    </row>
    <row r="10" spans="1:13" s="5" customFormat="1" ht="19.95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19.95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19.95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19.95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19.95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19.95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19.95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19.95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19.95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19.95" customHeight="1">
      <c r="A19" s="9" t="s">
        <v>31</v>
      </c>
      <c r="B19" s="10"/>
      <c r="C19" s="10" t="s">
        <v>32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19.95" customHeight="1">
      <c r="A20" s="9" t="s">
        <v>33</v>
      </c>
      <c r="B20" s="10"/>
      <c r="C20" s="10" t="s">
        <v>32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19.95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8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2" s="5" customFormat="1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22" s="5" customFormat="1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22" s="5" customFormat="1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14641.000000000005</v>
      </c>
      <c r="M35" s="3"/>
    </row>
    <row r="36" spans="1:22" s="5" customFormat="1" ht="13.8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22" s="5" customFormat="1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0"/>
      <c r="N37" s="30"/>
      <c r="O37" s="30"/>
      <c r="P37" s="30"/>
      <c r="Q37" s="30"/>
      <c r="R37" s="30"/>
      <c r="S37" s="30"/>
      <c r="T37" s="30"/>
      <c r="U37" s="30"/>
      <c r="V37" s="31"/>
    </row>
    <row r="38" spans="1:22" s="5" customFormat="1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10">
        <f>IF(M23&gt;M6,0,1)</f>
        <v>1</v>
      </c>
      <c r="N38" s="10">
        <f>IF(N23&gt;M6,0,1)</f>
        <v>1</v>
      </c>
      <c r="O38" s="10">
        <f>IF(O23&gt;M6,0,1)</f>
        <v>1</v>
      </c>
      <c r="P38" s="10">
        <f>IF(P23&gt;M6,0,1)</f>
        <v>1</v>
      </c>
      <c r="Q38" s="10">
        <f>IF(Q23&gt;M6,0,1)</f>
        <v>1</v>
      </c>
      <c r="R38" s="10">
        <f>IF(R23&gt;M6,0,1)</f>
        <v>1</v>
      </c>
      <c r="S38" s="10">
        <f>IF(S23&gt;M6,0,1)</f>
        <v>1</v>
      </c>
      <c r="T38" s="10">
        <f>IF(T23&gt;M6,0,1)</f>
        <v>1</v>
      </c>
      <c r="U38" s="10">
        <f>IF(U23&gt;M6,0,1)</f>
        <v>1</v>
      </c>
      <c r="V38" s="33">
        <f>IF(V23&gt;M6,0,1)</f>
        <v>1</v>
      </c>
    </row>
    <row r="39" spans="1:22" s="5" customFormat="1">
      <c r="A39" s="32" t="s">
        <v>31</v>
      </c>
      <c r="B39" s="34"/>
      <c r="C39" s="34">
        <f>G4</f>
        <v>40000</v>
      </c>
      <c r="D39" s="34">
        <f t="shared" ref="D39:L39" si="1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4">
        <f>Q4</f>
        <v>0</v>
      </c>
      <c r="N39" s="34">
        <f t="shared" ref="N39" si="2">M39*(1+N19)*N38</f>
        <v>0</v>
      </c>
      <c r="O39" s="34">
        <f t="shared" ref="O39" si="3">N39*(1+O19)*O38</f>
        <v>0</v>
      </c>
      <c r="P39" s="34">
        <f t="shared" ref="P39" si="4">O39*(1+P19)*P38</f>
        <v>0</v>
      </c>
      <c r="Q39" s="34">
        <f t="shared" ref="Q39" si="5">P39*(1+Q19)*Q38</f>
        <v>0</v>
      </c>
      <c r="R39" s="34">
        <f t="shared" ref="R39" si="6">Q39*(1+R19)*R38</f>
        <v>0</v>
      </c>
      <c r="S39" s="34">
        <f t="shared" ref="S39" si="7">R39*(1+S19)*S38</f>
        <v>0</v>
      </c>
      <c r="T39" s="34">
        <f t="shared" ref="T39" si="8">S39*(1+T19)*T38</f>
        <v>0</v>
      </c>
      <c r="U39" s="34">
        <f t="shared" ref="U39" si="9">T39*(1+U19)*U38</f>
        <v>0</v>
      </c>
      <c r="V39" s="35">
        <f t="shared" ref="V39" si="10">U39*(1+V19)*V38</f>
        <v>0</v>
      </c>
    </row>
    <row r="40" spans="1:22" s="5" customFormat="1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4">
        <f>M39*Q5</f>
        <v>0</v>
      </c>
      <c r="N40" s="34">
        <f>N39*Q5</f>
        <v>0</v>
      </c>
      <c r="O40" s="34">
        <f>O39*Q5</f>
        <v>0</v>
      </c>
      <c r="P40" s="34">
        <f>P39*Q5</f>
        <v>0</v>
      </c>
      <c r="Q40" s="34">
        <f>Q39*Q5</f>
        <v>0</v>
      </c>
      <c r="R40" s="34">
        <f>R39*Q5</f>
        <v>0</v>
      </c>
      <c r="S40" s="34">
        <f>S39*Q5</f>
        <v>0</v>
      </c>
      <c r="T40" s="34">
        <f>T39*Q5</f>
        <v>0</v>
      </c>
      <c r="U40" s="34">
        <f>U39*Q5</f>
        <v>0</v>
      </c>
      <c r="V40" s="35">
        <f>V39*Q5</f>
        <v>0</v>
      </c>
    </row>
    <row r="41" spans="1:22" s="5" customFormat="1">
      <c r="A41" s="32" t="s">
        <v>49</v>
      </c>
      <c r="B41" s="34"/>
      <c r="C41" s="34">
        <f>G6</f>
        <v>0</v>
      </c>
      <c r="D41" s="34">
        <f t="shared" ref="D41:L41" si="11">C41*(1+D20)*D38</f>
        <v>0</v>
      </c>
      <c r="E41" s="34">
        <f t="shared" si="11"/>
        <v>0</v>
      </c>
      <c r="F41" s="34">
        <f t="shared" si="11"/>
        <v>0</v>
      </c>
      <c r="G41" s="34">
        <f t="shared" si="11"/>
        <v>0</v>
      </c>
      <c r="H41" s="34">
        <f t="shared" si="11"/>
        <v>0</v>
      </c>
      <c r="I41" s="34">
        <f t="shared" si="11"/>
        <v>0</v>
      </c>
      <c r="J41" s="34">
        <f t="shared" si="11"/>
        <v>0</v>
      </c>
      <c r="K41" s="34">
        <f t="shared" si="11"/>
        <v>0</v>
      </c>
      <c r="L41" s="35">
        <f t="shared" si="11"/>
        <v>0</v>
      </c>
      <c r="M41" s="34">
        <f>Q6</f>
        <v>0</v>
      </c>
      <c r="N41" s="34">
        <f t="shared" ref="N41" si="12">M41*(1+N20)*N38</f>
        <v>0</v>
      </c>
      <c r="O41" s="34">
        <f t="shared" ref="O41" si="13">N41*(1+O20)*O38</f>
        <v>0</v>
      </c>
      <c r="P41" s="34">
        <f t="shared" ref="P41" si="14">O41*(1+P20)*P38</f>
        <v>0</v>
      </c>
      <c r="Q41" s="34">
        <f t="shared" ref="Q41" si="15">P41*(1+Q20)*Q38</f>
        <v>0</v>
      </c>
      <c r="R41" s="34">
        <f t="shared" ref="R41" si="16">Q41*(1+R20)*R38</f>
        <v>0</v>
      </c>
      <c r="S41" s="34">
        <f t="shared" ref="S41" si="17">R41*(1+S20)*S38</f>
        <v>0</v>
      </c>
      <c r="T41" s="34">
        <f t="shared" ref="T41" si="18">S41*(1+T20)*T38</f>
        <v>0</v>
      </c>
      <c r="U41" s="34">
        <f t="shared" ref="U41" si="19">T41*(1+U20)*U38</f>
        <v>0</v>
      </c>
      <c r="V41" s="35">
        <f t="shared" ref="V41" si="20">U41*(1+V20)*V38</f>
        <v>0</v>
      </c>
    </row>
    <row r="42" spans="1:22" s="5" customFormat="1">
      <c r="A42" s="32" t="s">
        <v>50</v>
      </c>
      <c r="B42" s="34"/>
      <c r="C42" s="34">
        <f t="shared" ref="C42:L42" si="21">C39-C40-C41</f>
        <v>20000</v>
      </c>
      <c r="D42" s="34">
        <f t="shared" si="21"/>
        <v>22000</v>
      </c>
      <c r="E42" s="34">
        <f t="shared" si="21"/>
        <v>24200.000000000004</v>
      </c>
      <c r="F42" s="34">
        <f t="shared" si="21"/>
        <v>26620.000000000007</v>
      </c>
      <c r="G42" s="34">
        <f t="shared" si="21"/>
        <v>29282.000000000011</v>
      </c>
      <c r="H42" s="34">
        <f t="shared" si="21"/>
        <v>29282.000000000011</v>
      </c>
      <c r="I42" s="34">
        <f t="shared" si="21"/>
        <v>29282.000000000011</v>
      </c>
      <c r="J42" s="34">
        <f t="shared" si="21"/>
        <v>29282.000000000011</v>
      </c>
      <c r="K42" s="34">
        <f t="shared" si="21"/>
        <v>29282.000000000011</v>
      </c>
      <c r="L42" s="35">
        <f t="shared" si="21"/>
        <v>29282.000000000011</v>
      </c>
      <c r="M42" s="34">
        <f t="shared" ref="M42:V42" si="22">M39-M40-M41</f>
        <v>0</v>
      </c>
      <c r="N42" s="34">
        <f t="shared" si="22"/>
        <v>0</v>
      </c>
      <c r="O42" s="34">
        <f t="shared" si="22"/>
        <v>0</v>
      </c>
      <c r="P42" s="34">
        <f t="shared" si="22"/>
        <v>0</v>
      </c>
      <c r="Q42" s="34">
        <f t="shared" si="22"/>
        <v>0</v>
      </c>
      <c r="R42" s="34">
        <f t="shared" si="22"/>
        <v>0</v>
      </c>
      <c r="S42" s="34">
        <f t="shared" si="22"/>
        <v>0</v>
      </c>
      <c r="T42" s="34">
        <f t="shared" si="22"/>
        <v>0</v>
      </c>
      <c r="U42" s="34">
        <f t="shared" si="22"/>
        <v>0</v>
      </c>
      <c r="V42" s="35">
        <f t="shared" si="22"/>
        <v>0</v>
      </c>
    </row>
    <row r="43" spans="1:22" s="5" customFormat="1">
      <c r="A43" s="32" t="s">
        <v>51</v>
      </c>
      <c r="B43" s="34"/>
      <c r="C43" s="34">
        <f t="shared" ref="C43:L43" si="23">C61</f>
        <v>10000</v>
      </c>
      <c r="D43" s="34">
        <f t="shared" si="23"/>
        <v>8000</v>
      </c>
      <c r="E43" s="34">
        <f t="shared" si="23"/>
        <v>6400.0000000000018</v>
      </c>
      <c r="F43" s="34">
        <f t="shared" si="23"/>
        <v>5120.0000000000018</v>
      </c>
      <c r="G43" s="34">
        <f t="shared" si="23"/>
        <v>4096.0000000000027</v>
      </c>
      <c r="H43" s="34">
        <f t="shared" si="23"/>
        <v>3276.8000000000025</v>
      </c>
      <c r="I43" s="34">
        <f t="shared" si="23"/>
        <v>2621.4400000000019</v>
      </c>
      <c r="J43" s="34">
        <f t="shared" si="23"/>
        <v>485.76000000000749</v>
      </c>
      <c r="K43" s="34">
        <f t="shared" si="23"/>
        <v>0</v>
      </c>
      <c r="L43" s="35">
        <f t="shared" si="23"/>
        <v>0</v>
      </c>
      <c r="M43" s="34">
        <f t="shared" ref="M43:V43" si="24">M61</f>
        <v>0</v>
      </c>
      <c r="N43" s="34">
        <f t="shared" si="24"/>
        <v>0</v>
      </c>
      <c r="O43" s="34">
        <f t="shared" si="24"/>
        <v>0</v>
      </c>
      <c r="P43" s="34">
        <f t="shared" si="24"/>
        <v>0</v>
      </c>
      <c r="Q43" s="34">
        <f t="shared" si="24"/>
        <v>0</v>
      </c>
      <c r="R43" s="34">
        <f t="shared" si="24"/>
        <v>0</v>
      </c>
      <c r="S43" s="34">
        <f t="shared" si="24"/>
        <v>0</v>
      </c>
      <c r="T43" s="34">
        <f t="shared" si="24"/>
        <v>0</v>
      </c>
      <c r="U43" s="34">
        <f t="shared" si="24"/>
        <v>0</v>
      </c>
      <c r="V43" s="35">
        <f t="shared" si="24"/>
        <v>0</v>
      </c>
    </row>
    <row r="44" spans="1:22" s="5" customFormat="1">
      <c r="A44" s="32" t="s">
        <v>52</v>
      </c>
      <c r="B44" s="34"/>
      <c r="C44" s="34">
        <f>C42-C43</f>
        <v>10000</v>
      </c>
      <c r="D44" s="34">
        <f t="shared" ref="D44:L44" si="25">D42-D43</f>
        <v>14000</v>
      </c>
      <c r="E44" s="34">
        <f t="shared" si="25"/>
        <v>17800</v>
      </c>
      <c r="F44" s="34">
        <f t="shared" si="25"/>
        <v>21500.000000000007</v>
      </c>
      <c r="G44" s="34">
        <f t="shared" si="25"/>
        <v>25186.000000000007</v>
      </c>
      <c r="H44" s="34">
        <f t="shared" si="25"/>
        <v>26005.200000000008</v>
      </c>
      <c r="I44" s="34">
        <f t="shared" si="25"/>
        <v>26660.560000000009</v>
      </c>
      <c r="J44" s="34">
        <f t="shared" si="25"/>
        <v>28796.240000000005</v>
      </c>
      <c r="K44" s="34">
        <f t="shared" si="25"/>
        <v>29282.000000000011</v>
      </c>
      <c r="L44" s="34">
        <f t="shared" si="25"/>
        <v>29282.000000000011</v>
      </c>
      <c r="M44" s="34">
        <f>M42-M43</f>
        <v>0</v>
      </c>
      <c r="N44" s="34">
        <f t="shared" ref="N44:V44" si="26">N42-N43</f>
        <v>0</v>
      </c>
      <c r="O44" s="34">
        <f t="shared" si="26"/>
        <v>0</v>
      </c>
      <c r="P44" s="34">
        <f t="shared" si="26"/>
        <v>0</v>
      </c>
      <c r="Q44" s="34">
        <f t="shared" si="26"/>
        <v>0</v>
      </c>
      <c r="R44" s="34">
        <f t="shared" si="26"/>
        <v>0</v>
      </c>
      <c r="S44" s="34">
        <f t="shared" si="26"/>
        <v>0</v>
      </c>
      <c r="T44" s="34">
        <f t="shared" si="26"/>
        <v>0</v>
      </c>
      <c r="U44" s="34">
        <f t="shared" si="26"/>
        <v>0</v>
      </c>
      <c r="V44" s="34">
        <f t="shared" si="26"/>
        <v>0</v>
      </c>
    </row>
    <row r="45" spans="1:22" s="5" customFormat="1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4">
        <f>M44*Q7</f>
        <v>0</v>
      </c>
      <c r="N45" s="34">
        <f>N44*Q7</f>
        <v>0</v>
      </c>
      <c r="O45" s="34">
        <f>O44*Q7</f>
        <v>0</v>
      </c>
      <c r="P45" s="34">
        <f>P44*Q7</f>
        <v>0</v>
      </c>
      <c r="Q45" s="34">
        <f>Q44*Q7</f>
        <v>0</v>
      </c>
      <c r="R45" s="34">
        <f>R44*Q7</f>
        <v>0</v>
      </c>
      <c r="S45" s="34">
        <f>S44*Q7</f>
        <v>0</v>
      </c>
      <c r="T45" s="34">
        <f>T44*Q7</f>
        <v>0</v>
      </c>
      <c r="U45" s="34">
        <f>U44*Q7</f>
        <v>0</v>
      </c>
      <c r="V45" s="35">
        <f>V44*Q7</f>
        <v>0</v>
      </c>
    </row>
    <row r="46" spans="1:22" s="5" customFormat="1">
      <c r="A46" s="32" t="s">
        <v>54</v>
      </c>
      <c r="B46" s="34"/>
      <c r="C46" s="34">
        <f t="shared" ref="C46:L46" si="27">C44-C45</f>
        <v>6000</v>
      </c>
      <c r="D46" s="34">
        <f t="shared" si="27"/>
        <v>8400</v>
      </c>
      <c r="E46" s="34">
        <f t="shared" si="27"/>
        <v>10680</v>
      </c>
      <c r="F46" s="34">
        <f t="shared" si="27"/>
        <v>12900.000000000004</v>
      </c>
      <c r="G46" s="34">
        <f t="shared" si="27"/>
        <v>15111.600000000004</v>
      </c>
      <c r="H46" s="34">
        <f t="shared" si="27"/>
        <v>15603.120000000004</v>
      </c>
      <c r="I46" s="34">
        <f t="shared" si="27"/>
        <v>15996.336000000005</v>
      </c>
      <c r="J46" s="34">
        <f t="shared" si="27"/>
        <v>17277.744000000002</v>
      </c>
      <c r="K46" s="34">
        <f t="shared" si="27"/>
        <v>17569.200000000004</v>
      </c>
      <c r="L46" s="35">
        <f t="shared" si="27"/>
        <v>17569.200000000004</v>
      </c>
      <c r="M46" s="34">
        <f t="shared" ref="M46:V46" si="28">M44-M45</f>
        <v>0</v>
      </c>
      <c r="N46" s="34">
        <f t="shared" si="28"/>
        <v>0</v>
      </c>
      <c r="O46" s="34">
        <f t="shared" si="28"/>
        <v>0</v>
      </c>
      <c r="P46" s="34">
        <f t="shared" si="28"/>
        <v>0</v>
      </c>
      <c r="Q46" s="34">
        <f t="shared" si="28"/>
        <v>0</v>
      </c>
      <c r="R46" s="34">
        <f t="shared" si="28"/>
        <v>0</v>
      </c>
      <c r="S46" s="34">
        <f t="shared" si="28"/>
        <v>0</v>
      </c>
      <c r="T46" s="34">
        <f t="shared" si="28"/>
        <v>0</v>
      </c>
      <c r="U46" s="34">
        <f t="shared" si="28"/>
        <v>0</v>
      </c>
      <c r="V46" s="35">
        <f t="shared" si="28"/>
        <v>0</v>
      </c>
    </row>
    <row r="47" spans="1:22" s="5" customFormat="1">
      <c r="A47" s="32" t="s">
        <v>55</v>
      </c>
      <c r="B47" s="34"/>
      <c r="C47" s="34">
        <f t="shared" ref="C47:L47" si="29">C43</f>
        <v>10000</v>
      </c>
      <c r="D47" s="34">
        <f t="shared" si="29"/>
        <v>8000</v>
      </c>
      <c r="E47" s="34">
        <f t="shared" si="29"/>
        <v>6400.0000000000018</v>
      </c>
      <c r="F47" s="34">
        <f t="shared" si="29"/>
        <v>5120.0000000000018</v>
      </c>
      <c r="G47" s="34">
        <f t="shared" si="29"/>
        <v>4096.0000000000027</v>
      </c>
      <c r="H47" s="34">
        <f t="shared" si="29"/>
        <v>3276.8000000000025</v>
      </c>
      <c r="I47" s="34">
        <f t="shared" si="29"/>
        <v>2621.4400000000019</v>
      </c>
      <c r="J47" s="34">
        <f t="shared" si="29"/>
        <v>485.76000000000749</v>
      </c>
      <c r="K47" s="34">
        <f t="shared" si="29"/>
        <v>0</v>
      </c>
      <c r="L47" s="35">
        <f t="shared" si="29"/>
        <v>0</v>
      </c>
      <c r="M47" s="34">
        <f t="shared" ref="M47:V47" si="30">M43</f>
        <v>0</v>
      </c>
      <c r="N47" s="34">
        <f t="shared" si="30"/>
        <v>0</v>
      </c>
      <c r="O47" s="34">
        <f t="shared" si="30"/>
        <v>0</v>
      </c>
      <c r="P47" s="34">
        <f t="shared" si="30"/>
        <v>0</v>
      </c>
      <c r="Q47" s="34">
        <f t="shared" si="30"/>
        <v>0</v>
      </c>
      <c r="R47" s="34">
        <f t="shared" si="30"/>
        <v>0</v>
      </c>
      <c r="S47" s="34">
        <f t="shared" si="30"/>
        <v>0</v>
      </c>
      <c r="T47" s="34">
        <f t="shared" si="30"/>
        <v>0</v>
      </c>
      <c r="U47" s="34">
        <f t="shared" si="30"/>
        <v>0</v>
      </c>
      <c r="V47" s="35">
        <f t="shared" si="30"/>
        <v>0</v>
      </c>
    </row>
    <row r="48" spans="1:22" s="5" customFormat="1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4">
        <f>(M14*M39-L28)*M38</f>
        <v>0</v>
      </c>
      <c r="N48" s="34">
        <f>(M14*N39-L28)*N38</f>
        <v>0</v>
      </c>
      <c r="O48" s="34">
        <f>(M14*O39-L28-SUM(M48,N48))*O38</f>
        <v>0</v>
      </c>
      <c r="P48" s="34">
        <f>(M14*P39-L28-SUM(M48:O48))*P38</f>
        <v>0</v>
      </c>
      <c r="Q48" s="34">
        <f>(M14*Q39-L28-SUM(M48:P48))*Q38</f>
        <v>0</v>
      </c>
      <c r="R48" s="34">
        <f>(M14*R39-L28-SUM(M48:Q48))*R38</f>
        <v>0</v>
      </c>
      <c r="S48" s="34">
        <f>(M14*S39-L28-SUM(M48:R48))*S38</f>
        <v>0</v>
      </c>
      <c r="T48" s="34">
        <f>(M14*T39-L28-SUM(M48:S48))*T38</f>
        <v>0</v>
      </c>
      <c r="U48" s="34">
        <f>(M14*U39-L28-SUM(M48:T48))*U38</f>
        <v>0</v>
      </c>
      <c r="V48" s="35">
        <f>(M14*V39-L28-SUM(M48:U48))*V38</f>
        <v>0</v>
      </c>
    </row>
    <row r="49" spans="1:22" s="5" customFormat="1">
      <c r="A49" s="32" t="s">
        <v>57</v>
      </c>
      <c r="B49" s="34">
        <f>0-B31</f>
        <v>-62484</v>
      </c>
      <c r="C49" s="34">
        <f>C46+C47-C48</f>
        <v>16000</v>
      </c>
      <c r="D49" s="34">
        <f t="shared" ref="D49:L49" si="31">D46+D47-D48</f>
        <v>15400</v>
      </c>
      <c r="E49" s="34">
        <f t="shared" si="31"/>
        <v>15979.999999999998</v>
      </c>
      <c r="F49" s="34">
        <f t="shared" si="31"/>
        <v>16810.000000000007</v>
      </c>
      <c r="G49" s="34">
        <f t="shared" si="31"/>
        <v>17876.600000000006</v>
      </c>
      <c r="H49" s="34">
        <f t="shared" si="31"/>
        <v>18879.920000000006</v>
      </c>
      <c r="I49" s="34">
        <f t="shared" si="31"/>
        <v>18617.776000000005</v>
      </c>
      <c r="J49" s="34">
        <f t="shared" si="31"/>
        <v>17763.504000000008</v>
      </c>
      <c r="K49" s="34">
        <f t="shared" si="31"/>
        <v>17569.200000000004</v>
      </c>
      <c r="L49" s="34">
        <f t="shared" si="31"/>
        <v>17569.200000000004</v>
      </c>
      <c r="M49" s="34">
        <f>M46+M47-M48</f>
        <v>0</v>
      </c>
      <c r="N49" s="34">
        <f t="shared" ref="N49:V49" si="32">N46+N47-N48</f>
        <v>0</v>
      </c>
      <c r="O49" s="34">
        <f t="shared" si="32"/>
        <v>0</v>
      </c>
      <c r="P49" s="34">
        <f t="shared" si="32"/>
        <v>0</v>
      </c>
      <c r="Q49" s="34">
        <f t="shared" si="32"/>
        <v>0</v>
      </c>
      <c r="R49" s="34">
        <f t="shared" si="32"/>
        <v>0</v>
      </c>
      <c r="S49" s="34">
        <f t="shared" si="32"/>
        <v>0</v>
      </c>
      <c r="T49" s="34">
        <f t="shared" si="32"/>
        <v>0</v>
      </c>
      <c r="U49" s="34">
        <f t="shared" si="32"/>
        <v>0</v>
      </c>
      <c r="V49" s="34">
        <f t="shared" si="32"/>
        <v>0</v>
      </c>
    </row>
    <row r="50" spans="1:22" s="5" customFormat="1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10">
        <f>M38*(1+U11)^M23</f>
        <v>1</v>
      </c>
      <c r="N50" s="10">
        <f>N38*(1+U11)^N23</f>
        <v>1</v>
      </c>
      <c r="O50" s="10">
        <f>O38*(1+U11)^O23</f>
        <v>1</v>
      </c>
      <c r="P50" s="10">
        <f>P38*(1+U11)^P23</f>
        <v>1</v>
      </c>
      <c r="Q50" s="10">
        <f>Q38*(1+U11)^Q23</f>
        <v>1</v>
      </c>
      <c r="R50" s="10">
        <f>R38*(1+U11)^R23</f>
        <v>1</v>
      </c>
      <c r="S50" s="10">
        <f>S38*(1+U11)^S23</f>
        <v>1</v>
      </c>
      <c r="T50" s="10">
        <f>T38*(1+U11)^T23</f>
        <v>1</v>
      </c>
      <c r="U50" s="10">
        <f>U38*(1+U11)^U23</f>
        <v>1</v>
      </c>
      <c r="V50" s="33">
        <f>V38*(1+U11)^V23</f>
        <v>1</v>
      </c>
    </row>
    <row r="51" spans="1:22" s="5" customFormat="1" ht="13.8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7">
        <f>(M49+M34+M35)/(1+U11)^M23</f>
        <v>0</v>
      </c>
      <c r="N51" s="37">
        <f>(N49+N34+N35)/(1+U11)^N23</f>
        <v>0</v>
      </c>
      <c r="O51" s="37">
        <f>(O49+O34+O35)/(1+U11)^O23</f>
        <v>0</v>
      </c>
      <c r="P51" s="37">
        <f>(P49+P34+P35)/(1+U11)^P23</f>
        <v>0</v>
      </c>
      <c r="Q51" s="37">
        <f>(Q49+Q34+Q35)/(1+U11)^Q23</f>
        <v>0</v>
      </c>
      <c r="R51" s="37">
        <f>(R49+R34+R35)/(1+U11)^R23</f>
        <v>0</v>
      </c>
      <c r="S51" s="37">
        <f>(S49+S34+S35)/(1+U11)^S23</f>
        <v>0</v>
      </c>
      <c r="T51" s="37">
        <f>(T49+T34+T35)/(1+U11)^T23</f>
        <v>0</v>
      </c>
      <c r="U51" s="37">
        <f>(U49+U34+U35)/(1+U11)^U23</f>
        <v>0</v>
      </c>
      <c r="V51" s="38">
        <f>(V49+V34+V35)/(1+U11)^V23</f>
        <v>0</v>
      </c>
    </row>
    <row r="52" spans="1:22" s="5" customFormat="1" ht="13.8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22" s="5" customFormat="1" ht="13.8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22" s="5" customFormat="1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22" s="5" customFormat="1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22" s="5" customFormat="1" ht="13.8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22" s="5" customFormat="1" ht="13.8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22" s="5" customForma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22" s="5" customFormat="1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22" s="5" customFormat="1">
      <c r="A60" s="3" t="s">
        <v>65</v>
      </c>
      <c r="B60" s="3"/>
      <c r="C60" s="28">
        <f>C4</f>
        <v>50000</v>
      </c>
      <c r="D60" s="28">
        <f t="shared" ref="D60:L60" si="33">(C60-C61)*D38</f>
        <v>40000</v>
      </c>
      <c r="E60" s="28">
        <f t="shared" si="33"/>
        <v>32000</v>
      </c>
      <c r="F60" s="28">
        <f t="shared" si="33"/>
        <v>25600</v>
      </c>
      <c r="G60" s="28">
        <f t="shared" si="33"/>
        <v>20480</v>
      </c>
      <c r="H60" s="28">
        <f t="shared" si="33"/>
        <v>16383.999999999996</v>
      </c>
      <c r="I60" s="28">
        <f t="shared" si="33"/>
        <v>13107.199999999993</v>
      </c>
      <c r="J60" s="28">
        <f t="shared" si="33"/>
        <v>10485.759999999991</v>
      </c>
      <c r="K60" s="28">
        <f t="shared" si="33"/>
        <v>9999.9999999999836</v>
      </c>
      <c r="L60" s="28">
        <f t="shared" si="33"/>
        <v>9999.9999999999836</v>
      </c>
      <c r="M60" s="3"/>
    </row>
    <row r="61" spans="1:22" s="5" customFormat="1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22" s="5" customFormat="1">
      <c r="A62" s="3" t="s">
        <v>67</v>
      </c>
      <c r="B62" s="28">
        <f>C4</f>
        <v>50000</v>
      </c>
      <c r="C62" s="28">
        <f>C60-C61</f>
        <v>40000</v>
      </c>
      <c r="D62" s="28">
        <f t="shared" ref="D62:L62" si="34">D60-D61</f>
        <v>32000</v>
      </c>
      <c r="E62" s="28">
        <f t="shared" si="34"/>
        <v>25600</v>
      </c>
      <c r="F62" s="28">
        <f t="shared" si="34"/>
        <v>20480</v>
      </c>
      <c r="G62" s="28">
        <f t="shared" si="34"/>
        <v>16383.999999999996</v>
      </c>
      <c r="H62" s="28">
        <f t="shared" si="34"/>
        <v>13107.199999999993</v>
      </c>
      <c r="I62" s="28">
        <f t="shared" si="34"/>
        <v>10485.759999999991</v>
      </c>
      <c r="J62" s="28">
        <f t="shared" si="34"/>
        <v>9999.9999999999836</v>
      </c>
      <c r="K62" s="28">
        <f t="shared" si="34"/>
        <v>9999.9999999999836</v>
      </c>
      <c r="L62" s="28">
        <f t="shared" si="34"/>
        <v>9999.9999999999836</v>
      </c>
      <c r="M62" s="3"/>
    </row>
    <row r="63" spans="1:22" s="5" customForma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22" s="5" customForma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CapBudgWS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Abin Antony</cp:lastModifiedBy>
  <dcterms:created xsi:type="dcterms:W3CDTF">2000-11-15T22:33:24Z</dcterms:created>
  <dcterms:modified xsi:type="dcterms:W3CDTF">2021-04-22T04:46:55Z</dcterms:modified>
</cp:coreProperties>
</file>