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\git-repos\bcgov\forks\permitify\testdata\permitify-data\"/>
    </mc:Choice>
  </mc:AlternateContent>
  <xr:revisionPtr revIDLastSave="0" documentId="13_ncr:1_{0BB5DCA5-4241-41BA-ACDF-46A32BC8EF1D}" xr6:coauthVersionLast="36" xr6:coauthVersionMax="36" xr10:uidLastSave="{00000000-0000-0000-0000-000000000000}"/>
  <bookViews>
    <workbookView xWindow="0" yWindow="0" windowWidth="16388" windowHeight="8190" tabRatio="500" activeTab="2" xr2:uid="{00000000-000D-0000-FFFF-FFFF00000000}"/>
  </bookViews>
  <sheets>
    <sheet name="TOB Data - Fake - Restaurants" sheetId="1" r:id="rId1"/>
    <sheet name="registration.permitify.csv" sheetId="2" r:id="rId2"/>
    <sheet name="relationship.permitify.csv" sheetId="3" r:id="rId3"/>
    <sheet name="Names" sheetId="4" r:id="rId4"/>
    <sheet name="Restaurant Names" sheetId="5" r:id="rId5"/>
  </sheets>
  <definedNames>
    <definedName name="_xlnm._FilterDatabase" localSheetId="0" hidden="1">'TOB Data - Fake - Restaurants'!$A$1:$L$92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1" i="3" l="1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O119" i="2"/>
  <c r="N119" i="2"/>
  <c r="M119" i="2"/>
  <c r="L119" i="2"/>
  <c r="K119" i="2"/>
  <c r="J119" i="2"/>
  <c r="I119" i="2"/>
  <c r="H119" i="2"/>
  <c r="F119" i="2"/>
  <c r="E119" i="2"/>
  <c r="D119" i="2"/>
  <c r="P119" i="2" s="1"/>
  <c r="C119" i="2"/>
  <c r="G119" i="2" s="1"/>
  <c r="B119" i="2"/>
  <c r="A119" i="2"/>
  <c r="O118" i="2"/>
  <c r="N118" i="2"/>
  <c r="M118" i="2"/>
  <c r="L118" i="2"/>
  <c r="K118" i="2"/>
  <c r="J118" i="2"/>
  <c r="I118" i="2"/>
  <c r="H118" i="2"/>
  <c r="F118" i="2"/>
  <c r="E118" i="2"/>
  <c r="D118" i="2"/>
  <c r="P118" i="2" s="1"/>
  <c r="C118" i="2"/>
  <c r="G118" i="2" s="1"/>
  <c r="B118" i="2"/>
  <c r="A118" i="2"/>
  <c r="P117" i="2"/>
  <c r="O117" i="2"/>
  <c r="N117" i="2"/>
  <c r="M117" i="2"/>
  <c r="L117" i="2"/>
  <c r="K117" i="2"/>
  <c r="J117" i="2"/>
  <c r="I117" i="2"/>
  <c r="H117" i="2"/>
  <c r="F117" i="2"/>
  <c r="E117" i="2"/>
  <c r="D117" i="2"/>
  <c r="C117" i="2"/>
  <c r="G117" i="2" s="1"/>
  <c r="B117" i="2"/>
  <c r="A117" i="2"/>
  <c r="P116" i="2"/>
  <c r="O116" i="2"/>
  <c r="N116" i="2"/>
  <c r="M116" i="2"/>
  <c r="L116" i="2"/>
  <c r="K116" i="2"/>
  <c r="J116" i="2"/>
  <c r="I116" i="2"/>
  <c r="H116" i="2"/>
  <c r="F116" i="2"/>
  <c r="E116" i="2"/>
  <c r="D116" i="2"/>
  <c r="C116" i="2"/>
  <c r="G116" i="2" s="1"/>
  <c r="B116" i="2"/>
  <c r="A116" i="2"/>
  <c r="P115" i="2"/>
  <c r="O115" i="2"/>
  <c r="N115" i="2"/>
  <c r="M115" i="2"/>
  <c r="L115" i="2"/>
  <c r="K115" i="2"/>
  <c r="J115" i="2"/>
  <c r="I115" i="2"/>
  <c r="H115" i="2"/>
  <c r="F115" i="2"/>
  <c r="E115" i="2"/>
  <c r="D115" i="2"/>
  <c r="C115" i="2"/>
  <c r="G115" i="2" s="1"/>
  <c r="B115" i="2"/>
  <c r="A115" i="2"/>
  <c r="O114" i="2"/>
  <c r="N114" i="2"/>
  <c r="M114" i="2"/>
  <c r="L114" i="2"/>
  <c r="K114" i="2"/>
  <c r="J114" i="2"/>
  <c r="I114" i="2"/>
  <c r="H114" i="2"/>
  <c r="F114" i="2"/>
  <c r="E114" i="2"/>
  <c r="D114" i="2"/>
  <c r="P114" i="2" s="1"/>
  <c r="C114" i="2"/>
  <c r="G114" i="2" s="1"/>
  <c r="B114" i="2"/>
  <c r="A114" i="2"/>
  <c r="O113" i="2"/>
  <c r="N113" i="2"/>
  <c r="M113" i="2"/>
  <c r="L113" i="2"/>
  <c r="K113" i="2"/>
  <c r="J113" i="2"/>
  <c r="I113" i="2"/>
  <c r="H113" i="2"/>
  <c r="E113" i="2"/>
  <c r="D113" i="2"/>
  <c r="P113" i="2" s="1"/>
  <c r="C113" i="2"/>
  <c r="G113" i="2" s="1"/>
  <c r="B113" i="2"/>
  <c r="A113" i="2"/>
  <c r="O112" i="2"/>
  <c r="N112" i="2"/>
  <c r="M112" i="2"/>
  <c r="L112" i="2"/>
  <c r="K112" i="2"/>
  <c r="J112" i="2"/>
  <c r="I112" i="2"/>
  <c r="H112" i="2"/>
  <c r="E112" i="2"/>
  <c r="D112" i="2"/>
  <c r="P112" i="2" s="1"/>
  <c r="C112" i="2"/>
  <c r="G112" i="2" s="1"/>
  <c r="B112" i="2"/>
  <c r="A112" i="2"/>
  <c r="O111" i="2"/>
  <c r="N111" i="2"/>
  <c r="M111" i="2"/>
  <c r="L111" i="2"/>
  <c r="K111" i="2"/>
  <c r="J111" i="2"/>
  <c r="I111" i="2"/>
  <c r="H111" i="2"/>
  <c r="E111" i="2"/>
  <c r="D111" i="2"/>
  <c r="A111" i="3" s="1"/>
  <c r="C111" i="2"/>
  <c r="G111" i="2" s="1"/>
  <c r="B111" i="2"/>
  <c r="A111" i="2"/>
  <c r="O110" i="2"/>
  <c r="N110" i="2"/>
  <c r="M110" i="2"/>
  <c r="L110" i="2"/>
  <c r="K110" i="2"/>
  <c r="J110" i="2"/>
  <c r="I110" i="2"/>
  <c r="H110" i="2"/>
  <c r="E110" i="2"/>
  <c r="D110" i="2"/>
  <c r="A110" i="3" s="1"/>
  <c r="C110" i="2"/>
  <c r="G110" i="2" s="1"/>
  <c r="B110" i="2"/>
  <c r="A110" i="2"/>
  <c r="P109" i="2"/>
  <c r="O109" i="2"/>
  <c r="N109" i="2"/>
  <c r="M109" i="2"/>
  <c r="L109" i="2"/>
  <c r="K109" i="2"/>
  <c r="J109" i="2"/>
  <c r="I109" i="2"/>
  <c r="H109" i="2"/>
  <c r="E109" i="2"/>
  <c r="D109" i="2"/>
  <c r="A109" i="3" s="1"/>
  <c r="C109" i="2"/>
  <c r="G109" i="2" s="1"/>
  <c r="B109" i="2"/>
  <c r="A109" i="2"/>
  <c r="P108" i="2"/>
  <c r="O108" i="2"/>
  <c r="N108" i="2"/>
  <c r="M108" i="2"/>
  <c r="L108" i="2"/>
  <c r="K108" i="2"/>
  <c r="J108" i="2"/>
  <c r="I108" i="2"/>
  <c r="H108" i="2"/>
  <c r="F108" i="2"/>
  <c r="E108" i="2"/>
  <c r="D108" i="2"/>
  <c r="A108" i="3" s="1"/>
  <c r="C108" i="2"/>
  <c r="G108" i="2" s="1"/>
  <c r="B108" i="2"/>
  <c r="A108" i="2"/>
  <c r="P107" i="2"/>
  <c r="O107" i="2"/>
  <c r="N107" i="2"/>
  <c r="M107" i="2"/>
  <c r="L107" i="2"/>
  <c r="K107" i="2"/>
  <c r="J107" i="2"/>
  <c r="I107" i="2"/>
  <c r="H107" i="2"/>
  <c r="F107" i="2"/>
  <c r="E107" i="2"/>
  <c r="D107" i="2"/>
  <c r="A107" i="3" s="1"/>
  <c r="C107" i="2"/>
  <c r="G107" i="2" s="1"/>
  <c r="B107" i="2"/>
  <c r="A107" i="2" s="1"/>
  <c r="O106" i="2"/>
  <c r="N106" i="2"/>
  <c r="M106" i="2"/>
  <c r="L106" i="2"/>
  <c r="K106" i="2"/>
  <c r="J106" i="2"/>
  <c r="I106" i="2"/>
  <c r="H106" i="2"/>
  <c r="E106" i="2"/>
  <c r="D106" i="2"/>
  <c r="A106" i="3" s="1"/>
  <c r="C106" i="2"/>
  <c r="G106" i="2" s="1"/>
  <c r="B106" i="2"/>
  <c r="A106" i="2"/>
  <c r="O105" i="2"/>
  <c r="N105" i="2"/>
  <c r="M105" i="2"/>
  <c r="L105" i="2"/>
  <c r="K105" i="2"/>
  <c r="J105" i="2"/>
  <c r="I105" i="2"/>
  <c r="H105" i="2"/>
  <c r="E105" i="2"/>
  <c r="D105" i="2"/>
  <c r="A105" i="3" s="1"/>
  <c r="C105" i="2"/>
  <c r="G105" i="2" s="1"/>
  <c r="B105" i="2"/>
  <c r="A105" i="2"/>
  <c r="P104" i="2"/>
  <c r="O104" i="2"/>
  <c r="N104" i="2"/>
  <c r="M104" i="2"/>
  <c r="L104" i="2"/>
  <c r="K104" i="2"/>
  <c r="J104" i="2"/>
  <c r="I104" i="2"/>
  <c r="H104" i="2"/>
  <c r="E104" i="2"/>
  <c r="D104" i="2"/>
  <c r="A104" i="3" s="1"/>
  <c r="C104" i="2"/>
  <c r="G104" i="2" s="1"/>
  <c r="B104" i="2"/>
  <c r="A104" i="2" s="1"/>
  <c r="O103" i="2"/>
  <c r="N103" i="2"/>
  <c r="M103" i="2"/>
  <c r="L103" i="2"/>
  <c r="K103" i="2"/>
  <c r="J103" i="2"/>
  <c r="I103" i="2"/>
  <c r="H103" i="2"/>
  <c r="E103" i="2"/>
  <c r="D103" i="2"/>
  <c r="A103" i="3" s="1"/>
  <c r="C103" i="2"/>
  <c r="G103" i="2" s="1"/>
  <c r="B103" i="2"/>
  <c r="A103" i="2"/>
  <c r="P102" i="2"/>
  <c r="O102" i="2"/>
  <c r="N102" i="2"/>
  <c r="M102" i="2"/>
  <c r="L102" i="2"/>
  <c r="K102" i="2"/>
  <c r="J102" i="2"/>
  <c r="I102" i="2"/>
  <c r="H102" i="2"/>
  <c r="E102" i="2"/>
  <c r="D102" i="2"/>
  <c r="A102" i="3" s="1"/>
  <c r="C102" i="2"/>
  <c r="G102" i="2" s="1"/>
  <c r="B102" i="2"/>
  <c r="A102" i="2"/>
  <c r="P101" i="2"/>
  <c r="O101" i="2"/>
  <c r="N101" i="2"/>
  <c r="M101" i="2"/>
  <c r="L101" i="2"/>
  <c r="K101" i="2"/>
  <c r="J101" i="2"/>
  <c r="I101" i="2"/>
  <c r="H101" i="2"/>
  <c r="E101" i="2"/>
  <c r="D101" i="2"/>
  <c r="A101" i="3" s="1"/>
  <c r="C101" i="2"/>
  <c r="G101" i="2" s="1"/>
  <c r="B101" i="2"/>
  <c r="A101" i="2" s="1"/>
  <c r="P100" i="2"/>
  <c r="O100" i="2"/>
  <c r="N100" i="2"/>
  <c r="M100" i="2"/>
  <c r="L100" i="2"/>
  <c r="K100" i="2"/>
  <c r="J100" i="2"/>
  <c r="I100" i="2"/>
  <c r="H100" i="2"/>
  <c r="F100" i="2"/>
  <c r="E100" i="2"/>
  <c r="D100" i="2"/>
  <c r="A100" i="3" s="1"/>
  <c r="C100" i="2"/>
  <c r="G100" i="2" s="1"/>
  <c r="B100" i="2"/>
  <c r="A100" i="2"/>
  <c r="P99" i="2"/>
  <c r="O99" i="2"/>
  <c r="N99" i="2"/>
  <c r="M99" i="2"/>
  <c r="L99" i="2"/>
  <c r="K99" i="2"/>
  <c r="J99" i="2"/>
  <c r="I99" i="2"/>
  <c r="H99" i="2"/>
  <c r="F99" i="2"/>
  <c r="E99" i="2"/>
  <c r="D99" i="2"/>
  <c r="A99" i="3" s="1"/>
  <c r="C99" i="2"/>
  <c r="G99" i="2" s="1"/>
  <c r="B99" i="2"/>
  <c r="A99" i="2" s="1"/>
  <c r="O98" i="2"/>
  <c r="N98" i="2"/>
  <c r="M98" i="2"/>
  <c r="L98" i="2"/>
  <c r="K98" i="2"/>
  <c r="J98" i="2"/>
  <c r="I98" i="2"/>
  <c r="H98" i="2"/>
  <c r="E98" i="2"/>
  <c r="D98" i="2"/>
  <c r="A98" i="3" s="1"/>
  <c r="C98" i="2"/>
  <c r="G98" i="2" s="1"/>
  <c r="B98" i="2"/>
  <c r="A98" i="2"/>
  <c r="O97" i="2"/>
  <c r="N97" i="2"/>
  <c r="M97" i="2"/>
  <c r="L97" i="2"/>
  <c r="K97" i="2"/>
  <c r="J97" i="2"/>
  <c r="I97" i="2"/>
  <c r="H97" i="2"/>
  <c r="E97" i="2"/>
  <c r="D97" i="2"/>
  <c r="A97" i="3" s="1"/>
  <c r="C97" i="2"/>
  <c r="G97" i="2" s="1"/>
  <c r="B97" i="2"/>
  <c r="A97" i="2"/>
  <c r="P96" i="2"/>
  <c r="O96" i="2"/>
  <c r="N96" i="2"/>
  <c r="M96" i="2"/>
  <c r="L96" i="2"/>
  <c r="K96" i="2"/>
  <c r="J96" i="2"/>
  <c r="I96" i="2"/>
  <c r="H96" i="2"/>
  <c r="E96" i="2"/>
  <c r="D96" i="2"/>
  <c r="A96" i="3" s="1"/>
  <c r="C96" i="2"/>
  <c r="G96" i="2" s="1"/>
  <c r="B96" i="2"/>
  <c r="A96" i="2" s="1"/>
  <c r="O95" i="2"/>
  <c r="N95" i="2"/>
  <c r="M95" i="2"/>
  <c r="L95" i="2"/>
  <c r="K95" i="2"/>
  <c r="J95" i="2"/>
  <c r="I95" i="2"/>
  <c r="H95" i="2"/>
  <c r="E95" i="2"/>
  <c r="D95" i="2"/>
  <c r="A95" i="3" s="1"/>
  <c r="C95" i="2"/>
  <c r="G95" i="2" s="1"/>
  <c r="B95" i="2"/>
  <c r="A95" i="2"/>
  <c r="P94" i="2"/>
  <c r="O94" i="2"/>
  <c r="N94" i="2"/>
  <c r="M94" i="2"/>
  <c r="L94" i="2"/>
  <c r="K94" i="2"/>
  <c r="J94" i="2"/>
  <c r="I94" i="2"/>
  <c r="H94" i="2"/>
  <c r="E94" i="2"/>
  <c r="D94" i="2"/>
  <c r="A94" i="3" s="1"/>
  <c r="C94" i="2"/>
  <c r="G94" i="2" s="1"/>
  <c r="B94" i="2"/>
  <c r="A94" i="2"/>
  <c r="P93" i="2"/>
  <c r="O93" i="2"/>
  <c r="N93" i="2"/>
  <c r="M93" i="2"/>
  <c r="L93" i="2"/>
  <c r="K93" i="2"/>
  <c r="J93" i="2"/>
  <c r="I93" i="2"/>
  <c r="H93" i="2"/>
  <c r="F93" i="2"/>
  <c r="E93" i="2"/>
  <c r="D93" i="2"/>
  <c r="A93" i="3" s="1"/>
  <c r="C93" i="2"/>
  <c r="G93" i="2" s="1"/>
  <c r="B93" i="2"/>
  <c r="A93" i="2" s="1"/>
  <c r="P92" i="2"/>
  <c r="O92" i="2"/>
  <c r="N92" i="2"/>
  <c r="M92" i="2"/>
  <c r="L92" i="2"/>
  <c r="K92" i="2"/>
  <c r="J92" i="2"/>
  <c r="I92" i="2"/>
  <c r="H92" i="2"/>
  <c r="F92" i="2"/>
  <c r="E92" i="2"/>
  <c r="D92" i="2"/>
  <c r="A92" i="3" s="1"/>
  <c r="C92" i="2"/>
  <c r="G92" i="2" s="1"/>
  <c r="B92" i="2"/>
  <c r="A92" i="2"/>
  <c r="P91" i="2"/>
  <c r="O91" i="2"/>
  <c r="N91" i="2"/>
  <c r="M91" i="2"/>
  <c r="L91" i="2"/>
  <c r="K91" i="2"/>
  <c r="J91" i="2"/>
  <c r="I91" i="2"/>
  <c r="H91" i="2"/>
  <c r="F91" i="2"/>
  <c r="E91" i="2"/>
  <c r="D91" i="2"/>
  <c r="A91" i="3" s="1"/>
  <c r="C91" i="2"/>
  <c r="G91" i="2" s="1"/>
  <c r="B91" i="2"/>
  <c r="A91" i="2" s="1"/>
  <c r="O90" i="2"/>
  <c r="N90" i="2"/>
  <c r="M90" i="2"/>
  <c r="L90" i="2"/>
  <c r="K90" i="2"/>
  <c r="J90" i="2"/>
  <c r="I90" i="2"/>
  <c r="H90" i="2"/>
  <c r="E90" i="2"/>
  <c r="D90" i="2"/>
  <c r="A90" i="3" s="1"/>
  <c r="C90" i="2"/>
  <c r="G90" i="2" s="1"/>
  <c r="B90" i="2"/>
  <c r="A90" i="2"/>
  <c r="O89" i="2"/>
  <c r="N89" i="2"/>
  <c r="M89" i="2"/>
  <c r="L89" i="2"/>
  <c r="K89" i="2"/>
  <c r="J89" i="2"/>
  <c r="I89" i="2"/>
  <c r="H89" i="2"/>
  <c r="E89" i="2"/>
  <c r="D89" i="2"/>
  <c r="A89" i="3" s="1"/>
  <c r="C89" i="2"/>
  <c r="G89" i="2" s="1"/>
  <c r="B89" i="2"/>
  <c r="A89" i="2"/>
  <c r="P88" i="2"/>
  <c r="O88" i="2"/>
  <c r="N88" i="2"/>
  <c r="M88" i="2"/>
  <c r="L88" i="2"/>
  <c r="K88" i="2"/>
  <c r="J88" i="2"/>
  <c r="I88" i="2"/>
  <c r="H88" i="2"/>
  <c r="E88" i="2"/>
  <c r="D88" i="2"/>
  <c r="A88" i="3" s="1"/>
  <c r="C88" i="2"/>
  <c r="G88" i="2" s="1"/>
  <c r="B88" i="2"/>
  <c r="A88" i="2" s="1"/>
  <c r="P87" i="2"/>
  <c r="O87" i="2"/>
  <c r="N87" i="2"/>
  <c r="M87" i="2"/>
  <c r="L87" i="2"/>
  <c r="K87" i="2"/>
  <c r="J87" i="2"/>
  <c r="I87" i="2"/>
  <c r="H87" i="2"/>
  <c r="E87" i="2"/>
  <c r="D87" i="2"/>
  <c r="A87" i="3" s="1"/>
  <c r="C87" i="2"/>
  <c r="G87" i="2" s="1"/>
  <c r="B87" i="2"/>
  <c r="A87" i="2"/>
  <c r="P86" i="2"/>
  <c r="O86" i="2"/>
  <c r="N86" i="2"/>
  <c r="M86" i="2"/>
  <c r="L86" i="2"/>
  <c r="K86" i="2"/>
  <c r="J86" i="2"/>
  <c r="I86" i="2"/>
  <c r="H86" i="2"/>
  <c r="E86" i="2"/>
  <c r="D86" i="2"/>
  <c r="A86" i="3" s="1"/>
  <c r="C86" i="2"/>
  <c r="G86" i="2" s="1"/>
  <c r="B86" i="2"/>
  <c r="A86" i="2"/>
  <c r="P85" i="2"/>
  <c r="O85" i="2"/>
  <c r="N85" i="2"/>
  <c r="M85" i="2"/>
  <c r="L85" i="2"/>
  <c r="K85" i="2"/>
  <c r="J85" i="2"/>
  <c r="I85" i="2"/>
  <c r="H85" i="2"/>
  <c r="F85" i="2"/>
  <c r="E85" i="2"/>
  <c r="D85" i="2"/>
  <c r="A85" i="3" s="1"/>
  <c r="C85" i="2"/>
  <c r="G85" i="2" s="1"/>
  <c r="B85" i="2"/>
  <c r="A85" i="2" s="1"/>
  <c r="P84" i="2"/>
  <c r="O84" i="2"/>
  <c r="N84" i="2"/>
  <c r="M84" i="2"/>
  <c r="L84" i="2"/>
  <c r="K84" i="2"/>
  <c r="J84" i="2"/>
  <c r="I84" i="2"/>
  <c r="H84" i="2"/>
  <c r="F84" i="2"/>
  <c r="E84" i="2"/>
  <c r="D84" i="2"/>
  <c r="A84" i="3" s="1"/>
  <c r="C84" i="2"/>
  <c r="G84" i="2" s="1"/>
  <c r="B84" i="2"/>
  <c r="A84" i="2"/>
  <c r="P83" i="2"/>
  <c r="O83" i="2"/>
  <c r="N83" i="2"/>
  <c r="M83" i="2"/>
  <c r="L83" i="2"/>
  <c r="K83" i="2"/>
  <c r="J83" i="2"/>
  <c r="I83" i="2"/>
  <c r="H83" i="2"/>
  <c r="F83" i="2"/>
  <c r="E83" i="2"/>
  <c r="D83" i="2"/>
  <c r="A83" i="3" s="1"/>
  <c r="C83" i="2"/>
  <c r="G83" i="2" s="1"/>
  <c r="B83" i="2"/>
  <c r="A83" i="2" s="1"/>
  <c r="O82" i="2"/>
  <c r="N82" i="2"/>
  <c r="M82" i="2"/>
  <c r="L82" i="2"/>
  <c r="K82" i="2"/>
  <c r="J82" i="2"/>
  <c r="I82" i="2"/>
  <c r="H82" i="2"/>
  <c r="E82" i="2"/>
  <c r="D82" i="2"/>
  <c r="A82" i="3" s="1"/>
  <c r="C82" i="2"/>
  <c r="G82" i="2" s="1"/>
  <c r="B82" i="2"/>
  <c r="A82" i="2"/>
  <c r="O81" i="2"/>
  <c r="N81" i="2"/>
  <c r="M81" i="2"/>
  <c r="L81" i="2"/>
  <c r="K81" i="2"/>
  <c r="J81" i="2"/>
  <c r="I81" i="2"/>
  <c r="H81" i="2"/>
  <c r="E81" i="2"/>
  <c r="D81" i="2"/>
  <c r="A81" i="3" s="1"/>
  <c r="C81" i="2"/>
  <c r="G81" i="2" s="1"/>
  <c r="B81" i="2"/>
  <c r="A81" i="2"/>
  <c r="P80" i="2"/>
  <c r="O80" i="2"/>
  <c r="N80" i="2"/>
  <c r="M80" i="2"/>
  <c r="L80" i="2"/>
  <c r="K80" i="2"/>
  <c r="J80" i="2"/>
  <c r="I80" i="2"/>
  <c r="H80" i="2"/>
  <c r="E80" i="2"/>
  <c r="D80" i="2"/>
  <c r="A80" i="3" s="1"/>
  <c r="C80" i="2"/>
  <c r="G80" i="2" s="1"/>
  <c r="B80" i="2"/>
  <c r="A80" i="2" s="1"/>
  <c r="P79" i="2"/>
  <c r="O79" i="2"/>
  <c r="N79" i="2"/>
  <c r="M79" i="2"/>
  <c r="L79" i="2"/>
  <c r="K79" i="2"/>
  <c r="J79" i="2"/>
  <c r="I79" i="2"/>
  <c r="H79" i="2"/>
  <c r="E79" i="2"/>
  <c r="D79" i="2"/>
  <c r="A79" i="3" s="1"/>
  <c r="C79" i="2"/>
  <c r="G79" i="2" s="1"/>
  <c r="B79" i="2"/>
  <c r="A79" i="2"/>
  <c r="P78" i="2"/>
  <c r="O78" i="2"/>
  <c r="N78" i="2"/>
  <c r="M78" i="2"/>
  <c r="L78" i="2"/>
  <c r="K78" i="2"/>
  <c r="J78" i="2"/>
  <c r="I78" i="2"/>
  <c r="H78" i="2"/>
  <c r="E78" i="2"/>
  <c r="D78" i="2"/>
  <c r="A78" i="3" s="1"/>
  <c r="C78" i="2"/>
  <c r="G78" i="2" s="1"/>
  <c r="B78" i="2"/>
  <c r="A78" i="2"/>
  <c r="P77" i="2"/>
  <c r="O77" i="2"/>
  <c r="N77" i="2"/>
  <c r="M77" i="2"/>
  <c r="L77" i="2"/>
  <c r="K77" i="2"/>
  <c r="J77" i="2"/>
  <c r="I77" i="2"/>
  <c r="H77" i="2"/>
  <c r="F77" i="2"/>
  <c r="E77" i="2"/>
  <c r="D77" i="2"/>
  <c r="A77" i="3" s="1"/>
  <c r="C77" i="2"/>
  <c r="G77" i="2" s="1"/>
  <c r="B77" i="2"/>
  <c r="A77" i="2" s="1"/>
  <c r="P76" i="2"/>
  <c r="O76" i="2"/>
  <c r="N76" i="2"/>
  <c r="M76" i="2"/>
  <c r="L76" i="2"/>
  <c r="K76" i="2"/>
  <c r="J76" i="2"/>
  <c r="I76" i="2"/>
  <c r="H76" i="2"/>
  <c r="F76" i="2"/>
  <c r="E76" i="2"/>
  <c r="D76" i="2"/>
  <c r="A76" i="3" s="1"/>
  <c r="C76" i="2"/>
  <c r="G76" i="2" s="1"/>
  <c r="B76" i="2"/>
  <c r="A76" i="2"/>
  <c r="P75" i="2"/>
  <c r="O75" i="2"/>
  <c r="N75" i="2"/>
  <c r="M75" i="2"/>
  <c r="L75" i="2"/>
  <c r="K75" i="2"/>
  <c r="J75" i="2"/>
  <c r="I75" i="2"/>
  <c r="H75" i="2"/>
  <c r="F75" i="2"/>
  <c r="E75" i="2"/>
  <c r="D75" i="2"/>
  <c r="A75" i="3" s="1"/>
  <c r="C75" i="2"/>
  <c r="G75" i="2" s="1"/>
  <c r="B75" i="2"/>
  <c r="A75" i="2" s="1"/>
  <c r="O74" i="2"/>
  <c r="N74" i="2"/>
  <c r="M74" i="2"/>
  <c r="L74" i="2"/>
  <c r="K74" i="2"/>
  <c r="J74" i="2"/>
  <c r="I74" i="2"/>
  <c r="H74" i="2"/>
  <c r="E74" i="2"/>
  <c r="D74" i="2"/>
  <c r="A74" i="3" s="1"/>
  <c r="C74" i="2"/>
  <c r="G74" i="2" s="1"/>
  <c r="B74" i="2"/>
  <c r="A74" i="2" s="1"/>
  <c r="O73" i="2"/>
  <c r="N73" i="2"/>
  <c r="M73" i="2"/>
  <c r="L73" i="2"/>
  <c r="K73" i="2"/>
  <c r="J73" i="2"/>
  <c r="I73" i="2"/>
  <c r="H73" i="2"/>
  <c r="E73" i="2"/>
  <c r="D73" i="2"/>
  <c r="A73" i="3" s="1"/>
  <c r="C73" i="2"/>
  <c r="G73" i="2" s="1"/>
  <c r="B73" i="2"/>
  <c r="A73" i="2" s="1"/>
  <c r="P72" i="2"/>
  <c r="O72" i="2"/>
  <c r="N72" i="2"/>
  <c r="M72" i="2"/>
  <c r="L72" i="2"/>
  <c r="K72" i="2"/>
  <c r="J72" i="2"/>
  <c r="I72" i="2"/>
  <c r="H72" i="2"/>
  <c r="E72" i="2"/>
  <c r="D72" i="2"/>
  <c r="A72" i="3" s="1"/>
  <c r="C72" i="2"/>
  <c r="G72" i="2" s="1"/>
  <c r="B72" i="2"/>
  <c r="A72" i="2" s="1"/>
  <c r="P71" i="2"/>
  <c r="O71" i="2"/>
  <c r="N71" i="2"/>
  <c r="M71" i="2"/>
  <c r="L71" i="2"/>
  <c r="K71" i="2"/>
  <c r="J71" i="2"/>
  <c r="I71" i="2"/>
  <c r="H71" i="2"/>
  <c r="E71" i="2"/>
  <c r="D71" i="2"/>
  <c r="A71" i="3" s="1"/>
  <c r="C71" i="2"/>
  <c r="G71" i="2" s="1"/>
  <c r="B71" i="2"/>
  <c r="A71" i="2"/>
  <c r="P70" i="2"/>
  <c r="O70" i="2"/>
  <c r="N70" i="2"/>
  <c r="M70" i="2"/>
  <c r="L70" i="2"/>
  <c r="K70" i="2"/>
  <c r="J70" i="2"/>
  <c r="I70" i="2"/>
  <c r="H70" i="2"/>
  <c r="E70" i="2"/>
  <c r="D70" i="2"/>
  <c r="A70" i="3" s="1"/>
  <c r="C70" i="2"/>
  <c r="G70" i="2" s="1"/>
  <c r="B70" i="2"/>
  <c r="A70" i="2"/>
  <c r="P69" i="2"/>
  <c r="O69" i="2"/>
  <c r="N69" i="2"/>
  <c r="M69" i="2"/>
  <c r="L69" i="2"/>
  <c r="K69" i="2"/>
  <c r="J69" i="2"/>
  <c r="I69" i="2"/>
  <c r="H69" i="2"/>
  <c r="F69" i="2"/>
  <c r="E69" i="2"/>
  <c r="D69" i="2"/>
  <c r="A69" i="3" s="1"/>
  <c r="C69" i="2"/>
  <c r="G69" i="2" s="1"/>
  <c r="B69" i="2"/>
  <c r="A69" i="2" s="1"/>
  <c r="P68" i="2"/>
  <c r="O68" i="2"/>
  <c r="N68" i="2"/>
  <c r="M68" i="2"/>
  <c r="L68" i="2"/>
  <c r="K68" i="2"/>
  <c r="J68" i="2"/>
  <c r="I68" i="2"/>
  <c r="H68" i="2"/>
  <c r="F68" i="2"/>
  <c r="E68" i="2"/>
  <c r="D68" i="2"/>
  <c r="A68" i="3" s="1"/>
  <c r="C68" i="2"/>
  <c r="G68" i="2" s="1"/>
  <c r="B68" i="2"/>
  <c r="A68" i="2"/>
  <c r="P67" i="2"/>
  <c r="O67" i="2"/>
  <c r="N67" i="2"/>
  <c r="M67" i="2"/>
  <c r="L67" i="2"/>
  <c r="K67" i="2"/>
  <c r="J67" i="2"/>
  <c r="I67" i="2"/>
  <c r="H67" i="2"/>
  <c r="F67" i="2"/>
  <c r="E67" i="2"/>
  <c r="D67" i="2"/>
  <c r="A67" i="3" s="1"/>
  <c r="C67" i="2"/>
  <c r="G67" i="2" s="1"/>
  <c r="B67" i="2"/>
  <c r="A67" i="2" s="1"/>
  <c r="P66" i="2"/>
  <c r="O66" i="2"/>
  <c r="N66" i="2"/>
  <c r="M66" i="2"/>
  <c r="L66" i="2"/>
  <c r="K66" i="2"/>
  <c r="J66" i="2"/>
  <c r="I66" i="2"/>
  <c r="H66" i="2"/>
  <c r="E66" i="2"/>
  <c r="D66" i="2"/>
  <c r="A66" i="3" s="1"/>
  <c r="C66" i="2"/>
  <c r="G66" i="2" s="1"/>
  <c r="B66" i="2"/>
  <c r="A66" i="2"/>
  <c r="O65" i="2"/>
  <c r="N65" i="2"/>
  <c r="M65" i="2"/>
  <c r="L65" i="2"/>
  <c r="K65" i="2"/>
  <c r="J65" i="2"/>
  <c r="I65" i="2"/>
  <c r="H65" i="2"/>
  <c r="F65" i="2"/>
  <c r="E65" i="2"/>
  <c r="D65" i="2"/>
  <c r="A65" i="3" s="1"/>
  <c r="C65" i="2"/>
  <c r="G65" i="2" s="1"/>
  <c r="B65" i="2"/>
  <c r="A65" i="2" s="1"/>
  <c r="P64" i="2"/>
  <c r="O64" i="2"/>
  <c r="N64" i="2"/>
  <c r="M64" i="2"/>
  <c r="L64" i="2"/>
  <c r="K64" i="2"/>
  <c r="J64" i="2"/>
  <c r="I64" i="2"/>
  <c r="H64" i="2"/>
  <c r="E64" i="2"/>
  <c r="D64" i="2"/>
  <c r="A64" i="3" s="1"/>
  <c r="C64" i="2"/>
  <c r="G64" i="2" s="1"/>
  <c r="B64" i="2"/>
  <c r="A64" i="2" s="1"/>
  <c r="O63" i="2"/>
  <c r="N63" i="2"/>
  <c r="M63" i="2"/>
  <c r="L63" i="2"/>
  <c r="K63" i="2"/>
  <c r="J63" i="2"/>
  <c r="I63" i="2"/>
  <c r="H63" i="2"/>
  <c r="E63" i="2"/>
  <c r="D63" i="2"/>
  <c r="A63" i="3" s="1"/>
  <c r="C63" i="2"/>
  <c r="G63" i="2" s="1"/>
  <c r="B63" i="2"/>
  <c r="A63" i="2"/>
  <c r="P62" i="2"/>
  <c r="O62" i="2"/>
  <c r="N62" i="2"/>
  <c r="M62" i="2"/>
  <c r="L62" i="2"/>
  <c r="K62" i="2"/>
  <c r="J62" i="2"/>
  <c r="I62" i="2"/>
  <c r="H62" i="2"/>
  <c r="E62" i="2"/>
  <c r="D62" i="2"/>
  <c r="A62" i="3" s="1"/>
  <c r="C62" i="2"/>
  <c r="G62" i="2" s="1"/>
  <c r="B62" i="2"/>
  <c r="A62" i="2" s="1"/>
  <c r="P61" i="2"/>
  <c r="O61" i="2"/>
  <c r="N61" i="2"/>
  <c r="M61" i="2"/>
  <c r="L61" i="2"/>
  <c r="K61" i="2"/>
  <c r="J61" i="2"/>
  <c r="I61" i="2"/>
  <c r="H61" i="2"/>
  <c r="F61" i="2"/>
  <c r="E61" i="2"/>
  <c r="D61" i="2"/>
  <c r="A61" i="3" s="1"/>
  <c r="C61" i="2"/>
  <c r="G61" i="2" s="1"/>
  <c r="B61" i="2"/>
  <c r="A61" i="2" s="1"/>
  <c r="P60" i="2"/>
  <c r="O60" i="2"/>
  <c r="N60" i="2"/>
  <c r="M60" i="2"/>
  <c r="L60" i="2"/>
  <c r="K60" i="2"/>
  <c r="J60" i="2"/>
  <c r="I60" i="2"/>
  <c r="H60" i="2"/>
  <c r="G60" i="2"/>
  <c r="E60" i="2"/>
  <c r="D60" i="2"/>
  <c r="A60" i="3" s="1"/>
  <c r="C60" i="2"/>
  <c r="F60" i="2" s="1"/>
  <c r="B60" i="2"/>
  <c r="A60" i="2" s="1"/>
  <c r="P59" i="2"/>
  <c r="O59" i="2"/>
  <c r="N59" i="2"/>
  <c r="M59" i="2"/>
  <c r="L59" i="2"/>
  <c r="K59" i="2"/>
  <c r="J59" i="2"/>
  <c r="I59" i="2"/>
  <c r="H59" i="2"/>
  <c r="G59" i="2"/>
  <c r="E59" i="2"/>
  <c r="D59" i="2"/>
  <c r="A59" i="3" s="1"/>
  <c r="C59" i="2"/>
  <c r="F59" i="2" s="1"/>
  <c r="B59" i="2"/>
  <c r="A59" i="2" s="1"/>
  <c r="P58" i="2"/>
  <c r="O58" i="2"/>
  <c r="N58" i="2"/>
  <c r="M58" i="2"/>
  <c r="L58" i="2"/>
  <c r="K58" i="2"/>
  <c r="J58" i="2"/>
  <c r="I58" i="2"/>
  <c r="H58" i="2"/>
  <c r="G58" i="2"/>
  <c r="E58" i="2"/>
  <c r="D58" i="2"/>
  <c r="A58" i="3" s="1"/>
  <c r="C58" i="2"/>
  <c r="F58" i="2" s="1"/>
  <c r="B58" i="2"/>
  <c r="A58" i="2" s="1"/>
  <c r="P57" i="2"/>
  <c r="O57" i="2"/>
  <c r="N57" i="2"/>
  <c r="M57" i="2"/>
  <c r="L57" i="2"/>
  <c r="K57" i="2"/>
  <c r="J57" i="2"/>
  <c r="I57" i="2"/>
  <c r="H57" i="2"/>
  <c r="E57" i="2"/>
  <c r="D57" i="2"/>
  <c r="A57" i="3" s="1"/>
  <c r="C57" i="2"/>
  <c r="G57" i="2" s="1"/>
  <c r="B57" i="2"/>
  <c r="A57" i="2" s="1"/>
  <c r="P56" i="2"/>
  <c r="O56" i="2"/>
  <c r="N56" i="2"/>
  <c r="M56" i="2"/>
  <c r="L56" i="2"/>
  <c r="K56" i="2"/>
  <c r="J56" i="2"/>
  <c r="I56" i="2"/>
  <c r="H56" i="2"/>
  <c r="G56" i="2"/>
  <c r="E56" i="2"/>
  <c r="D56" i="2"/>
  <c r="A56" i="3" s="1"/>
  <c r="C56" i="2"/>
  <c r="F56" i="2" s="1"/>
  <c r="B56" i="2"/>
  <c r="A56" i="2" s="1"/>
  <c r="P55" i="2"/>
  <c r="O55" i="2"/>
  <c r="N55" i="2"/>
  <c r="M55" i="2"/>
  <c r="L55" i="2"/>
  <c r="K55" i="2"/>
  <c r="J55" i="2"/>
  <c r="I55" i="2"/>
  <c r="H55" i="2"/>
  <c r="E55" i="2"/>
  <c r="D55" i="2"/>
  <c r="A55" i="3" s="1"/>
  <c r="C55" i="2"/>
  <c r="G55" i="2" s="1"/>
  <c r="B55" i="2"/>
  <c r="A55" i="2" s="1"/>
  <c r="P54" i="2"/>
  <c r="O54" i="2"/>
  <c r="N54" i="2"/>
  <c r="M54" i="2"/>
  <c r="L54" i="2"/>
  <c r="K54" i="2"/>
  <c r="J54" i="2"/>
  <c r="I54" i="2"/>
  <c r="H54" i="2"/>
  <c r="E54" i="2"/>
  <c r="D54" i="2"/>
  <c r="A54" i="3" s="1"/>
  <c r="C54" i="2"/>
  <c r="G54" i="2" s="1"/>
  <c r="B54" i="2"/>
  <c r="A54" i="2" s="1"/>
  <c r="P53" i="2"/>
  <c r="O53" i="2"/>
  <c r="N53" i="2"/>
  <c r="M53" i="2"/>
  <c r="L53" i="2"/>
  <c r="K53" i="2"/>
  <c r="J53" i="2"/>
  <c r="I53" i="2"/>
  <c r="H53" i="2"/>
  <c r="E53" i="2"/>
  <c r="D53" i="2"/>
  <c r="A53" i="3" s="1"/>
  <c r="C53" i="2"/>
  <c r="G53" i="2" s="1"/>
  <c r="B53" i="2"/>
  <c r="A53" i="2" s="1"/>
  <c r="P52" i="2"/>
  <c r="O52" i="2"/>
  <c r="N52" i="2"/>
  <c r="M52" i="2"/>
  <c r="L52" i="2"/>
  <c r="K52" i="2"/>
  <c r="J52" i="2"/>
  <c r="I52" i="2"/>
  <c r="H52" i="2"/>
  <c r="E52" i="2"/>
  <c r="D52" i="2"/>
  <c r="A52" i="3" s="1"/>
  <c r="C52" i="2"/>
  <c r="G52" i="2" s="1"/>
  <c r="B52" i="2"/>
  <c r="A52" i="2" s="1"/>
  <c r="P51" i="2"/>
  <c r="O51" i="2"/>
  <c r="N51" i="2"/>
  <c r="M51" i="2"/>
  <c r="L51" i="2"/>
  <c r="K51" i="2"/>
  <c r="J51" i="2"/>
  <c r="I51" i="2"/>
  <c r="H51" i="2"/>
  <c r="E51" i="2"/>
  <c r="D51" i="2"/>
  <c r="A51" i="3" s="1"/>
  <c r="C51" i="2"/>
  <c r="G51" i="2" s="1"/>
  <c r="B51" i="2"/>
  <c r="A51" i="2" s="1"/>
  <c r="P50" i="2"/>
  <c r="O50" i="2"/>
  <c r="N50" i="2"/>
  <c r="M50" i="2"/>
  <c r="L50" i="2"/>
  <c r="K50" i="2"/>
  <c r="J50" i="2"/>
  <c r="I50" i="2"/>
  <c r="H50" i="2"/>
  <c r="E50" i="2"/>
  <c r="D50" i="2"/>
  <c r="A50" i="3" s="1"/>
  <c r="C50" i="2"/>
  <c r="G50" i="2" s="1"/>
  <c r="B50" i="2"/>
  <c r="A50" i="2" s="1"/>
  <c r="P49" i="2"/>
  <c r="O49" i="2"/>
  <c r="N49" i="2"/>
  <c r="M49" i="2"/>
  <c r="L49" i="2"/>
  <c r="K49" i="2"/>
  <c r="J49" i="2"/>
  <c r="I49" i="2"/>
  <c r="H49" i="2"/>
  <c r="E49" i="2"/>
  <c r="D49" i="2"/>
  <c r="A49" i="3" s="1"/>
  <c r="C49" i="2"/>
  <c r="G49" i="2" s="1"/>
  <c r="B49" i="2"/>
  <c r="A49" i="2" s="1"/>
  <c r="P48" i="2"/>
  <c r="O48" i="2"/>
  <c r="N48" i="2"/>
  <c r="M48" i="2"/>
  <c r="L48" i="2"/>
  <c r="K48" i="2"/>
  <c r="J48" i="2"/>
  <c r="I48" i="2"/>
  <c r="H48" i="2"/>
  <c r="E48" i="2"/>
  <c r="D48" i="2"/>
  <c r="A48" i="3" s="1"/>
  <c r="C48" i="2"/>
  <c r="G48" i="2" s="1"/>
  <c r="B48" i="2"/>
  <c r="A48" i="2" s="1"/>
  <c r="P47" i="2"/>
  <c r="O47" i="2"/>
  <c r="N47" i="2"/>
  <c r="M47" i="2"/>
  <c r="L47" i="2"/>
  <c r="K47" i="2"/>
  <c r="J47" i="2"/>
  <c r="I47" i="2"/>
  <c r="H47" i="2"/>
  <c r="E47" i="2"/>
  <c r="D47" i="2"/>
  <c r="A47" i="3" s="1"/>
  <c r="C47" i="2"/>
  <c r="G47" i="2" s="1"/>
  <c r="B47" i="2"/>
  <c r="A47" i="2" s="1"/>
  <c r="P46" i="2"/>
  <c r="O46" i="2"/>
  <c r="N46" i="2"/>
  <c r="M46" i="2"/>
  <c r="L46" i="2"/>
  <c r="K46" i="2"/>
  <c r="J46" i="2"/>
  <c r="I46" i="2"/>
  <c r="H46" i="2"/>
  <c r="E46" i="2"/>
  <c r="D46" i="2"/>
  <c r="A46" i="3" s="1"/>
  <c r="C46" i="2"/>
  <c r="G46" i="2" s="1"/>
  <c r="B46" i="2"/>
  <c r="A46" i="2" s="1"/>
  <c r="P45" i="2"/>
  <c r="O45" i="2"/>
  <c r="N45" i="2"/>
  <c r="M45" i="2"/>
  <c r="L45" i="2"/>
  <c r="K45" i="2"/>
  <c r="J45" i="2"/>
  <c r="I45" i="2"/>
  <c r="H45" i="2"/>
  <c r="E45" i="2"/>
  <c r="D45" i="2"/>
  <c r="A45" i="3" s="1"/>
  <c r="C45" i="2"/>
  <c r="G45" i="2" s="1"/>
  <c r="B45" i="2"/>
  <c r="A45" i="2" s="1"/>
  <c r="P44" i="2"/>
  <c r="O44" i="2"/>
  <c r="N44" i="2"/>
  <c r="M44" i="2"/>
  <c r="L44" i="2"/>
  <c r="K44" i="2"/>
  <c r="J44" i="2"/>
  <c r="I44" i="2"/>
  <c r="H44" i="2"/>
  <c r="E44" i="2"/>
  <c r="D44" i="2"/>
  <c r="A44" i="3" s="1"/>
  <c r="C44" i="2"/>
  <c r="G44" i="2" s="1"/>
  <c r="B44" i="2"/>
  <c r="A44" i="2" s="1"/>
  <c r="P43" i="2"/>
  <c r="O43" i="2"/>
  <c r="N43" i="2"/>
  <c r="M43" i="2"/>
  <c r="L43" i="2"/>
  <c r="K43" i="2"/>
  <c r="J43" i="2"/>
  <c r="I43" i="2"/>
  <c r="H43" i="2"/>
  <c r="E43" i="2"/>
  <c r="D43" i="2"/>
  <c r="A43" i="3" s="1"/>
  <c r="C43" i="2"/>
  <c r="G43" i="2" s="1"/>
  <c r="B43" i="2"/>
  <c r="A43" i="2" s="1"/>
  <c r="P42" i="2"/>
  <c r="O42" i="2"/>
  <c r="N42" i="2"/>
  <c r="M42" i="2"/>
  <c r="L42" i="2"/>
  <c r="K42" i="2"/>
  <c r="J42" i="2"/>
  <c r="I42" i="2"/>
  <c r="H42" i="2"/>
  <c r="E42" i="2"/>
  <c r="D42" i="2"/>
  <c r="A42" i="3" s="1"/>
  <c r="C42" i="2"/>
  <c r="G42" i="2" s="1"/>
  <c r="B42" i="2"/>
  <c r="A42" i="2" s="1"/>
  <c r="P41" i="2"/>
  <c r="O41" i="2"/>
  <c r="N41" i="2"/>
  <c r="M41" i="2"/>
  <c r="L41" i="2"/>
  <c r="K41" i="2"/>
  <c r="J41" i="2"/>
  <c r="I41" i="2"/>
  <c r="H41" i="2"/>
  <c r="E41" i="2"/>
  <c r="D41" i="2"/>
  <c r="A41" i="3" s="1"/>
  <c r="C41" i="2"/>
  <c r="G41" i="2" s="1"/>
  <c r="B41" i="2"/>
  <c r="A41" i="2" s="1"/>
  <c r="P40" i="2"/>
  <c r="O40" i="2"/>
  <c r="N40" i="2"/>
  <c r="M40" i="2"/>
  <c r="L40" i="2"/>
  <c r="K40" i="2"/>
  <c r="J40" i="2"/>
  <c r="I40" i="2"/>
  <c r="H40" i="2"/>
  <c r="E40" i="2"/>
  <c r="D40" i="2"/>
  <c r="A40" i="3" s="1"/>
  <c r="C40" i="2"/>
  <c r="G40" i="2" s="1"/>
  <c r="B40" i="2"/>
  <c r="A40" i="2" s="1"/>
  <c r="P39" i="2"/>
  <c r="O39" i="2"/>
  <c r="N39" i="2"/>
  <c r="M39" i="2"/>
  <c r="L39" i="2"/>
  <c r="K39" i="2"/>
  <c r="J39" i="2"/>
  <c r="I39" i="2"/>
  <c r="H39" i="2"/>
  <c r="E39" i="2"/>
  <c r="D39" i="2"/>
  <c r="A39" i="3" s="1"/>
  <c r="C39" i="2"/>
  <c r="G39" i="2" s="1"/>
  <c r="B39" i="2"/>
  <c r="A39" i="2" s="1"/>
  <c r="P38" i="2"/>
  <c r="O38" i="2"/>
  <c r="N38" i="2"/>
  <c r="M38" i="2"/>
  <c r="L38" i="2"/>
  <c r="K38" i="2"/>
  <c r="J38" i="2"/>
  <c r="I38" i="2"/>
  <c r="H38" i="2"/>
  <c r="E38" i="2"/>
  <c r="D38" i="2"/>
  <c r="A38" i="3" s="1"/>
  <c r="C38" i="2"/>
  <c r="G38" i="2" s="1"/>
  <c r="B38" i="2"/>
  <c r="A38" i="2" s="1"/>
  <c r="P37" i="2"/>
  <c r="O37" i="2"/>
  <c r="N37" i="2"/>
  <c r="M37" i="2"/>
  <c r="L37" i="2"/>
  <c r="K37" i="2"/>
  <c r="J37" i="2"/>
  <c r="I37" i="2"/>
  <c r="H37" i="2"/>
  <c r="E37" i="2"/>
  <c r="D37" i="2"/>
  <c r="A37" i="3" s="1"/>
  <c r="C37" i="2"/>
  <c r="G37" i="2" s="1"/>
  <c r="B37" i="2"/>
  <c r="A37" i="2" s="1"/>
  <c r="P36" i="2"/>
  <c r="O36" i="2"/>
  <c r="N36" i="2"/>
  <c r="M36" i="2"/>
  <c r="L36" i="2"/>
  <c r="K36" i="2"/>
  <c r="J36" i="2"/>
  <c r="I36" i="2"/>
  <c r="H36" i="2"/>
  <c r="E36" i="2"/>
  <c r="D36" i="2"/>
  <c r="A36" i="3" s="1"/>
  <c r="C36" i="2"/>
  <c r="G36" i="2" s="1"/>
  <c r="B36" i="2"/>
  <c r="A36" i="2" s="1"/>
  <c r="P35" i="2"/>
  <c r="O35" i="2"/>
  <c r="N35" i="2"/>
  <c r="M35" i="2"/>
  <c r="L35" i="2"/>
  <c r="K35" i="2"/>
  <c r="J35" i="2"/>
  <c r="I35" i="2"/>
  <c r="H35" i="2"/>
  <c r="E35" i="2"/>
  <c r="D35" i="2"/>
  <c r="A35" i="3" s="1"/>
  <c r="C35" i="2"/>
  <c r="G35" i="2" s="1"/>
  <c r="B35" i="2"/>
  <c r="A35" i="2" s="1"/>
  <c r="P34" i="2"/>
  <c r="O34" i="2"/>
  <c r="N34" i="2"/>
  <c r="M34" i="2"/>
  <c r="L34" i="2"/>
  <c r="K34" i="2"/>
  <c r="J34" i="2"/>
  <c r="I34" i="2"/>
  <c r="H34" i="2"/>
  <c r="E34" i="2"/>
  <c r="D34" i="2"/>
  <c r="A34" i="3" s="1"/>
  <c r="C34" i="2"/>
  <c r="G34" i="2" s="1"/>
  <c r="B34" i="2"/>
  <c r="A34" i="2" s="1"/>
  <c r="P33" i="2"/>
  <c r="O33" i="2"/>
  <c r="N33" i="2"/>
  <c r="M33" i="2"/>
  <c r="L33" i="2"/>
  <c r="K33" i="2"/>
  <c r="J33" i="2"/>
  <c r="I33" i="2"/>
  <c r="H33" i="2"/>
  <c r="E33" i="2"/>
  <c r="D33" i="2"/>
  <c r="A33" i="3" s="1"/>
  <c r="C33" i="2"/>
  <c r="G33" i="2" s="1"/>
  <c r="B33" i="2"/>
  <c r="A33" i="2" s="1"/>
  <c r="P32" i="2"/>
  <c r="O32" i="2"/>
  <c r="N32" i="2"/>
  <c r="M32" i="2"/>
  <c r="L32" i="2"/>
  <c r="K32" i="2"/>
  <c r="J32" i="2"/>
  <c r="I32" i="2"/>
  <c r="H32" i="2"/>
  <c r="E32" i="2"/>
  <c r="D32" i="2"/>
  <c r="A32" i="3" s="1"/>
  <c r="C32" i="2"/>
  <c r="G32" i="2" s="1"/>
  <c r="B32" i="2"/>
  <c r="A32" i="2" s="1"/>
  <c r="P31" i="2"/>
  <c r="O31" i="2"/>
  <c r="N31" i="2"/>
  <c r="M31" i="2"/>
  <c r="L31" i="2"/>
  <c r="K31" i="2"/>
  <c r="J31" i="2"/>
  <c r="I31" i="2"/>
  <c r="H31" i="2"/>
  <c r="E31" i="2"/>
  <c r="D31" i="2"/>
  <c r="A31" i="3" s="1"/>
  <c r="C31" i="2"/>
  <c r="G31" i="2" s="1"/>
  <c r="B31" i="2"/>
  <c r="A31" i="2" s="1"/>
  <c r="P30" i="2"/>
  <c r="O30" i="2"/>
  <c r="N30" i="2"/>
  <c r="M30" i="2"/>
  <c r="L30" i="2"/>
  <c r="K30" i="2"/>
  <c r="J30" i="2"/>
  <c r="I30" i="2"/>
  <c r="H30" i="2"/>
  <c r="E30" i="2"/>
  <c r="D30" i="2"/>
  <c r="C30" i="2"/>
  <c r="G30" i="2" s="1"/>
  <c r="B30" i="2"/>
  <c r="A30" i="2" s="1"/>
  <c r="P29" i="2"/>
  <c r="O29" i="2"/>
  <c r="N29" i="2"/>
  <c r="M29" i="2"/>
  <c r="L29" i="2"/>
  <c r="K29" i="2"/>
  <c r="J29" i="2"/>
  <c r="I29" i="2"/>
  <c r="H29" i="2"/>
  <c r="E29" i="2"/>
  <c r="D29" i="2"/>
  <c r="C29" i="2"/>
  <c r="G29" i="2" s="1"/>
  <c r="B29" i="2"/>
  <c r="A29" i="2" s="1"/>
  <c r="P28" i="2"/>
  <c r="O28" i="2"/>
  <c r="N28" i="2"/>
  <c r="M28" i="2"/>
  <c r="L28" i="2"/>
  <c r="K28" i="2"/>
  <c r="J28" i="2"/>
  <c r="I28" i="2"/>
  <c r="H28" i="2"/>
  <c r="E28" i="2"/>
  <c r="D28" i="2"/>
  <c r="C28" i="2"/>
  <c r="G28" i="2" s="1"/>
  <c r="B28" i="2"/>
  <c r="A28" i="2" s="1"/>
  <c r="P27" i="2"/>
  <c r="O27" i="2"/>
  <c r="N27" i="2"/>
  <c r="M27" i="2"/>
  <c r="L27" i="2"/>
  <c r="K27" i="2"/>
  <c r="J27" i="2"/>
  <c r="I27" i="2"/>
  <c r="H27" i="2"/>
  <c r="E27" i="2"/>
  <c r="D27" i="2"/>
  <c r="C27" i="2"/>
  <c r="G27" i="2" s="1"/>
  <c r="B27" i="2"/>
  <c r="A27" i="2" s="1"/>
  <c r="P26" i="2"/>
  <c r="O26" i="2"/>
  <c r="N26" i="2"/>
  <c r="M26" i="2"/>
  <c r="L26" i="2"/>
  <c r="K26" i="2"/>
  <c r="J26" i="2"/>
  <c r="I26" i="2"/>
  <c r="H26" i="2"/>
  <c r="E26" i="2"/>
  <c r="D26" i="2"/>
  <c r="C26" i="2"/>
  <c r="G26" i="2" s="1"/>
  <c r="B26" i="2"/>
  <c r="A26" i="2" s="1"/>
  <c r="P25" i="2"/>
  <c r="O25" i="2"/>
  <c r="N25" i="2"/>
  <c r="M25" i="2"/>
  <c r="L25" i="2"/>
  <c r="K25" i="2"/>
  <c r="J25" i="2"/>
  <c r="I25" i="2"/>
  <c r="H25" i="2"/>
  <c r="E25" i="2"/>
  <c r="D25" i="2"/>
  <c r="C25" i="2"/>
  <c r="G25" i="2" s="1"/>
  <c r="B25" i="2"/>
  <c r="A25" i="2" s="1"/>
  <c r="P24" i="2"/>
  <c r="O24" i="2"/>
  <c r="N24" i="2"/>
  <c r="M24" i="2"/>
  <c r="L24" i="2"/>
  <c r="K24" i="2"/>
  <c r="J24" i="2"/>
  <c r="I24" i="2"/>
  <c r="H24" i="2"/>
  <c r="E24" i="2"/>
  <c r="D24" i="2"/>
  <c r="C24" i="2"/>
  <c r="G24" i="2" s="1"/>
  <c r="B24" i="2"/>
  <c r="A24" i="2" s="1"/>
  <c r="P23" i="2"/>
  <c r="O23" i="2"/>
  <c r="N23" i="2"/>
  <c r="M23" i="2"/>
  <c r="L23" i="2"/>
  <c r="K23" i="2"/>
  <c r="J23" i="2"/>
  <c r="I23" i="2"/>
  <c r="H23" i="2"/>
  <c r="E23" i="2"/>
  <c r="D23" i="2"/>
  <c r="C23" i="2"/>
  <c r="G23" i="2" s="1"/>
  <c r="B23" i="2"/>
  <c r="A23" i="2" s="1"/>
  <c r="P22" i="2"/>
  <c r="O22" i="2"/>
  <c r="N22" i="2"/>
  <c r="M22" i="2"/>
  <c r="L22" i="2"/>
  <c r="K22" i="2"/>
  <c r="J22" i="2"/>
  <c r="I22" i="2"/>
  <c r="H22" i="2"/>
  <c r="E22" i="2"/>
  <c r="D22" i="2"/>
  <c r="C22" i="2"/>
  <c r="G22" i="2" s="1"/>
  <c r="B22" i="2"/>
  <c r="A22" i="2" s="1"/>
  <c r="P21" i="2"/>
  <c r="O21" i="2"/>
  <c r="N21" i="2"/>
  <c r="M21" i="2"/>
  <c r="L21" i="2"/>
  <c r="K21" i="2"/>
  <c r="J21" i="2"/>
  <c r="I21" i="2"/>
  <c r="H21" i="2"/>
  <c r="E21" i="2"/>
  <c r="D21" i="2"/>
  <c r="C21" i="2"/>
  <c r="G21" i="2" s="1"/>
  <c r="B21" i="2"/>
  <c r="A21" i="2" s="1"/>
  <c r="P20" i="2"/>
  <c r="O20" i="2"/>
  <c r="N20" i="2"/>
  <c r="M20" i="2"/>
  <c r="L20" i="2"/>
  <c r="K20" i="2"/>
  <c r="J20" i="2"/>
  <c r="I20" i="2"/>
  <c r="H20" i="2"/>
  <c r="E20" i="2"/>
  <c r="D20" i="2"/>
  <c r="C20" i="2"/>
  <c r="G20" i="2" s="1"/>
  <c r="B20" i="2"/>
  <c r="A20" i="2" s="1"/>
  <c r="P19" i="2"/>
  <c r="O19" i="2"/>
  <c r="N19" i="2"/>
  <c r="M19" i="2"/>
  <c r="L19" i="2"/>
  <c r="K19" i="2"/>
  <c r="J19" i="2"/>
  <c r="I19" i="2"/>
  <c r="H19" i="2"/>
  <c r="E19" i="2"/>
  <c r="D19" i="2"/>
  <c r="C19" i="2"/>
  <c r="G19" i="2" s="1"/>
  <c r="B19" i="2"/>
  <c r="A19" i="2" s="1"/>
  <c r="P18" i="2"/>
  <c r="O18" i="2"/>
  <c r="N18" i="2"/>
  <c r="M18" i="2"/>
  <c r="L18" i="2"/>
  <c r="K18" i="2"/>
  <c r="J18" i="2"/>
  <c r="I18" i="2"/>
  <c r="H18" i="2"/>
  <c r="E18" i="2"/>
  <c r="D18" i="2"/>
  <c r="C18" i="2"/>
  <c r="G18" i="2" s="1"/>
  <c r="B18" i="2"/>
  <c r="A18" i="2" s="1"/>
  <c r="P17" i="2"/>
  <c r="O17" i="2"/>
  <c r="N17" i="2"/>
  <c r="M17" i="2"/>
  <c r="L17" i="2"/>
  <c r="K17" i="2"/>
  <c r="J17" i="2"/>
  <c r="I17" i="2"/>
  <c r="H17" i="2"/>
  <c r="E17" i="2"/>
  <c r="D17" i="2"/>
  <c r="C17" i="2"/>
  <c r="G17" i="2" s="1"/>
  <c r="B17" i="2"/>
  <c r="A17" i="2" s="1"/>
  <c r="P16" i="2"/>
  <c r="O16" i="2"/>
  <c r="N16" i="2"/>
  <c r="M16" i="2"/>
  <c r="L16" i="2"/>
  <c r="K16" i="2"/>
  <c r="J16" i="2"/>
  <c r="I16" i="2"/>
  <c r="H16" i="2"/>
  <c r="E16" i="2"/>
  <c r="D16" i="2"/>
  <c r="C16" i="2"/>
  <c r="G16" i="2" s="1"/>
  <c r="B16" i="2"/>
  <c r="A16" i="2" s="1"/>
  <c r="P15" i="2"/>
  <c r="O15" i="2"/>
  <c r="N15" i="2"/>
  <c r="M15" i="2"/>
  <c r="L15" i="2"/>
  <c r="K15" i="2"/>
  <c r="J15" i="2"/>
  <c r="I15" i="2"/>
  <c r="H15" i="2"/>
  <c r="E15" i="2"/>
  <c r="D15" i="2"/>
  <c r="C15" i="2"/>
  <c r="G15" i="2" s="1"/>
  <c r="B15" i="2"/>
  <c r="A15" i="2" s="1"/>
  <c r="P14" i="2"/>
  <c r="O14" i="2"/>
  <c r="N14" i="2"/>
  <c r="M14" i="2"/>
  <c r="L14" i="2"/>
  <c r="K14" i="2"/>
  <c r="J14" i="2"/>
  <c r="I14" i="2"/>
  <c r="H14" i="2"/>
  <c r="E14" i="2"/>
  <c r="D14" i="2"/>
  <c r="C14" i="2"/>
  <c r="G14" i="2" s="1"/>
  <c r="B14" i="2"/>
  <c r="A14" i="2" s="1"/>
  <c r="P13" i="2"/>
  <c r="O13" i="2"/>
  <c r="N13" i="2"/>
  <c r="M13" i="2"/>
  <c r="L13" i="2"/>
  <c r="K13" i="2"/>
  <c r="J13" i="2"/>
  <c r="I13" i="2"/>
  <c r="H13" i="2"/>
  <c r="E13" i="2"/>
  <c r="D13" i="2"/>
  <c r="C13" i="2"/>
  <c r="G13" i="2" s="1"/>
  <c r="B13" i="2"/>
  <c r="A13" i="2" s="1"/>
  <c r="P12" i="2"/>
  <c r="O12" i="2"/>
  <c r="N12" i="2"/>
  <c r="M12" i="2"/>
  <c r="L12" i="2"/>
  <c r="K12" i="2"/>
  <c r="J12" i="2"/>
  <c r="I12" i="2"/>
  <c r="H12" i="2"/>
  <c r="E12" i="2"/>
  <c r="D12" i="2"/>
  <c r="C12" i="2"/>
  <c r="G12" i="2" s="1"/>
  <c r="B12" i="2"/>
  <c r="A12" i="2" s="1"/>
  <c r="P11" i="2"/>
  <c r="O11" i="2"/>
  <c r="N11" i="2"/>
  <c r="M11" i="2"/>
  <c r="L11" i="2"/>
  <c r="K11" i="2"/>
  <c r="J11" i="2"/>
  <c r="I11" i="2"/>
  <c r="H11" i="2"/>
  <c r="E11" i="2"/>
  <c r="D11" i="2"/>
  <c r="C11" i="2"/>
  <c r="G11" i="2" s="1"/>
  <c r="B11" i="2"/>
  <c r="A11" i="2" s="1"/>
  <c r="P10" i="2"/>
  <c r="O10" i="2"/>
  <c r="N10" i="2"/>
  <c r="M10" i="2"/>
  <c r="L10" i="2"/>
  <c r="K10" i="2"/>
  <c r="J10" i="2"/>
  <c r="I10" i="2"/>
  <c r="H10" i="2"/>
  <c r="E10" i="2"/>
  <c r="D10" i="2"/>
  <c r="C10" i="2"/>
  <c r="G10" i="2" s="1"/>
  <c r="B10" i="2"/>
  <c r="A10" i="2" s="1"/>
  <c r="P9" i="2"/>
  <c r="O9" i="2"/>
  <c r="N9" i="2"/>
  <c r="M9" i="2"/>
  <c r="L9" i="2"/>
  <c r="K9" i="2"/>
  <c r="J9" i="2"/>
  <c r="I9" i="2"/>
  <c r="H9" i="2"/>
  <c r="E9" i="2"/>
  <c r="D9" i="2"/>
  <c r="C9" i="2"/>
  <c r="G9" i="2" s="1"/>
  <c r="B9" i="2"/>
  <c r="A9" i="2" s="1"/>
  <c r="P8" i="2"/>
  <c r="O8" i="2"/>
  <c r="N8" i="2"/>
  <c r="M8" i="2"/>
  <c r="L8" i="2"/>
  <c r="K8" i="2"/>
  <c r="J8" i="2"/>
  <c r="I8" i="2"/>
  <c r="H8" i="2"/>
  <c r="E8" i="2"/>
  <c r="D8" i="2"/>
  <c r="C8" i="2"/>
  <c r="G8" i="2" s="1"/>
  <c r="B8" i="2"/>
  <c r="A8" i="2" s="1"/>
  <c r="P7" i="2"/>
  <c r="O7" i="2"/>
  <c r="N7" i="2"/>
  <c r="M7" i="2"/>
  <c r="L7" i="2"/>
  <c r="K7" i="2"/>
  <c r="J7" i="2"/>
  <c r="I7" i="2"/>
  <c r="H7" i="2"/>
  <c r="E7" i="2"/>
  <c r="D7" i="2"/>
  <c r="C7" i="2"/>
  <c r="G7" i="2" s="1"/>
  <c r="B7" i="2"/>
  <c r="A7" i="2" s="1"/>
  <c r="P6" i="2"/>
  <c r="O6" i="2"/>
  <c r="N6" i="2"/>
  <c r="M6" i="2"/>
  <c r="L6" i="2"/>
  <c r="K6" i="2"/>
  <c r="J6" i="2"/>
  <c r="I6" i="2"/>
  <c r="H6" i="2"/>
  <c r="E6" i="2"/>
  <c r="D6" i="2"/>
  <c r="C6" i="2"/>
  <c r="G6" i="2" s="1"/>
  <c r="B6" i="2"/>
  <c r="A6" i="2" s="1"/>
  <c r="P5" i="2"/>
  <c r="O5" i="2"/>
  <c r="N5" i="2"/>
  <c r="M5" i="2"/>
  <c r="L5" i="2"/>
  <c r="K5" i="2"/>
  <c r="J5" i="2"/>
  <c r="I5" i="2"/>
  <c r="H5" i="2"/>
  <c r="E5" i="2"/>
  <c r="D5" i="2"/>
  <c r="C5" i="2"/>
  <c r="G5" i="2" s="1"/>
  <c r="B5" i="2"/>
  <c r="A5" i="2" s="1"/>
  <c r="P4" i="2"/>
  <c r="O4" i="2"/>
  <c r="N4" i="2"/>
  <c r="M4" i="2"/>
  <c r="L4" i="2"/>
  <c r="K4" i="2"/>
  <c r="J4" i="2"/>
  <c r="I4" i="2"/>
  <c r="H4" i="2"/>
  <c r="E4" i="2"/>
  <c r="D4" i="2"/>
  <c r="C4" i="2"/>
  <c r="G4" i="2" s="1"/>
  <c r="B4" i="2"/>
  <c r="A4" i="2" s="1"/>
  <c r="P3" i="2"/>
  <c r="O3" i="2"/>
  <c r="N3" i="2"/>
  <c r="M3" i="2"/>
  <c r="L3" i="2"/>
  <c r="K3" i="2"/>
  <c r="J3" i="2"/>
  <c r="I3" i="2"/>
  <c r="H3" i="2"/>
  <c r="E3" i="2"/>
  <c r="D3" i="2"/>
  <c r="C3" i="2"/>
  <c r="G3" i="2" s="1"/>
  <c r="B3" i="2"/>
  <c r="A3" i="2" s="1"/>
  <c r="P2" i="2"/>
  <c r="O2" i="2"/>
  <c r="N2" i="2"/>
  <c r="M2" i="2"/>
  <c r="L2" i="2"/>
  <c r="K2" i="2"/>
  <c r="J2" i="2"/>
  <c r="I2" i="2"/>
  <c r="H2" i="2"/>
  <c r="E2" i="2"/>
  <c r="D2" i="2"/>
  <c r="C2" i="2"/>
  <c r="G2" i="2" s="1"/>
  <c r="B2" i="2"/>
  <c r="C2" i="3" s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9" i="3" l="1"/>
  <c r="B9" i="3" s="1"/>
  <c r="A17" i="3"/>
  <c r="B17" i="3" s="1"/>
  <c r="A25" i="3"/>
  <c r="B25" i="3" s="1"/>
  <c r="A5" i="3"/>
  <c r="B5" i="3" s="1"/>
  <c r="A13" i="3"/>
  <c r="B13" i="3" s="1"/>
  <c r="A2" i="3"/>
  <c r="B2" i="3" s="1"/>
  <c r="A7" i="3"/>
  <c r="B7" i="3" s="1"/>
  <c r="A15" i="3"/>
  <c r="B15" i="3" s="1"/>
  <c r="A23" i="3"/>
  <c r="B23" i="3" s="1"/>
  <c r="A2" i="2"/>
  <c r="F66" i="2"/>
  <c r="F74" i="2"/>
  <c r="F82" i="2"/>
  <c r="F90" i="2"/>
  <c r="F98" i="2"/>
  <c r="F106" i="2"/>
  <c r="F73" i="2"/>
  <c r="P74" i="2"/>
  <c r="F81" i="2"/>
  <c r="P82" i="2"/>
  <c r="F89" i="2"/>
  <c r="P90" i="2"/>
  <c r="F97" i="2"/>
  <c r="P98" i="2"/>
  <c r="F105" i="2"/>
  <c r="P106" i="2"/>
  <c r="F113" i="2"/>
  <c r="F64" i="2"/>
  <c r="P65" i="2"/>
  <c r="F72" i="2"/>
  <c r="P73" i="2"/>
  <c r="F80" i="2"/>
  <c r="P81" i="2"/>
  <c r="F88" i="2"/>
  <c r="P89" i="2"/>
  <c r="F96" i="2"/>
  <c r="P97" i="2"/>
  <c r="F104" i="2"/>
  <c r="P105" i="2"/>
  <c r="F112" i="2"/>
  <c r="A3" i="3"/>
  <c r="B3" i="3" s="1"/>
  <c r="A4" i="3"/>
  <c r="B4" i="3" s="1"/>
  <c r="A6" i="3"/>
  <c r="B6" i="3" s="1"/>
  <c r="A8" i="3"/>
  <c r="B8" i="3" s="1"/>
  <c r="A10" i="3"/>
  <c r="B10" i="3" s="1"/>
  <c r="A11" i="3"/>
  <c r="B11" i="3" s="1"/>
  <c r="A12" i="3"/>
  <c r="B12" i="3" s="1"/>
  <c r="A14" i="3"/>
  <c r="B14" i="3" s="1"/>
  <c r="A16" i="3"/>
  <c r="B16" i="3" s="1"/>
  <c r="A18" i="3"/>
  <c r="B18" i="3" s="1"/>
  <c r="A19" i="3"/>
  <c r="B19" i="3" s="1"/>
  <c r="A20" i="3"/>
  <c r="B20" i="3" s="1"/>
  <c r="A21" i="3"/>
  <c r="B21" i="3" s="1"/>
  <c r="A22" i="3"/>
  <c r="B22" i="3" s="1"/>
  <c r="A24" i="3"/>
  <c r="B24" i="3" s="1"/>
  <c r="A26" i="3"/>
  <c r="B26" i="3" s="1"/>
  <c r="A27" i="3"/>
  <c r="B27" i="3" s="1"/>
  <c r="A28" i="3"/>
  <c r="B28" i="3" s="1"/>
  <c r="A29" i="3"/>
  <c r="B29" i="3" s="1"/>
  <c r="A30" i="3"/>
  <c r="B30" i="3" s="1"/>
  <c r="F63" i="2"/>
  <c r="F71" i="2"/>
  <c r="F79" i="2"/>
  <c r="F87" i="2"/>
  <c r="F95" i="2"/>
  <c r="F103" i="2"/>
  <c r="F111" i="2"/>
  <c r="F62" i="2"/>
  <c r="P63" i="2"/>
  <c r="F70" i="2"/>
  <c r="F78" i="2"/>
  <c r="F86" i="2"/>
  <c r="F94" i="2"/>
  <c r="P95" i="2"/>
  <c r="F102" i="2"/>
  <c r="P103" i="2"/>
  <c r="F110" i="2"/>
  <c r="P11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7" i="2"/>
  <c r="F101" i="2"/>
  <c r="F109" i="2"/>
  <c r="P110" i="2"/>
</calcChain>
</file>

<file path=xl/sharedStrings.xml><?xml version="1.0" encoding="utf-8"?>
<sst xmlns="http://schemas.openxmlformats.org/spreadsheetml/2006/main" count="2949" uniqueCount="1328">
  <si>
    <t>CORP_NUM</t>
  </si>
  <si>
    <t>DBA NAME</t>
  </si>
  <si>
    <t>FIRM_NUM</t>
  </si>
  <si>
    <t>CORP_NAME_TYP_CD</t>
  </si>
  <si>
    <t>CORP_NME</t>
  </si>
  <si>
    <t>TRACKINGNUMBER</t>
  </si>
  <si>
    <t>addressString</t>
  </si>
  <si>
    <t>PHYSICALCITY</t>
  </si>
  <si>
    <t>FACTYPE</t>
  </si>
  <si>
    <t>LONGITUDE</t>
  </si>
  <si>
    <t>LATITUDE</t>
  </si>
  <si>
    <t>EffectiveDate</t>
  </si>
  <si>
    <t>Parent</t>
  </si>
  <si>
    <t>Warner Kitchen</t>
  </si>
  <si>
    <t>FM0330476</t>
  </si>
  <si>
    <t>SP</t>
  </si>
  <si>
    <t>NAGEL VENTURES INC.</t>
  </si>
  <si>
    <t>Surrey</t>
  </si>
  <si>
    <t>Restaurant</t>
  </si>
  <si>
    <t>Seng Inn</t>
  </si>
  <si>
    <t>FM0838353</t>
  </si>
  <si>
    <t>GILLES FOODS INC.</t>
  </si>
  <si>
    <t>Carter Greasy Spoon</t>
  </si>
  <si>
    <t>FM0441712</t>
  </si>
  <si>
    <t>SMITH ENTERPRISES LTD.</t>
  </si>
  <si>
    <t>Huerta Ratskeller</t>
  </si>
  <si>
    <t>FM0172044</t>
  </si>
  <si>
    <t>579488 B.C. LTD.</t>
  </si>
  <si>
    <t>Gibson Sandwich Shop</t>
  </si>
  <si>
    <t>FM0884696</t>
  </si>
  <si>
    <t>MILLIKEN FANTASY ENTERPRISES LTD.</t>
  </si>
  <si>
    <t>Joplin Charcuterie</t>
  </si>
  <si>
    <t>FM0630400</t>
  </si>
  <si>
    <t>352178 B.C. LTD.</t>
  </si>
  <si>
    <t>Porter Eatry</t>
  </si>
  <si>
    <t>FM0689515</t>
  </si>
  <si>
    <t>988789 B.C. LTD.</t>
  </si>
  <si>
    <t>Harrington Booze and Food</t>
  </si>
  <si>
    <t>FM0792632</t>
  </si>
  <si>
    <t>186124 B.C. LTD.</t>
  </si>
  <si>
    <t>Gonzalez Brasserie</t>
  </si>
  <si>
    <t>FM0762193</t>
  </si>
  <si>
    <t>704037 B.C. LTD.</t>
  </si>
  <si>
    <t>Colbert Canteen</t>
  </si>
  <si>
    <t>FM0590574</t>
  </si>
  <si>
    <t>LONG HOLDINGS LTD.</t>
  </si>
  <si>
    <t>Lisi Diner</t>
  </si>
  <si>
    <t>FM0323796</t>
  </si>
  <si>
    <t>THERRIEN CHENG CATERING INC.</t>
  </si>
  <si>
    <t>Williams Canteen</t>
  </si>
  <si>
    <t>FM0189472</t>
  </si>
  <si>
    <t>797551 B.C. LTD.</t>
  </si>
  <si>
    <t>Peirce Cafe</t>
  </si>
  <si>
    <t>FM0838889</t>
  </si>
  <si>
    <t>PHILLIPPI ENTERPRISES INC.</t>
  </si>
  <si>
    <t>Knight Brasserie</t>
  </si>
  <si>
    <t>FM0905044</t>
  </si>
  <si>
    <t>SEVIN ALI BABA LTD.</t>
  </si>
  <si>
    <t>Fulford Pub</t>
  </si>
  <si>
    <t>FM0218652</t>
  </si>
  <si>
    <t>FERRELL ENTERPRISES LTD.</t>
  </si>
  <si>
    <t>Locke Shack</t>
  </si>
  <si>
    <t>FM0289291</t>
  </si>
  <si>
    <t>PAUL GRANDVIEW RESTAURANT LTD.</t>
  </si>
  <si>
    <t>Lloyd Dining Room</t>
  </si>
  <si>
    <t>FM0298626</t>
  </si>
  <si>
    <t>YOUNG HOSPITALITY INC.</t>
  </si>
  <si>
    <t>Gleason Bar</t>
  </si>
  <si>
    <t>FM0200326</t>
  </si>
  <si>
    <t>SESSION FOOD LTD.</t>
  </si>
  <si>
    <t>Bumpers Coffee House</t>
  </si>
  <si>
    <t>FM0365433</t>
  </si>
  <si>
    <t>621274 B.C. LTD.</t>
  </si>
  <si>
    <t>Rodriguez Dining Room</t>
  </si>
  <si>
    <t>FM0321707</t>
  </si>
  <si>
    <t>COLLAZO &amp; D KPW GOURMET INC.</t>
  </si>
  <si>
    <t>Martin Sandwich Shop</t>
  </si>
  <si>
    <t>FM0299131</t>
  </si>
  <si>
    <t>MARCUS GOURMET INC.</t>
  </si>
  <si>
    <t>Wright Diner</t>
  </si>
  <si>
    <t>FM0480129</t>
  </si>
  <si>
    <t>RUFF KITCHEN LTD.</t>
  </si>
  <si>
    <t>Shook Booze and Food</t>
  </si>
  <si>
    <t>FM0912118</t>
  </si>
  <si>
    <t>RATHER KOREAN RESTAURANT LTD.</t>
  </si>
  <si>
    <t>Cleary Brasserie</t>
  </si>
  <si>
    <t>FM0918448</t>
  </si>
  <si>
    <t>MORTON WING RESTAURANT LTD.</t>
  </si>
  <si>
    <t>Bankston Foods</t>
  </si>
  <si>
    <t>FM0862495</t>
  </si>
  <si>
    <t>TORRES HOLDINGS LTD.</t>
  </si>
  <si>
    <t>Pinzon Shack</t>
  </si>
  <si>
    <t>FM0392976</t>
  </si>
  <si>
    <t>768189 B.C. LTD.</t>
  </si>
  <si>
    <t>Elson Drive-In</t>
  </si>
  <si>
    <t>FM0297027</t>
  </si>
  <si>
    <t>WHITESIDE SYSTEMS INC.</t>
  </si>
  <si>
    <t>Blunt Trattoria</t>
  </si>
  <si>
    <t>FM0627081</t>
  </si>
  <si>
    <t>STONE SYSTEMS INC.</t>
  </si>
  <si>
    <t>Lopez Eating House</t>
  </si>
  <si>
    <t>FM0902734</t>
  </si>
  <si>
    <t>THOMAS &amp; AHN MANAGEMENT LTD.</t>
  </si>
  <si>
    <t>Griffin Coffee House</t>
  </si>
  <si>
    <t>FM0850670</t>
  </si>
  <si>
    <t>BC</t>
  </si>
  <si>
    <t>NICHOLSON &amp; SEO HOLDINGS LTD.</t>
  </si>
  <si>
    <t>Bueno Ratskeller</t>
  </si>
  <si>
    <t>FM0732303</t>
  </si>
  <si>
    <t>HAYES ROYALE LP</t>
  </si>
  <si>
    <t>Diaz Saloon</t>
  </si>
  <si>
    <t>FM0791454</t>
  </si>
  <si>
    <t>JONES HORIZON ENTERPRISES LTD.</t>
  </si>
  <si>
    <t>Robertson Dive</t>
  </si>
  <si>
    <t>FM0873772</t>
  </si>
  <si>
    <t>BURNS 2 FOR 1 PIZZA LTD.</t>
  </si>
  <si>
    <t>Jarmon Dining Room</t>
  </si>
  <si>
    <t>FM0316141</t>
  </si>
  <si>
    <t>227946 B.C. LTD.</t>
  </si>
  <si>
    <t>Couch Foods</t>
  </si>
  <si>
    <t>FM0772805</t>
  </si>
  <si>
    <t>Jenkins Kitchen</t>
  </si>
  <si>
    <t>FM0477000</t>
  </si>
  <si>
    <t>Wilcox Joint</t>
  </si>
  <si>
    <t>FM0966998</t>
  </si>
  <si>
    <t>673517 B.C. LTD.</t>
  </si>
  <si>
    <t>Strachan Dining Room</t>
  </si>
  <si>
    <t>FM0243624</t>
  </si>
  <si>
    <t>LOEFFLER PIZZA PLACE LIMITED</t>
  </si>
  <si>
    <t>Voris Dive</t>
  </si>
  <si>
    <t>FM0866885</t>
  </si>
  <si>
    <t>HASTINGS PIZZA PIT LTD.</t>
  </si>
  <si>
    <t>Worrell Seafood</t>
  </si>
  <si>
    <t>FM0208254</t>
  </si>
  <si>
    <t>968832 B.C. LTD.</t>
  </si>
  <si>
    <t>Wells Coffee</t>
  </si>
  <si>
    <t>FM0438529</t>
  </si>
  <si>
    <t>SPELLMAN INVESTMENTS LTD.</t>
  </si>
  <si>
    <t>Ownby Grill</t>
  </si>
  <si>
    <t>FM0275231</t>
  </si>
  <si>
    <t>WARREN TRADING COMPANY INC.</t>
  </si>
  <si>
    <t>Smith Shack</t>
  </si>
  <si>
    <t>FM0766215</t>
  </si>
  <si>
    <t>HALL PERI GRILL RESTAURANT INC.</t>
  </si>
  <si>
    <t>Kelly Saloon</t>
  </si>
  <si>
    <t>FM0493257</t>
  </si>
  <si>
    <t>MCHUGH INC.</t>
  </si>
  <si>
    <t>Iverson Name</t>
  </si>
  <si>
    <t>FM0394524</t>
  </si>
  <si>
    <t>329103 B.C. LTD.</t>
  </si>
  <si>
    <t>Mendez Coffee House</t>
  </si>
  <si>
    <t>FM0252807</t>
  </si>
  <si>
    <t>Love Joint</t>
  </si>
  <si>
    <t>FM0945647</t>
  </si>
  <si>
    <t>BECK FINE FOODS LTD.</t>
  </si>
  <si>
    <t>Leblanc Shack</t>
  </si>
  <si>
    <t>FM0594194</t>
  </si>
  <si>
    <t>LEYVA HOLDINGS LTD.</t>
  </si>
  <si>
    <t>Brantley Charcuterie</t>
  </si>
  <si>
    <t>FM0770314</t>
  </si>
  <si>
    <t>457612 B.C. LTD.</t>
  </si>
  <si>
    <t>Franco Eatry</t>
  </si>
  <si>
    <t>FM0773064</t>
  </si>
  <si>
    <t>BOSTON BISTRO LIMITED</t>
  </si>
  <si>
    <t>Bowman Coffee</t>
  </si>
  <si>
    <t>FM0606900</t>
  </si>
  <si>
    <t>JOHNSON GAMING AND ENTERTAINMENT INC.</t>
  </si>
  <si>
    <t>Solano Coffee</t>
  </si>
  <si>
    <t>FM0987236</t>
  </si>
  <si>
    <t>SUTTON INVESTMENT LP</t>
  </si>
  <si>
    <t>Manners Tavern</t>
  </si>
  <si>
    <t>FM0908695</t>
  </si>
  <si>
    <t>DAVIS CANADA LTD.</t>
  </si>
  <si>
    <t>Bertram Grill</t>
  </si>
  <si>
    <t>FM0408534</t>
  </si>
  <si>
    <t>MATTE MANAGEMENT LTD.</t>
  </si>
  <si>
    <t>Kenner Ratskeller</t>
  </si>
  <si>
    <t>FM0894315</t>
  </si>
  <si>
    <t>MILLER EDGE RESTAURANT LTD.</t>
  </si>
  <si>
    <t>Durbin Bar</t>
  </si>
  <si>
    <t>FM0205108</t>
  </si>
  <si>
    <t>127870 B.C. LTD.</t>
  </si>
  <si>
    <t>Newton Coffee</t>
  </si>
  <si>
    <t>FM0819154</t>
  </si>
  <si>
    <t>960366 B.C. LTD.</t>
  </si>
  <si>
    <t>Sample Public House</t>
  </si>
  <si>
    <t>FM0236497</t>
  </si>
  <si>
    <t>424822 B.C. LTD.</t>
  </si>
  <si>
    <t>Warner Public House</t>
  </si>
  <si>
    <t>FM0143798</t>
  </si>
  <si>
    <t>350742 B.C. LTD.</t>
  </si>
  <si>
    <t>Seng Dive</t>
  </si>
  <si>
    <t>FM0736747</t>
  </si>
  <si>
    <t>COLBERT BAR &amp; GRILL LTD.</t>
  </si>
  <si>
    <t>Carter Dive</t>
  </si>
  <si>
    <t>FM0989904</t>
  </si>
  <si>
    <t>LISI ENTERPRISES CO. LTD.</t>
  </si>
  <si>
    <t>Huerta Coffee</t>
  </si>
  <si>
    <t>FM0976216</t>
  </si>
  <si>
    <t>WILLIAMS HOLDINGS LTD.</t>
  </si>
  <si>
    <t>Gibson Bar</t>
  </si>
  <si>
    <t>FM0927172</t>
  </si>
  <si>
    <t>PEIRCE SPY CAMERAS INC.</t>
  </si>
  <si>
    <t>Joplin Shack</t>
  </si>
  <si>
    <t>FM0503636</t>
  </si>
  <si>
    <t>KNIGHT CANADA LTD.</t>
  </si>
  <si>
    <t>FM0310432</t>
  </si>
  <si>
    <t>FULFORD ENTERPRISES LTD.</t>
  </si>
  <si>
    <t>Harrington Coffee House</t>
  </si>
  <si>
    <t>FM0797734</t>
  </si>
  <si>
    <t>LOCKE ENTERPRISES LTD.</t>
  </si>
  <si>
    <t>Gonzalez Pub</t>
  </si>
  <si>
    <t>FM0990719</t>
  </si>
  <si>
    <t>LLOYD FOODS INC.</t>
  </si>
  <si>
    <t>Colbert Saloon</t>
  </si>
  <si>
    <t>FM0263196</t>
  </si>
  <si>
    <t>GLEASON FOODS INC.</t>
  </si>
  <si>
    <t>Lisi Tavern</t>
  </si>
  <si>
    <t>FM0941835</t>
  </si>
  <si>
    <t>BUMPERS RESTAURANT GROUP LTD.</t>
  </si>
  <si>
    <t>Williams Restaurant</t>
  </si>
  <si>
    <t>FM0842692</t>
  </si>
  <si>
    <t>RODRIGUEZ TRADING LTD.</t>
  </si>
  <si>
    <t>Peirce Diner</t>
  </si>
  <si>
    <t>FM0396526</t>
  </si>
  <si>
    <t>MARTIN239713 B.C. LTD.</t>
  </si>
  <si>
    <t>Knight Public House</t>
  </si>
  <si>
    <t>FM0403540</t>
  </si>
  <si>
    <t>WRIGHT COFFEE CANADA, INC.</t>
  </si>
  <si>
    <t>Fulford Seafood</t>
  </si>
  <si>
    <t>FM0430250</t>
  </si>
  <si>
    <t>SHOOK318365 B.C. LTD.</t>
  </si>
  <si>
    <t>Locke Coffee</t>
  </si>
  <si>
    <t>FM0650759</t>
  </si>
  <si>
    <t>CLEARY HEIGHTS CARE HOLDINGS LTD.</t>
  </si>
  <si>
    <t>Lloyd Pub</t>
  </si>
  <si>
    <t>FM0505363</t>
  </si>
  <si>
    <t>BANKSTON THE SAMOSA HOUSE INC.</t>
  </si>
  <si>
    <t>Gleason Trattoria</t>
  </si>
  <si>
    <t>FM0371990</t>
  </si>
  <si>
    <t>PINZON SPRING GROUP LTD.</t>
  </si>
  <si>
    <t>Bumpers Public House</t>
  </si>
  <si>
    <t>FM0411589</t>
  </si>
  <si>
    <t>ELSON328152 B.C. LTD.</t>
  </si>
  <si>
    <t>Rodriguez Drive-In</t>
  </si>
  <si>
    <t>FM0126534</t>
  </si>
  <si>
    <t>BLUNT BREAD CO. INC.</t>
  </si>
  <si>
    <t>Martin Dive</t>
  </si>
  <si>
    <t>FM0869372</t>
  </si>
  <si>
    <t>LOPEZ LINK NOODLES &amp; PASTA LTD.</t>
  </si>
  <si>
    <t>Wright Luncheon</t>
  </si>
  <si>
    <t>FM0996863</t>
  </si>
  <si>
    <t>GRIFFIN FOOD INDUSTRY LTD.</t>
  </si>
  <si>
    <t>Shook Coffee</t>
  </si>
  <si>
    <t>FM0626073</t>
  </si>
  <si>
    <t>BUENO FOOD LTD.</t>
  </si>
  <si>
    <t>Cleary Kitchen</t>
  </si>
  <si>
    <t>FM0998610</t>
  </si>
  <si>
    <t>DIAZ HOLDINGS LTD.</t>
  </si>
  <si>
    <t>Bankston Kitchen</t>
  </si>
  <si>
    <t>FM0657989</t>
  </si>
  <si>
    <t>ROBERTSON INVESTMENT SOLUTIONS INC.</t>
  </si>
  <si>
    <t>Pinzon Pub</t>
  </si>
  <si>
    <t>FM0256234</t>
  </si>
  <si>
    <t>JARMON CINNAMON CENTRE LTD.</t>
  </si>
  <si>
    <t>Elson Booze and Food</t>
  </si>
  <si>
    <t>FM0531049</t>
  </si>
  <si>
    <t>MEMORIAL ARBOR INC.</t>
  </si>
  <si>
    <t>Blunt Inn</t>
  </si>
  <si>
    <t>FM0706765</t>
  </si>
  <si>
    <t>Lopez Public House</t>
  </si>
  <si>
    <t>FM0577961</t>
  </si>
  <si>
    <t>WILCOX107235 B.C. LTD.</t>
  </si>
  <si>
    <t>Griffin Grill</t>
  </si>
  <si>
    <t>FM0413030</t>
  </si>
  <si>
    <t>STRACHAN WAVES COFFEE INC.</t>
  </si>
  <si>
    <t>Bueno Bar</t>
  </si>
  <si>
    <t>FM0749927</t>
  </si>
  <si>
    <t>FM0978608</t>
  </si>
  <si>
    <t>WORRELL240305 B.C. LTD.</t>
  </si>
  <si>
    <t>Robertson Restaurant</t>
  </si>
  <si>
    <t>FM0371429</t>
  </si>
  <si>
    <t>WELLS ENTERPRISES LIMITED</t>
  </si>
  <si>
    <t>File</t>
  </si>
  <si>
    <t>corp_num</t>
  </si>
  <si>
    <t>registration_date</t>
  </si>
  <si>
    <t>entity_type</t>
  </si>
  <si>
    <t>entity_status</t>
  </si>
  <si>
    <t>entity_status_effective</t>
  </si>
  <si>
    <t>entity_name_effective</t>
  </si>
  <si>
    <t>address_line_1</t>
  </si>
  <si>
    <t>address_line_2</t>
  </si>
  <si>
    <t>addressee</t>
  </si>
  <si>
    <t>city</t>
  </si>
  <si>
    <t>country</t>
  </si>
  <si>
    <t>legal_name</t>
  </si>
  <si>
    <t>postal_code</t>
  </si>
  <si>
    <t>province</t>
  </si>
  <si>
    <t>reason_description</t>
  </si>
  <si>
    <t>dba_corp_num</t>
  </si>
  <si>
    <t>relationship</t>
  </si>
  <si>
    <t>relationship_description</t>
  </si>
  <si>
    <t>relationship_status</t>
  </si>
  <si>
    <t>relationship_status_effective</t>
  </si>
  <si>
    <t>effective_date</t>
  </si>
  <si>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</si>
  <si>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</si>
  <si>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</si>
  <si>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</si>
  <si>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</si>
  <si>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</si>
  <si>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</si>
  <si>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</si>
  <si>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</si>
  <si>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</si>
  <si>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</si>
  <si>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</si>
  <si>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</si>
  <si>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</si>
  <si>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</si>
  <si>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</si>
  <si>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</si>
  <si>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</si>
  <si>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</si>
  <si>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</si>
  <si>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</si>
  <si>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</si>
  <si>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</si>
  <si>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</si>
  <si>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Color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</si>
  <si>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</si>
  <si>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</si>
  <si>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</si>
  <si>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</si>
  <si>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</si>
  <si>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</si>
  <si>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</si>
  <si>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</si>
  <si>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</si>
  <si>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</si>
  <si>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</si>
  <si>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</si>
  <si>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DBA</t>
  </si>
  <si>
    <t>DBAAdd</t>
  </si>
  <si>
    <t>DBACity</t>
  </si>
  <si>
    <t>DBAProv</t>
  </si>
  <si>
    <t>DBAPC</t>
  </si>
  <si>
    <t>DBACtry</t>
  </si>
  <si>
    <t>DBACountry</t>
  </si>
  <si>
    <t>female</t>
  </si>
  <si>
    <t>Ms.</t>
  </si>
  <si>
    <t>Lillian</t>
  </si>
  <si>
    <t>J</t>
  </si>
  <si>
    <t>Warner</t>
  </si>
  <si>
    <t>2553 Holdom Avenue</t>
  </si>
  <si>
    <t>V3T 4Y5</t>
  </si>
  <si>
    <t>CA</t>
  </si>
  <si>
    <t>Canada</t>
  </si>
  <si>
    <t>LillianJWarner@teleworm.us</t>
  </si>
  <si>
    <t>Copria</t>
  </si>
  <si>
    <t>UGhoh9oo</t>
  </si>
  <si>
    <t>604-585-0804</t>
  </si>
  <si>
    <t>Nagel</t>
  </si>
  <si>
    <t>MasterCard</t>
  </si>
  <si>
    <t>273 525 972</t>
  </si>
  <si>
    <t>1Z 864 V99 45 3881 662 3</t>
  </si>
  <si>
    <t>Silver</t>
  </si>
  <si>
    <t>Caster</t>
  </si>
  <si>
    <t xml:space="preserve">The Fox and Hound </t>
  </si>
  <si>
    <t>2004 Renault Scenic II</t>
  </si>
  <si>
    <t>MobileAnchor.ca</t>
  </si>
  <si>
    <t>AB+</t>
  </si>
  <si>
    <t>5' 7"</t>
  </si>
  <si>
    <t>c2f5304d-a06f-407c-b7e9-14a9b78cee4b</t>
  </si>
  <si>
    <t>Miller &amp; Rhoads</t>
  </si>
  <si>
    <t>4515 Russell Avenue</t>
  </si>
  <si>
    <t>White Rock</t>
  </si>
  <si>
    <t>V4B 3E1</t>
  </si>
  <si>
    <t>male</t>
  </si>
  <si>
    <t>Mr.</t>
  </si>
  <si>
    <t>Charles</t>
  </si>
  <si>
    <t>Seng</t>
  </si>
  <si>
    <t>4761 King George Hwy</t>
  </si>
  <si>
    <t>V3W 4E3</t>
  </si>
  <si>
    <t>CharlesJSeng@armyspy.com</t>
  </si>
  <si>
    <t>Crand1969</t>
  </si>
  <si>
    <t>Aa7ju9Egh</t>
  </si>
  <si>
    <t>604-572-8640</t>
  </si>
  <si>
    <t>Gilles</t>
  </si>
  <si>
    <t>Visa</t>
  </si>
  <si>
    <t>654 216 258</t>
  </si>
  <si>
    <t>1Z 221 577 23 3476 788 3</t>
  </si>
  <si>
    <t>Green</t>
  </si>
  <si>
    <t>Masseuse</t>
  </si>
  <si>
    <t>Sandy's</t>
  </si>
  <si>
    <t>2005 Daihatsu Terios</t>
  </si>
  <si>
    <t>CardPulse.ca</t>
  </si>
  <si>
    <t>A+</t>
  </si>
  <si>
    <t>5' 9"</t>
  </si>
  <si>
    <t>aac566d5-3654-49cf-a5c2-c1163df6ba01</t>
  </si>
  <si>
    <t>Vari-Tec</t>
  </si>
  <si>
    <t>2482 Russell Avenue</t>
  </si>
  <si>
    <t>Dr.</t>
  </si>
  <si>
    <t>Ronda</t>
  </si>
  <si>
    <t>C</t>
  </si>
  <si>
    <t>Carter</t>
  </si>
  <si>
    <t>1979 King George Hwy</t>
  </si>
  <si>
    <t>RondaCCarter@cuvox.de</t>
  </si>
  <si>
    <t>Ã†ner</t>
  </si>
  <si>
    <t>Eiyaeghequ8</t>
  </si>
  <si>
    <t>604-507-0528</t>
  </si>
  <si>
    <t>Smith</t>
  </si>
  <si>
    <t>193 342 250</t>
  </si>
  <si>
    <t>1Z 277 631 42 4000 258 3</t>
  </si>
  <si>
    <t>Aquaculture farmer</t>
  </si>
  <si>
    <t>Builders Square</t>
  </si>
  <si>
    <t>2006 Honda Ridgeline</t>
  </si>
  <si>
    <t>AdvisorRank.ca</t>
  </si>
  <si>
    <t>A-</t>
  </si>
  <si>
    <t>5' 4"</t>
  </si>
  <si>
    <t>632546e4-7e00-43cd-80d6-28715e3a72bf</t>
  </si>
  <si>
    <t>Tam's Stationers</t>
  </si>
  <si>
    <t>4739 Russell Avenue</t>
  </si>
  <si>
    <t>Alma</t>
  </si>
  <si>
    <t>D</t>
  </si>
  <si>
    <t>Huerta</t>
  </si>
  <si>
    <t>2162 King George Hwy</t>
  </si>
  <si>
    <t>AlmaDHuerta@armyspy.com</t>
  </si>
  <si>
    <t>Oust1953</t>
  </si>
  <si>
    <t>GaeMah3s</t>
  </si>
  <si>
    <t>604-598-4904</t>
  </si>
  <si>
    <t>Crawford</t>
  </si>
  <si>
    <t>339 840 043</t>
  </si>
  <si>
    <t>1Z 200 666 78 8675 724 1</t>
  </si>
  <si>
    <t>Blue</t>
  </si>
  <si>
    <t>Mortician</t>
  </si>
  <si>
    <t>Rossi Auto Parts</t>
  </si>
  <si>
    <t>1993 Mercedes-Benz 190</t>
  </si>
  <si>
    <t>PreviewDomains.ca</t>
  </si>
  <si>
    <t>O+</t>
  </si>
  <si>
    <t>5' 6"</t>
  </si>
  <si>
    <t>133bbfdc-4c0c-4f2a-998d-42b7bebbdd0d</t>
  </si>
  <si>
    <t>Modern Realty</t>
  </si>
  <si>
    <t>3462 Russell Avenue</t>
  </si>
  <si>
    <t>Jimmie</t>
  </si>
  <si>
    <t>Gibson</t>
  </si>
  <si>
    <t>2559 Holdom Avenue</t>
  </si>
  <si>
    <t>JimmieDGibson@teleworm.us</t>
  </si>
  <si>
    <t>Themall</t>
  </si>
  <si>
    <t>guDoh7Jei</t>
  </si>
  <si>
    <t>604-586-6248</t>
  </si>
  <si>
    <t>Milliken</t>
  </si>
  <si>
    <t>039 154 109</t>
  </si>
  <si>
    <t>1Z 272 Y79 97 6671 474 5</t>
  </si>
  <si>
    <t>School teacher</t>
  </si>
  <si>
    <t>Dun Rite Lawn Maintenance</t>
  </si>
  <si>
    <t>2000 Honda J-VX</t>
  </si>
  <si>
    <t>PokerSnap.ca</t>
  </si>
  <si>
    <t>5' 10"</t>
  </si>
  <si>
    <t>ec21011f-efda-466f-9805-45ab526e8d60</t>
  </si>
  <si>
    <t>2912 Russell Avenue</t>
  </si>
  <si>
    <t>Mrs.</t>
  </si>
  <si>
    <t>Sadie</t>
  </si>
  <si>
    <t>W</t>
  </si>
  <si>
    <t>Joplin</t>
  </si>
  <si>
    <t>2362 Glover Road</t>
  </si>
  <si>
    <t>V3W 4N6</t>
  </si>
  <si>
    <t>SadieWJoplin@cuvox.de</t>
  </si>
  <si>
    <t>Sadied</t>
  </si>
  <si>
    <t>vieDey2yai</t>
  </si>
  <si>
    <t>604-562-0501</t>
  </si>
  <si>
    <t>Wellington</t>
  </si>
  <si>
    <t>366 724 417</t>
  </si>
  <si>
    <t>1Z 516 V84 19 3976 718 5</t>
  </si>
  <si>
    <t>Purple</t>
  </si>
  <si>
    <t>Information designer</t>
  </si>
  <si>
    <t>Schaak Electronics</t>
  </si>
  <si>
    <t>1994 Nissan Gloria</t>
  </si>
  <si>
    <t>MexicanRoofing.ca</t>
  </si>
  <si>
    <t>5ac0d382-347a-405e-8900-6792d37749ec</t>
  </si>
  <si>
    <t>Jacob Reed and Sons</t>
  </si>
  <si>
    <t>1805 Russell Avenue</t>
  </si>
  <si>
    <t>Lisa</t>
  </si>
  <si>
    <t>Porter</t>
  </si>
  <si>
    <t>3357 Glover Road</t>
  </si>
  <si>
    <t>V3S 4C4</t>
  </si>
  <si>
    <t>LisaCPorter@dayrep.com</t>
  </si>
  <si>
    <t>Rephrenothey</t>
  </si>
  <si>
    <t>javoo5Neroh</t>
  </si>
  <si>
    <t>604-574-7489</t>
  </si>
  <si>
    <t>Robinson</t>
  </si>
  <si>
    <t>578 088 262</t>
  </si>
  <si>
    <t>1Z 728 920 15 7333 068 1</t>
  </si>
  <si>
    <t>Forest fire inspector</t>
  </si>
  <si>
    <t>Cal Stereo</t>
  </si>
  <si>
    <t>1995 Jeep Wrangler</t>
  </si>
  <si>
    <t>DomainerFinder.ca</t>
  </si>
  <si>
    <t>B+</t>
  </si>
  <si>
    <t>6733de3e-84f3-4869-b2e9-528727d0599d</t>
  </si>
  <si>
    <t>Roadhouse Grill</t>
  </si>
  <si>
    <t>4419 Russell Avenue</t>
  </si>
  <si>
    <t>Esther</t>
  </si>
  <si>
    <t>M</t>
  </si>
  <si>
    <t>Harrington</t>
  </si>
  <si>
    <t>4883 Glover Road</t>
  </si>
  <si>
    <t>EstherMHarrington@armyspy.com</t>
  </si>
  <si>
    <t>Caseuffely69</t>
  </si>
  <si>
    <t>iefoNuP8seri</t>
  </si>
  <si>
    <t>604-561-9630</t>
  </si>
  <si>
    <t>Evans</t>
  </si>
  <si>
    <t>407 095 025</t>
  </si>
  <si>
    <t>1Z 732 139 48 3676 536 4</t>
  </si>
  <si>
    <t>Employment consultant</t>
  </si>
  <si>
    <t>The Wiz</t>
  </si>
  <si>
    <t>2012 Fiat Croma</t>
  </si>
  <si>
    <t>InvestmentSupply.ca</t>
  </si>
  <si>
    <t>8809ef79-f76b-4625-a521-df2618c1950e</t>
  </si>
  <si>
    <t>Forum Cafeterias</t>
  </si>
  <si>
    <t>2313 Russell Avenue</t>
  </si>
  <si>
    <t>Brian</t>
  </si>
  <si>
    <t>Gonzalez</t>
  </si>
  <si>
    <t>728 Glover Road</t>
  </si>
  <si>
    <t>BrianDGonzalez@jourrapide.com</t>
  </si>
  <si>
    <t>Lowlence1969</t>
  </si>
  <si>
    <t>Loh9oiShu9oo</t>
  </si>
  <si>
    <t>604-575-2675</t>
  </si>
  <si>
    <t>Vaughn</t>
  </si>
  <si>
    <t>150 017 945</t>
  </si>
  <si>
    <t>1Z 994 499 34 7784 995 3</t>
  </si>
  <si>
    <t>Black</t>
  </si>
  <si>
    <t>Position classifier</t>
  </si>
  <si>
    <t>Security Sporting Goods</t>
  </si>
  <si>
    <t>2003 Bugatti EB 118</t>
  </si>
  <si>
    <t>PromBar.ca</t>
  </si>
  <si>
    <t>5' 11"</t>
  </si>
  <si>
    <t>626feadd-5810-487f-883b-2a6b09221d1f</t>
  </si>
  <si>
    <t>Michael</t>
  </si>
  <si>
    <t>H</t>
  </si>
  <si>
    <t>Colbert</t>
  </si>
  <si>
    <t>2461 Holdom Avenue</t>
  </si>
  <si>
    <t>MichaelHColbert@einrot.com</t>
  </si>
  <si>
    <t>Ideme1941</t>
  </si>
  <si>
    <t>oreep8eR</t>
  </si>
  <si>
    <t>604-584-3710</t>
  </si>
  <si>
    <t>Long</t>
  </si>
  <si>
    <t>655 943 082</t>
  </si>
  <si>
    <t>1Z 570 853 56 3459 908 0</t>
  </si>
  <si>
    <t>Yellow</t>
  </si>
  <si>
    <t>Information architect librarian</t>
  </si>
  <si>
    <t>Gottschalks</t>
  </si>
  <si>
    <t>1999 BMW 325</t>
  </si>
  <si>
    <t>TextRoad.ca</t>
  </si>
  <si>
    <t>eaee2457-8442-465a-803e-43636ba593f7</t>
  </si>
  <si>
    <t>Marion</t>
  </si>
  <si>
    <t>L</t>
  </si>
  <si>
    <t>Lisi</t>
  </si>
  <si>
    <t>2415 Glover Road</t>
  </si>
  <si>
    <t>MarionLLisi@einrot.com</t>
  </si>
  <si>
    <t>Pordinusband</t>
  </si>
  <si>
    <t>Benoh9Yia3</t>
  </si>
  <si>
    <t>604-575-3785</t>
  </si>
  <si>
    <t>Therrien</t>
  </si>
  <si>
    <t>406 396 721</t>
  </si>
  <si>
    <t>1Z 360 332 39 3667 463 9</t>
  </si>
  <si>
    <t>Civil engineer</t>
  </si>
  <si>
    <t>2001 Saturn L</t>
  </si>
  <si>
    <t>SubmitApps.ca</t>
  </si>
  <si>
    <t>5' 8"</t>
  </si>
  <si>
    <t>59fa5c36-0988-4155-a3d6-ad3aff543999</t>
  </si>
  <si>
    <t>Anthony</t>
  </si>
  <si>
    <t>Williams</t>
  </si>
  <si>
    <t>2481 Holdom Avenue</t>
  </si>
  <si>
    <t>AnthonyHWilliams@armyspy.com</t>
  </si>
  <si>
    <t>Extrahmethe</t>
  </si>
  <si>
    <t>au0aGoohooT</t>
  </si>
  <si>
    <t>604-587-0747</t>
  </si>
  <si>
    <t>Ridgeway</t>
  </si>
  <si>
    <t>029 588 142</t>
  </si>
  <si>
    <t>1Z 732 773 54 8197 820 8</t>
  </si>
  <si>
    <t>Transmission rebuilder</t>
  </si>
  <si>
    <t>Kragen Auto Parts</t>
  </si>
  <si>
    <t>2012 Nissan NV</t>
  </si>
  <si>
    <t>LoanReversal.ca</t>
  </si>
  <si>
    <t>363e25de-3469-43c8-a812-edf9e768225e</t>
  </si>
  <si>
    <t>Dee</t>
  </si>
  <si>
    <t>S</t>
  </si>
  <si>
    <t>Peirce</t>
  </si>
  <si>
    <t>4579 Holdom Avenue</t>
  </si>
  <si>
    <t>DeeSPeirce@teleworm.us</t>
  </si>
  <si>
    <t>Doomplast</t>
  </si>
  <si>
    <t>ohShaX3ko</t>
  </si>
  <si>
    <t>604-953-5654</t>
  </si>
  <si>
    <t>Phillippi</t>
  </si>
  <si>
    <t>466 982 998</t>
  </si>
  <si>
    <t>1Z 8E7 E40 46 1326 675 5</t>
  </si>
  <si>
    <t>Paleomagnetist</t>
  </si>
  <si>
    <t>Vitagee</t>
  </si>
  <si>
    <t>2006 Subaru Forester</t>
  </si>
  <si>
    <t>ElderWebsite.ca</t>
  </si>
  <si>
    <t>3575342d-0f58-4f4d-8e01-30e1aac184ac</t>
  </si>
  <si>
    <t>Ronald</t>
  </si>
  <si>
    <t>Knight</t>
  </si>
  <si>
    <t>3593 King George Hwy</t>
  </si>
  <si>
    <t>RonaldLKnight@armyspy.com</t>
  </si>
  <si>
    <t>Uncloyesseen89</t>
  </si>
  <si>
    <t>ahChi5Ohveeg</t>
  </si>
  <si>
    <t>604-595-3587</t>
  </si>
  <si>
    <t>Sevin</t>
  </si>
  <si>
    <t>299 283 853</t>
  </si>
  <si>
    <t>1Z 723 V79 44 5893 505 9</t>
  </si>
  <si>
    <t>Unlicensed assistive personnel</t>
  </si>
  <si>
    <t>Carter's Foods</t>
  </si>
  <si>
    <t>2008 BMW 320</t>
  </si>
  <si>
    <t>ApartmentRoad.ca</t>
  </si>
  <si>
    <t>301ba47b-a970-4c9b-824e-1858693e3751</t>
  </si>
  <si>
    <t>Monica</t>
  </si>
  <si>
    <t>Fulford</t>
  </si>
  <si>
    <t>3490 Glover Road</t>
  </si>
  <si>
    <t>MonicaCFulford@fleckens.hu</t>
  </si>
  <si>
    <t>Barthat</t>
  </si>
  <si>
    <t>uwu0wooJ9Ei</t>
  </si>
  <si>
    <t>604-574-1768</t>
  </si>
  <si>
    <t>Ferrell</t>
  </si>
  <si>
    <t>405 761 636</t>
  </si>
  <si>
    <t>1Z 5A3 005 27 4628 006 7</t>
  </si>
  <si>
    <t>Cardiographer</t>
  </si>
  <si>
    <t>Ruehl No. 925</t>
  </si>
  <si>
    <t>2009 GMC Sierra</t>
  </si>
  <si>
    <t>SpecialDisc.ca</t>
  </si>
  <si>
    <t>O-</t>
  </si>
  <si>
    <t>5' 3"</t>
  </si>
  <si>
    <t>447a0694-453f-4b04-9534-670fc77bf894</t>
  </si>
  <si>
    <t>Jerry</t>
  </si>
  <si>
    <t>R</t>
  </si>
  <si>
    <t>Locke</t>
  </si>
  <si>
    <t>2645 King George Hwy</t>
  </si>
  <si>
    <t>JerryRLocke@dayrep.com</t>
  </si>
  <si>
    <t>Betunink</t>
  </si>
  <si>
    <t>Ookae6quahj</t>
  </si>
  <si>
    <t>604-592-9902</t>
  </si>
  <si>
    <t>Paul</t>
  </si>
  <si>
    <t>595 783 234</t>
  </si>
  <si>
    <t>1Z 075 001 69 2068 251 1</t>
  </si>
  <si>
    <t>Gynecology nurse</t>
  </si>
  <si>
    <t>K&amp;G Distributors</t>
  </si>
  <si>
    <t>1999 GMC EV1</t>
  </si>
  <si>
    <t>WebsTunes.ca</t>
  </si>
  <si>
    <t>6' 2"</t>
  </si>
  <si>
    <t>d07dff09-c34d-413e-a3b9-0a5bde91b494</t>
  </si>
  <si>
    <t>Angela</t>
  </si>
  <si>
    <t>Lloyd</t>
  </si>
  <si>
    <t>3522 Glover Road</t>
  </si>
  <si>
    <t>AngelaJLloyd@jourrapide.com</t>
  </si>
  <si>
    <t>Recognot</t>
  </si>
  <si>
    <t>gei1ooJ4ai</t>
  </si>
  <si>
    <t>604-562-4757</t>
  </si>
  <si>
    <t>Young</t>
  </si>
  <si>
    <t>663 958 866</t>
  </si>
  <si>
    <t>1Z 982 847 82 2870 317 6</t>
  </si>
  <si>
    <t>Avionics technician</t>
  </si>
  <si>
    <t>Wise Appraisals</t>
  </si>
  <si>
    <t>1998 Volvo V90</t>
  </si>
  <si>
    <t>Learningwireless.ca</t>
  </si>
  <si>
    <t>b6250515-d583-4fd6-a074-5b313d5bded5</t>
  </si>
  <si>
    <t>Albert</t>
  </si>
  <si>
    <t>K</t>
  </si>
  <si>
    <t>Gleason</t>
  </si>
  <si>
    <t>4945 King George Hwy</t>
  </si>
  <si>
    <t>AlbertKGleason@fleckens.hu</t>
  </si>
  <si>
    <t>Staend</t>
  </si>
  <si>
    <t>Us6thei8u</t>
  </si>
  <si>
    <t>604-594-6926</t>
  </si>
  <si>
    <t>Session</t>
  </si>
  <si>
    <t>767 880 446</t>
  </si>
  <si>
    <t>1Z 421 Y77 23 6748 134 4</t>
  </si>
  <si>
    <t>Electronic equipment repairer</t>
  </si>
  <si>
    <t>Leo's Stereo</t>
  </si>
  <si>
    <t>2007 Volkswagen Touran</t>
  </si>
  <si>
    <t>KosherNames.ca</t>
  </si>
  <si>
    <t>1eebb1f4-1d91-4894-b0e6-494e997dbc05</t>
  </si>
  <si>
    <t>Kelly</t>
  </si>
  <si>
    <t>Bumpers</t>
  </si>
  <si>
    <t>1588 King George Hwy</t>
  </si>
  <si>
    <t>KellyMBumpers@cuvox.de</t>
  </si>
  <si>
    <t>Spallown</t>
  </si>
  <si>
    <t>oyungir7aeGh</t>
  </si>
  <si>
    <t>604-501-5145</t>
  </si>
  <si>
    <t>Weston</t>
  </si>
  <si>
    <t>034 501 361</t>
  </si>
  <si>
    <t>1Z 1W8 877 45 5813 194 1</t>
  </si>
  <si>
    <t>Greenskeeper</t>
  </si>
  <si>
    <t>Gamma Grays</t>
  </si>
  <si>
    <t>2010 Kia Magentis</t>
  </si>
  <si>
    <t>VirtualFotos.ca</t>
  </si>
  <si>
    <t>ebfb5053-bf51-4574-9558-22788d071106</t>
  </si>
  <si>
    <t>Dorothy</t>
  </si>
  <si>
    <t>Rodriguez</t>
  </si>
  <si>
    <t>1172 Holdom Avenue</t>
  </si>
  <si>
    <t>DorothyMRodriguez@jourrapide.com</t>
  </si>
  <si>
    <t>Lamenscaught</t>
  </si>
  <si>
    <t>eiY9ahth3cie</t>
  </si>
  <si>
    <t>604-589-1274</t>
  </si>
  <si>
    <t>Collazo</t>
  </si>
  <si>
    <t>062 836 598</t>
  </si>
  <si>
    <t>1Z 983 Y20 90 0136 700 6</t>
  </si>
  <si>
    <t>Red</t>
  </si>
  <si>
    <t>Undertaker</t>
  </si>
  <si>
    <t>Better Business Ideas and Services</t>
  </si>
  <si>
    <t>2003 Mitsubishi Pajero</t>
  </si>
  <si>
    <t>TennisPackage.ca</t>
  </si>
  <si>
    <t>5' 0"</t>
  </si>
  <si>
    <t>2ea9f0d0-0e30-4bdc-a77b-d152912b5c8d</t>
  </si>
  <si>
    <t>Alice</t>
  </si>
  <si>
    <t>Martin</t>
  </si>
  <si>
    <t>3490 King George Hwy</t>
  </si>
  <si>
    <t>AliceJMartin@teleworm.us</t>
  </si>
  <si>
    <t>Losom1984</t>
  </si>
  <si>
    <t>IeN7io6ta8oo</t>
  </si>
  <si>
    <t>604-598-2141</t>
  </si>
  <si>
    <t>Marcus</t>
  </si>
  <si>
    <t>032 996 472</t>
  </si>
  <si>
    <t>1Z 06A F84 76 0945 334 6</t>
  </si>
  <si>
    <t>Colorist</t>
  </si>
  <si>
    <t>Integra Investment Plan</t>
  </si>
  <si>
    <t>1995 Buick Roadmaster</t>
  </si>
  <si>
    <t>SeekJokes.ca</t>
  </si>
  <si>
    <t>bc999a6b-c903-4bfd-bf8a-e50b5cc8cdb9</t>
  </si>
  <si>
    <t>Casey</t>
  </si>
  <si>
    <t>Wright</t>
  </si>
  <si>
    <t>2177 Holdom Avenue</t>
  </si>
  <si>
    <t>CaseyRWright@teleworm.us</t>
  </si>
  <si>
    <t>Nournst</t>
  </si>
  <si>
    <t>aiyooR0u</t>
  </si>
  <si>
    <t>604-584-6790</t>
  </si>
  <si>
    <t>Ruff</t>
  </si>
  <si>
    <t>274 007 210</t>
  </si>
  <si>
    <t>1Z W65 749 11 2907 643 3</t>
  </si>
  <si>
    <t>Orange</t>
  </si>
  <si>
    <t>Office and administrative support worker manager</t>
  </si>
  <si>
    <t>Roberd's</t>
  </si>
  <si>
    <t>2011 Renault Sandero</t>
  </si>
  <si>
    <t>StrongMorals.ca</t>
  </si>
  <si>
    <t>277a50ed-4294-4b39-b63e-61ea39d0de5e</t>
  </si>
  <si>
    <t>Daniel</t>
  </si>
  <si>
    <t>Shook</t>
  </si>
  <si>
    <t>3484 Holdom Avenue</t>
  </si>
  <si>
    <t>DanielDShook@dayrep.com</t>
  </si>
  <si>
    <t>Thissinat</t>
  </si>
  <si>
    <t>Oe5Oofeezoo</t>
  </si>
  <si>
    <t>604-586-6572</t>
  </si>
  <si>
    <t>Rather</t>
  </si>
  <si>
    <t>104 221 817</t>
  </si>
  <si>
    <t>1Z 004 0W0 77 2160 144 2</t>
  </si>
  <si>
    <t>Line erector</t>
  </si>
  <si>
    <t>Licorice Pizza</t>
  </si>
  <si>
    <t>2006 Maserati GranSport</t>
  </si>
  <si>
    <t>IndustryFace.ca</t>
  </si>
  <si>
    <t>31d0e230-fb75-49ce-b4ef-d6e7031871c6</t>
  </si>
  <si>
    <t>Amanda</t>
  </si>
  <si>
    <t>T</t>
  </si>
  <si>
    <t>Cleary</t>
  </si>
  <si>
    <t>3626 Holdom Avenue</t>
  </si>
  <si>
    <t>AmandaTCleary@cuvox.de</t>
  </si>
  <si>
    <t>Turet1983</t>
  </si>
  <si>
    <t>vau2Ah2ai</t>
  </si>
  <si>
    <t>604-580-3033</t>
  </si>
  <si>
    <t>Morton</t>
  </si>
  <si>
    <t>238 408 660</t>
  </si>
  <si>
    <t>1Z 700 13V 51 0686 018 5</t>
  </si>
  <si>
    <t>Bonus clerk</t>
  </si>
  <si>
    <t>Exact Realty</t>
  </si>
  <si>
    <t>1993 De Tomaso Guara</t>
  </si>
  <si>
    <t>BetThings.ca</t>
  </si>
  <si>
    <t>f6f2330a-75c1-44df-a1ea-35c7128ab693</t>
  </si>
  <si>
    <t>Joshua</t>
  </si>
  <si>
    <t>Bankston</t>
  </si>
  <si>
    <t>1489 Holdom Avenue</t>
  </si>
  <si>
    <t>JoshuaKBankston@superrito.com</t>
  </si>
  <si>
    <t>Courand</t>
  </si>
  <si>
    <t>fah9eeTh</t>
  </si>
  <si>
    <t>604-585-3353</t>
  </si>
  <si>
    <t>Torres</t>
  </si>
  <si>
    <t>336 574 082</t>
  </si>
  <si>
    <t>1Z E00 940 59 2263 593 5</t>
  </si>
  <si>
    <t>Immunology technologist</t>
  </si>
  <si>
    <t>Garden Master</t>
  </si>
  <si>
    <t>2009 Ferrari 599</t>
  </si>
  <si>
    <t>DomainEnvironment.ca</t>
  </si>
  <si>
    <t>B-</t>
  </si>
  <si>
    <t>e1200779-47f4-4480-a3e3-e37e5b89de24</t>
  </si>
  <si>
    <t>Joyce</t>
  </si>
  <si>
    <t>Pinzon</t>
  </si>
  <si>
    <t>2977 King George Hwy</t>
  </si>
  <si>
    <t>JoyceCPinzon@armyspy.com</t>
  </si>
  <si>
    <t>Greste</t>
  </si>
  <si>
    <t>aiChash5ee</t>
  </si>
  <si>
    <t>604-598-5787</t>
  </si>
  <si>
    <t>Guzman</t>
  </si>
  <si>
    <t>336 669 668</t>
  </si>
  <si>
    <t>1Z F93 215 46 2217 143 1</t>
  </si>
  <si>
    <t>Embossing machine operator</t>
  </si>
  <si>
    <t>Movie Gallery</t>
  </si>
  <si>
    <t>2006 Pagani Zonda</t>
  </si>
  <si>
    <t>Vadog.ca</t>
  </si>
  <si>
    <t>77aea0bc-218d-42ed-885f-d6fea4b8555b</t>
  </si>
  <si>
    <t>Elson</t>
  </si>
  <si>
    <t>4246 King George Hwy</t>
  </si>
  <si>
    <t>MichaelWElson@fleckens.hu</t>
  </si>
  <si>
    <t>Owereed38</t>
  </si>
  <si>
    <t>Phei1ooph</t>
  </si>
  <si>
    <t>604-591-7119</t>
  </si>
  <si>
    <t>Whiteside</t>
  </si>
  <si>
    <t>068 711 209</t>
  </si>
  <si>
    <t>1Z 895 311 63 1514 963 2</t>
  </si>
  <si>
    <t>Otorhinolaryngology nurse</t>
  </si>
  <si>
    <t>The Warner Brothers Store</t>
  </si>
  <si>
    <t>2004 Toyota Mark II</t>
  </si>
  <si>
    <t>ScrapBuilder.ca</t>
  </si>
  <si>
    <t>d011cd01-9249-4eaf-9b3a-6d1aa756026d</t>
  </si>
  <si>
    <t>Patricia</t>
  </si>
  <si>
    <t>Blunt</t>
  </si>
  <si>
    <t>3436 King George Hwy</t>
  </si>
  <si>
    <t>PatriciaLBlunt@gustr.com</t>
  </si>
  <si>
    <t>Adaughicell</t>
  </si>
  <si>
    <t>quochieTh4</t>
  </si>
  <si>
    <t>604-594-7727</t>
  </si>
  <si>
    <t>Stone</t>
  </si>
  <si>
    <t>132 889 809</t>
  </si>
  <si>
    <t>1Z 3Y5 159 64 5562 238 8</t>
  </si>
  <si>
    <t>Foot doctor</t>
  </si>
  <si>
    <t>Erlebacher's</t>
  </si>
  <si>
    <t>2007 Renault Scenic II</t>
  </si>
  <si>
    <t>BreakfastCard.ca</t>
  </si>
  <si>
    <t>4283c56c-472d-4668-8a1f-7ec0ba38bd4b</t>
  </si>
  <si>
    <t>James</t>
  </si>
  <si>
    <t>Lopez</t>
  </si>
  <si>
    <t>4146 King George Hwy</t>
  </si>
  <si>
    <t>JamesKLopez@fleckens.hu</t>
  </si>
  <si>
    <t>Relithe</t>
  </si>
  <si>
    <t>ahBae0ogee1sh</t>
  </si>
  <si>
    <t>604-595-0870</t>
  </si>
  <si>
    <t>Thomas</t>
  </si>
  <si>
    <t>337 674 584</t>
  </si>
  <si>
    <t>1Z 522 844 26 5529 785 6</t>
  </si>
  <si>
    <t>Pump operator</t>
  </si>
  <si>
    <t>Magna Architectural Design</t>
  </si>
  <si>
    <t>2000 Mercedes-Benz CLK</t>
  </si>
  <si>
    <t>AutomobileMedia.ca</t>
  </si>
  <si>
    <t>0e830d88-c5da-46be-a2b2-294ebfa2a30e</t>
  </si>
  <si>
    <t>Griffin</t>
  </si>
  <si>
    <t>2928 King George Hwy</t>
  </si>
  <si>
    <t>PaulSGriffin@gustr.com</t>
  </si>
  <si>
    <t>Formem53</t>
  </si>
  <si>
    <t>eotuo3ju6Ae</t>
  </si>
  <si>
    <t>604-597-6415</t>
  </si>
  <si>
    <t>Nicholson</t>
  </si>
  <si>
    <t>611 934 563</t>
  </si>
  <si>
    <t>1Z 101 920 16 0682 501 0</t>
  </si>
  <si>
    <t>Electronic publishing specialist</t>
  </si>
  <si>
    <t>Klopfenstein's</t>
  </si>
  <si>
    <t>2007 Morgan Aero 8</t>
  </si>
  <si>
    <t>CodingReport.ca</t>
  </si>
  <si>
    <t>44786a7b-73ea-407b-bb63-9c8f15c7447a</t>
  </si>
  <si>
    <t>Ivan</t>
  </si>
  <si>
    <t>F</t>
  </si>
  <si>
    <t>Bueno</t>
  </si>
  <si>
    <t>4404 King George Hwy</t>
  </si>
  <si>
    <t>IvanFBueno@cuvox.de</t>
  </si>
  <si>
    <t>Sesom1940</t>
  </si>
  <si>
    <t>ooV3oahah</t>
  </si>
  <si>
    <t>604-595-7759</t>
  </si>
  <si>
    <t>Hayes</t>
  </si>
  <si>
    <t>404 280 000</t>
  </si>
  <si>
    <t>1Z 645 84W 91 4865 304 1</t>
  </si>
  <si>
    <t>Wound ostomy and continence nurse</t>
  </si>
  <si>
    <t>Alladin Realty</t>
  </si>
  <si>
    <t>2005 Fiat Albea</t>
  </si>
  <si>
    <t>AntennaHeads.ca</t>
  </si>
  <si>
    <t>5' 5"</t>
  </si>
  <si>
    <t>584e397f-4189-435c-b2c4-2d133d48c236</t>
  </si>
  <si>
    <t>Paula</t>
  </si>
  <si>
    <t>Diaz</t>
  </si>
  <si>
    <t>4652 Holdom Avenue</t>
  </si>
  <si>
    <t>PaulaJDiaz@fleckens.hu</t>
  </si>
  <si>
    <t>Whorraing</t>
  </si>
  <si>
    <t>Re6yooy5</t>
  </si>
  <si>
    <t>604-582-8172</t>
  </si>
  <si>
    <t>Jones</t>
  </si>
  <si>
    <t>447 695 016</t>
  </si>
  <si>
    <t>1Z W57 0E5 69 2651 138 3</t>
  </si>
  <si>
    <t>Stock-control clerk</t>
  </si>
  <si>
    <t>Bresler's Ice Cream</t>
  </si>
  <si>
    <t>2000 Toyota Crown</t>
  </si>
  <si>
    <t>IsMyMomHot.ca</t>
  </si>
  <si>
    <t>a58c3893-07bf-4144-ab38-4603654735cd</t>
  </si>
  <si>
    <t>Morris</t>
  </si>
  <si>
    <t>Robertson</t>
  </si>
  <si>
    <t>3818 Holdom Avenue</t>
  </si>
  <si>
    <t>MorrisJRobertson@gustr.com</t>
  </si>
  <si>
    <t>Smilley</t>
  </si>
  <si>
    <t>HooKoh9hu</t>
  </si>
  <si>
    <t>604-587-9492</t>
  </si>
  <si>
    <t>Jack</t>
  </si>
  <si>
    <t>431 932 722</t>
  </si>
  <si>
    <t>1Z 012 V92 22 9484 853 0</t>
  </si>
  <si>
    <t>Decommissioning and decontamination (D&amp;D) worker</t>
  </si>
  <si>
    <t>Casual Corner</t>
  </si>
  <si>
    <t>2000 Land Rover Range Rover</t>
  </si>
  <si>
    <t>FormerIdols.ca</t>
  </si>
  <si>
    <t>cb9937e3-83d9-417e-93d9-23cf2a5cfeba</t>
  </si>
  <si>
    <t>Richard</t>
  </si>
  <si>
    <t>Jarmon</t>
  </si>
  <si>
    <t>1317 Glover Road</t>
  </si>
  <si>
    <t>RichardMJarmon@dayrep.com</t>
  </si>
  <si>
    <t>Lifying83</t>
  </si>
  <si>
    <t>Ieweif5xoh</t>
  </si>
  <si>
    <t>604-561-4444</t>
  </si>
  <si>
    <t>Keith</t>
  </si>
  <si>
    <t>049 189 525</t>
  </si>
  <si>
    <t>1Z F10 353 62 5200 003 8</t>
  </si>
  <si>
    <t>Greeter</t>
  </si>
  <si>
    <t>Food Barn</t>
  </si>
  <si>
    <t>2005 Dodge Stratus</t>
  </si>
  <si>
    <t>DesertScreen.ca</t>
  </si>
  <si>
    <t>82fe56d1-bd27-4c7b-819a-85ec320d4852</t>
  </si>
  <si>
    <t>Couch</t>
  </si>
  <si>
    <t>3122 Glover Road</t>
  </si>
  <si>
    <t>JamesJCouch@dayrep.com</t>
  </si>
  <si>
    <t>Threangster1957</t>
  </si>
  <si>
    <t>Queehak1T</t>
  </si>
  <si>
    <t>604-575-1056</t>
  </si>
  <si>
    <t>Burns</t>
  </si>
  <si>
    <t>577 342 660</t>
  </si>
  <si>
    <t>1Z 994 862 16 8448 069 3</t>
  </si>
  <si>
    <t>Plant operator</t>
  </si>
  <si>
    <t>Monk Home Improvements</t>
  </si>
  <si>
    <t>2001 Toyota HMV</t>
  </si>
  <si>
    <t>HybridShops.ca</t>
  </si>
  <si>
    <t>e2e5583d-b312-4869-8fc7-f363c57e00c7</t>
  </si>
  <si>
    <t>Mary</t>
  </si>
  <si>
    <t>G</t>
  </si>
  <si>
    <t>Jenkins</t>
  </si>
  <si>
    <t>4996 Glover Road</t>
  </si>
  <si>
    <t>MaryGJenkins@teleworm.us</t>
  </si>
  <si>
    <t>Kiltance</t>
  </si>
  <si>
    <t>ohweiv8uPee</t>
  </si>
  <si>
    <t>604-561-5092</t>
  </si>
  <si>
    <t>Hughes</t>
  </si>
  <si>
    <t>197 686 256</t>
  </si>
  <si>
    <t>1Z 392 E69 87 9816 729 1</t>
  </si>
  <si>
    <t>Brown</t>
  </si>
  <si>
    <t>Sales worker supervisor</t>
  </si>
  <si>
    <t>Blue Boar Cafeterias</t>
  </si>
  <si>
    <t>1995 Opel Corsa</t>
  </si>
  <si>
    <t>DreamChapel.ca</t>
  </si>
  <si>
    <t>3434fb3f-fbeb-457b-be2a-3801715f781c</t>
  </si>
  <si>
    <t>David</t>
  </si>
  <si>
    <t>Wilcox</t>
  </si>
  <si>
    <t>326 King George Hwy</t>
  </si>
  <si>
    <t>DavidRWilcox@armyspy.com</t>
  </si>
  <si>
    <t>Gase1955</t>
  </si>
  <si>
    <t>voGhe5daigoh</t>
  </si>
  <si>
    <t>604-598-3677</t>
  </si>
  <si>
    <t>Higgins</t>
  </si>
  <si>
    <t>684 963 689</t>
  </si>
  <si>
    <t>1Z 358 Y16 80 4632 954 7</t>
  </si>
  <si>
    <t>Information and record clerk</t>
  </si>
  <si>
    <t>Smitty's Marketplace</t>
  </si>
  <si>
    <t>1999 Fiat Multipla</t>
  </si>
  <si>
    <t>CostumeStyles.ca</t>
  </si>
  <si>
    <t>d5609cb6-18c0-4418-94ba-cc77ffb2a20e</t>
  </si>
  <si>
    <t>Brenda</t>
  </si>
  <si>
    <t>Strachan</t>
  </si>
  <si>
    <t>2230 Holdom Avenue</t>
  </si>
  <si>
    <t>BrendaJStrachan@gustr.com</t>
  </si>
  <si>
    <t>Butimand</t>
  </si>
  <si>
    <t>aeneeg4kuCh</t>
  </si>
  <si>
    <t>604-582-1854</t>
  </si>
  <si>
    <t>Loeffler</t>
  </si>
  <si>
    <t>348 060 138</t>
  </si>
  <si>
    <t>1Z 402 687 02 2737 597 2</t>
  </si>
  <si>
    <t>Industrial therapist</t>
  </si>
  <si>
    <t>Universo Realtors</t>
  </si>
  <si>
    <t>2000 Renault Grand Espace</t>
  </si>
  <si>
    <t>CommonReports.ca</t>
  </si>
  <si>
    <t>3110f0f0-6d7f-4a2c-9afb-c7aeb6eac621</t>
  </si>
  <si>
    <t>Craig</t>
  </si>
  <si>
    <t>Voris</t>
  </si>
  <si>
    <t>2451 King George Hwy</t>
  </si>
  <si>
    <t>CraigTVoris@teleworm.us</t>
  </si>
  <si>
    <t>Alred1948</t>
  </si>
  <si>
    <t>air8ohBah</t>
  </si>
  <si>
    <t>604-543-3826</t>
  </si>
  <si>
    <t>Hastings</t>
  </si>
  <si>
    <t>025 946 120</t>
  </si>
  <si>
    <t>1Z V84 553 00 5870 503 3</t>
  </si>
  <si>
    <t>Mathematical statistician</t>
  </si>
  <si>
    <t>Kelsey's Neighbourhood Bar &amp; Grill</t>
  </si>
  <si>
    <t>1999 Steyr G-series</t>
  </si>
  <si>
    <t>PaintingEmporium.ca</t>
  </si>
  <si>
    <t>AB-</t>
  </si>
  <si>
    <t>04b796b6-efaf-4232-a6c6-3fefea33980b</t>
  </si>
  <si>
    <t>Frances</t>
  </si>
  <si>
    <t>Worrell</t>
  </si>
  <si>
    <t>3644 Holdom Avenue</t>
  </si>
  <si>
    <t>FrancesTWorrell@cuvox.de</t>
  </si>
  <si>
    <t>Tatromer</t>
  </si>
  <si>
    <t>Ohhoo2quee</t>
  </si>
  <si>
    <t>604-586-0796</t>
  </si>
  <si>
    <t>Buck</t>
  </si>
  <si>
    <t>615 076 171</t>
  </si>
  <si>
    <t>1Z 057 V03 58 6102 148 4</t>
  </si>
  <si>
    <t>Clock repairer</t>
  </si>
  <si>
    <t>Paul's Food Mart</t>
  </si>
  <si>
    <t>2002 Xedos 9</t>
  </si>
  <si>
    <t>AndroidPDAs.ca</t>
  </si>
  <si>
    <t>8dd08a3f-1e7a-47fe-b8da-d818660c33ec</t>
  </si>
  <si>
    <t>Melissa</t>
  </si>
  <si>
    <t>Wells</t>
  </si>
  <si>
    <t>20 Glover Road</t>
  </si>
  <si>
    <t>V3T 2B3</t>
  </si>
  <si>
    <t>MelissaRWells@cuvox.de</t>
  </si>
  <si>
    <t>Repar1991</t>
  </si>
  <si>
    <t>aec1paeRieTh</t>
  </si>
  <si>
    <t>604-495-2216</t>
  </si>
  <si>
    <t>Spellman</t>
  </si>
  <si>
    <t>667 336 887</t>
  </si>
  <si>
    <t>1Z 541 A75 38 1036 662 5</t>
  </si>
  <si>
    <t>Employee assistance plan manager</t>
  </si>
  <si>
    <t>Pleasures and Pasttimes</t>
  </si>
  <si>
    <t>2004 Vauxhall Omega</t>
  </si>
  <si>
    <t>Syncville.ca</t>
  </si>
  <si>
    <t>aff582d4-93ba-4baf-a559-7689d2a7cffa</t>
  </si>
  <si>
    <t>Ownby</t>
  </si>
  <si>
    <t>2394 King George Hwy</t>
  </si>
  <si>
    <t>AliceJOwnby@teleworm.us</t>
  </si>
  <si>
    <t>Burs1938</t>
  </si>
  <si>
    <t>ihoo6Aetai</t>
  </si>
  <si>
    <t>604-501-4060</t>
  </si>
  <si>
    <t>Warren</t>
  </si>
  <si>
    <t>294 532 486</t>
  </si>
  <si>
    <t>1Z 011 029 10 3726 674 4</t>
  </si>
  <si>
    <t>Control and valve installer</t>
  </si>
  <si>
    <t>Parklane Hosiery</t>
  </si>
  <si>
    <t>2001 Subaru Outback</t>
  </si>
  <si>
    <t>MBAProfiles.ca</t>
  </si>
  <si>
    <t>e131ce66-1f62-441e-ae87-3c49e922acc2</t>
  </si>
  <si>
    <t>Joseph</t>
  </si>
  <si>
    <t>2090 Holdom Avenue</t>
  </si>
  <si>
    <t>JosephDSmith@rhyta.com</t>
  </si>
  <si>
    <t>Stroully</t>
  </si>
  <si>
    <t>ci6ahngai6O</t>
  </si>
  <si>
    <t>604-580-9580</t>
  </si>
  <si>
    <t>Hall</t>
  </si>
  <si>
    <t>545 311 854</t>
  </si>
  <si>
    <t>1Z V94 286 12 3657 415 8</t>
  </si>
  <si>
    <t>Linemen</t>
  </si>
  <si>
    <t>Millenia Life</t>
  </si>
  <si>
    <t>2006 BMW M3</t>
  </si>
  <si>
    <t>RestaurantSuggest.ca</t>
  </si>
  <si>
    <t>635aecac-45fa-4a4d-a6f1-72128f6cdbf3</t>
  </si>
  <si>
    <t>Eric</t>
  </si>
  <si>
    <t>2543 Holdom Avenue</t>
  </si>
  <si>
    <t>EricJKelly@einrot.com</t>
  </si>
  <si>
    <t>Thount</t>
  </si>
  <si>
    <t>Eichu9ou6</t>
  </si>
  <si>
    <t>604-584-8551</t>
  </si>
  <si>
    <t>McHugh</t>
  </si>
  <si>
    <t>695 363 531</t>
  </si>
  <si>
    <t>1Z W68 352 94 4047 592 9</t>
  </si>
  <si>
    <t>Macroeconomist</t>
  </si>
  <si>
    <t>Formula Grey</t>
  </si>
  <si>
    <t>2009 Mercedes-Benz SLR McLaren</t>
  </si>
  <si>
    <t>WeeklyNumbers.ca</t>
  </si>
  <si>
    <t>4b573a03-42d7-4cba-b361-45f5eb45f3d6</t>
  </si>
  <si>
    <t>Evelyn</t>
  </si>
  <si>
    <t>E</t>
  </si>
  <si>
    <t>Iverson</t>
  </si>
  <si>
    <t>3498 Holdom Avenue</t>
  </si>
  <si>
    <t>EvelynEIverson@teleworm.us</t>
  </si>
  <si>
    <t>Weentemeare</t>
  </si>
  <si>
    <t>xohRaaj7oo</t>
  </si>
  <si>
    <t>604-583-9983</t>
  </si>
  <si>
    <t>Blackwell</t>
  </si>
  <si>
    <t>081 140 717</t>
  </si>
  <si>
    <t>1Z 532 270 60 0810 372 3</t>
  </si>
  <si>
    <t>Employment manager</t>
  </si>
  <si>
    <t>Las Vegas Yard Management</t>
  </si>
  <si>
    <t>2005 Acura RSX</t>
  </si>
  <si>
    <t>CapitalRooms.ca</t>
  </si>
  <si>
    <t>d15bcb37-54aa-49df-8ffd-94804fba1e9a</t>
  </si>
  <si>
    <t>Gina</t>
  </si>
  <si>
    <t>Mendez</t>
  </si>
  <si>
    <t>1091 King George Hwy</t>
  </si>
  <si>
    <t>GinaJMendez@armyspy.com</t>
  </si>
  <si>
    <t>Whatch</t>
  </si>
  <si>
    <t>eYietai6F</t>
  </si>
  <si>
    <t>604-572-1731</t>
  </si>
  <si>
    <t>Donoghue</t>
  </si>
  <si>
    <t>747 399 459</t>
  </si>
  <si>
    <t>1Z 601 877 06 8279 326 8</t>
  </si>
  <si>
    <t>Rolling machine setter</t>
  </si>
  <si>
    <t>Poore Simon's</t>
  </si>
  <si>
    <t>2006 Kia Picanto</t>
  </si>
  <si>
    <t>PhantomKiss.ca</t>
  </si>
  <si>
    <t>c9fdfe40-6f74-4185-be59-6773375d36e6</t>
  </si>
  <si>
    <t>Elisa</t>
  </si>
  <si>
    <t>Love</t>
  </si>
  <si>
    <t>4974 Holdom Avenue</t>
  </si>
  <si>
    <t>ElisaMLove@fleckens.hu</t>
  </si>
  <si>
    <t>Eloopme</t>
  </si>
  <si>
    <t>Aiv9ooph2ae</t>
  </si>
  <si>
    <t>604-583-4780</t>
  </si>
  <si>
    <t>Beck</t>
  </si>
  <si>
    <t>384 563 359</t>
  </si>
  <si>
    <t>1Z 896 323 77 5209 141 6</t>
  </si>
  <si>
    <t>Fry cook</t>
  </si>
  <si>
    <t>MegaSolutions</t>
  </si>
  <si>
    <t>2008 BMW 635</t>
  </si>
  <si>
    <t>OfferSeeking.ca</t>
  </si>
  <si>
    <t>8aa9e4e0-04df-40d1-bf1e-941643a511c7</t>
  </si>
  <si>
    <t>Avis</t>
  </si>
  <si>
    <t>Leblanc</t>
  </si>
  <si>
    <t>812 Glover Road</t>
  </si>
  <si>
    <t>AvisDLeblanc@einrot.com</t>
  </si>
  <si>
    <t>Nouldes91</t>
  </si>
  <si>
    <t>Eeporu4tuo</t>
  </si>
  <si>
    <t>604-576-6967</t>
  </si>
  <si>
    <t>Leyva</t>
  </si>
  <si>
    <t>450 821 848</t>
  </si>
  <si>
    <t>1Z 000 908 70 9711 183 5</t>
  </si>
  <si>
    <t>Payroll and benefits specialist</t>
  </si>
  <si>
    <t>Jack Lang</t>
  </si>
  <si>
    <t>2000 Honda Insight</t>
  </si>
  <si>
    <t>RaffleLaws.ca</t>
  </si>
  <si>
    <t>9f686ded-ac69-4fd0-9d83-29b6f4a6186f</t>
  </si>
  <si>
    <t>A</t>
  </si>
  <si>
    <t>Brantley</t>
  </si>
  <si>
    <t>3817 King George Hwy</t>
  </si>
  <si>
    <t>JackABrantley@cuvox.de</t>
  </si>
  <si>
    <t>Anwave</t>
  </si>
  <si>
    <t>Taiy6Va1hoo</t>
  </si>
  <si>
    <t>604-572-4264</t>
  </si>
  <si>
    <t>Skalski</t>
  </si>
  <si>
    <t>493 249 619</t>
  </si>
  <si>
    <t>1Z 641 0Y1 81 5154 250 3</t>
  </si>
  <si>
    <t>Bench jeweler</t>
  </si>
  <si>
    <t>2009 Dodge Nitro</t>
  </si>
  <si>
    <t>NoRevenue.ca</t>
  </si>
  <si>
    <t>309efe7f-6f80-452b-9ea8-ee5cdf51be95</t>
  </si>
  <si>
    <t>Randolph</t>
  </si>
  <si>
    <t>Franco</t>
  </si>
  <si>
    <t>2873 Glover Road</t>
  </si>
  <si>
    <t>RandolphEFranco@rhyta.com</t>
  </si>
  <si>
    <t>Furday</t>
  </si>
  <si>
    <t>dailieP4</t>
  </si>
  <si>
    <t>604-576-9280</t>
  </si>
  <si>
    <t>Boston</t>
  </si>
  <si>
    <t>141 877 324</t>
  </si>
  <si>
    <t>1Z 992 E40 23 6464 663 8</t>
  </si>
  <si>
    <t>Underwriter</t>
  </si>
  <si>
    <t>Gart Sports</t>
  </si>
  <si>
    <t>2008 Lincoln Navigator</t>
  </si>
  <si>
    <t>ParkingShuttle.ca</t>
  </si>
  <si>
    <t>3c51e9cc-8f3c-418b-8fa7-6015aa99ae2c</t>
  </si>
  <si>
    <t>Jacques</t>
  </si>
  <si>
    <t>Bowman</t>
  </si>
  <si>
    <t>3731 Holdom Avenue</t>
  </si>
  <si>
    <t>JacquesHBowman@cuvox.de</t>
  </si>
  <si>
    <t>Neracked</t>
  </si>
  <si>
    <t>Iwei2lae4o</t>
  </si>
  <si>
    <t>604-587-2258</t>
  </si>
  <si>
    <t>Johnson</t>
  </si>
  <si>
    <t>221 967 342</t>
  </si>
  <si>
    <t>1Z 117 2W5 17 7978 014 2</t>
  </si>
  <si>
    <t>Industrial equipment technician</t>
  </si>
  <si>
    <t>Eli Moore Inc</t>
  </si>
  <si>
    <t>2010 Chevrolet Malibu</t>
  </si>
  <si>
    <t>TalkingAid.ca</t>
  </si>
  <si>
    <t>06f13d43-42ee-4578-b345-9752fa054879</t>
  </si>
  <si>
    <t>Solano</t>
  </si>
  <si>
    <t>2039 Holdom Avenue</t>
  </si>
  <si>
    <t>RichardCSolano@dayrep.com</t>
  </si>
  <si>
    <t>Anxiortampt</t>
  </si>
  <si>
    <t>yeeFai1nai</t>
  </si>
  <si>
    <t>604-580-4422</t>
  </si>
  <si>
    <t>Sutton</t>
  </si>
  <si>
    <t>381 283 530</t>
  </si>
  <si>
    <t>1Z 693 129 77 0223 257 0</t>
  </si>
  <si>
    <t>Instructional coach</t>
  </si>
  <si>
    <t>Magik Lamp</t>
  </si>
  <si>
    <t>2012 Lincoln MKS</t>
  </si>
  <si>
    <t>Developology.ca</t>
  </si>
  <si>
    <t>6' 0"</t>
  </si>
  <si>
    <t>a1b74cae-f07b-4e76-9244-779ec77e3ece</t>
  </si>
  <si>
    <t>P</t>
  </si>
  <si>
    <t>Manners</t>
  </si>
  <si>
    <t>3700 Holdom Avenue</t>
  </si>
  <si>
    <t>JamesPManners@cuvox.de</t>
  </si>
  <si>
    <t>Asher1963</t>
  </si>
  <si>
    <t>kieK2aixu</t>
  </si>
  <si>
    <t>604-951-2625</t>
  </si>
  <si>
    <t>Davis</t>
  </si>
  <si>
    <t>303 351 845</t>
  </si>
  <si>
    <t>1Z 804 030 29 1469 467 3</t>
  </si>
  <si>
    <t>Commercial pilot</t>
  </si>
  <si>
    <t>Destiny Planners</t>
  </si>
  <si>
    <t>2008 SsangYong Stavic</t>
  </si>
  <si>
    <t>EmploymentCars.ca</t>
  </si>
  <si>
    <t>3448d0fc-f056-4a92-aa53-7a4e45f4335f</t>
  </si>
  <si>
    <t>Bertram</t>
  </si>
  <si>
    <t>884 King George Hwy</t>
  </si>
  <si>
    <t>BrianFBertram@cuvox.de</t>
  </si>
  <si>
    <t>Begraced</t>
  </si>
  <si>
    <t>eetieSheel7</t>
  </si>
  <si>
    <t>604-591-3916</t>
  </si>
  <si>
    <t>Matte</t>
  </si>
  <si>
    <t>366 926 038</t>
  </si>
  <si>
    <t>1Z 922 684 24 1797 318 3</t>
  </si>
  <si>
    <t>Agricultural inspector</t>
  </si>
  <si>
    <t>Levitz Furniture</t>
  </si>
  <si>
    <t>2005 Holden Frontera</t>
  </si>
  <si>
    <t>BlockSigns.ca</t>
  </si>
  <si>
    <t>6aa37c59-e726-47d6-8b3a-1a8ad74f6acc</t>
  </si>
  <si>
    <t>Darryl</t>
  </si>
  <si>
    <t>Kenner</t>
  </si>
  <si>
    <t>4399 Glover Road</t>
  </si>
  <si>
    <t>DarrylJKenner@cuvox.de</t>
  </si>
  <si>
    <t>Hervizinve69</t>
  </si>
  <si>
    <t>wai5aXohx6</t>
  </si>
  <si>
    <t>604-574-3980</t>
  </si>
  <si>
    <t>Miller</t>
  </si>
  <si>
    <t>037 920 469</t>
  </si>
  <si>
    <t>1Z 725 506 31 0324 251 8</t>
  </si>
  <si>
    <t>ESL teacher</t>
  </si>
  <si>
    <t>Adaptas</t>
  </si>
  <si>
    <t>2007 Volkswagen Pickup</t>
  </si>
  <si>
    <t>ModelVoice.ca</t>
  </si>
  <si>
    <t>b354d2e5-b67b-4995-bcff-c0f44d15ed03</t>
  </si>
  <si>
    <t>Durbin</t>
  </si>
  <si>
    <t>4447 Holdom Avenue</t>
  </si>
  <si>
    <t>JosephADurbin@dayrep.com</t>
  </si>
  <si>
    <t>Artudistrums</t>
  </si>
  <si>
    <t>eer7Quael8th</t>
  </si>
  <si>
    <t>604-581-7173</t>
  </si>
  <si>
    <t>Watters</t>
  </si>
  <si>
    <t>556 641 793</t>
  </si>
  <si>
    <t>1Z 208 234 65 3778 201 2</t>
  </si>
  <si>
    <t>Regional geographer</t>
  </si>
  <si>
    <t>Quickbiz</t>
  </si>
  <si>
    <t>1992 Renault Espace</t>
  </si>
  <si>
    <t>WildPrize.ca</t>
  </si>
  <si>
    <t>39b8f540-d758-40e9-a704-14f7e55de211</t>
  </si>
  <si>
    <t>Aimee</t>
  </si>
  <si>
    <t>Newton</t>
  </si>
  <si>
    <t>854 King George Hwy</t>
  </si>
  <si>
    <t>AimeeJNewton@gustr.com</t>
  </si>
  <si>
    <t>Thenthen</t>
  </si>
  <si>
    <t>lie4ooFus</t>
  </si>
  <si>
    <t>604-501-3463</t>
  </si>
  <si>
    <t>Mai</t>
  </si>
  <si>
    <t>404 492 027</t>
  </si>
  <si>
    <t>1Z 021 3A5 41 8241 818 6</t>
  </si>
  <si>
    <t>Secretarial assistant</t>
  </si>
  <si>
    <t>Children's Palace</t>
  </si>
  <si>
    <t>2004 Jaguar XK</t>
  </si>
  <si>
    <t>vMinnesota.ca</t>
  </si>
  <si>
    <t>fc903bbd-0efe-4b46-9932-6af83f1590be</t>
  </si>
  <si>
    <t>Sample</t>
  </si>
  <si>
    <t>3033 King George Hwy</t>
  </si>
  <si>
    <t>AmandaRSample@einrot.com</t>
  </si>
  <si>
    <t>Tralmot</t>
  </si>
  <si>
    <t>Ohhoh1oa</t>
  </si>
  <si>
    <t>604-572-4950</t>
  </si>
  <si>
    <t>Doyle</t>
  </si>
  <si>
    <t>766 214 555</t>
  </si>
  <si>
    <t>1Z Y85 81E 41 3999 490 4</t>
  </si>
  <si>
    <t>Rodbuster</t>
  </si>
  <si>
    <t>Pro Star</t>
  </si>
  <si>
    <t>1999 Audi RS4</t>
  </si>
  <si>
    <t>HealPlant.ca</t>
  </si>
  <si>
    <t>5' 1"</t>
  </si>
  <si>
    <t>d0618d95-3ce8-477c-8717-cd836d863f81</t>
  </si>
  <si>
    <t>Name</t>
  </si>
  <si>
    <t>Corp</t>
  </si>
  <si>
    <t>Foods</t>
  </si>
  <si>
    <t>Numbered</t>
  </si>
  <si>
    <t>Seafood</t>
  </si>
  <si>
    <t>Cafe</t>
  </si>
  <si>
    <t>Eatry</t>
  </si>
  <si>
    <t>Kitchen</t>
  </si>
  <si>
    <t>Holdings</t>
  </si>
  <si>
    <t>Pub</t>
  </si>
  <si>
    <t>Inc.</t>
  </si>
  <si>
    <t>Diner</t>
  </si>
  <si>
    <t>Corp.</t>
  </si>
  <si>
    <t>Stand</t>
  </si>
  <si>
    <t>Ltd.</t>
  </si>
  <si>
    <t>Tavern</t>
  </si>
  <si>
    <t>LP</t>
  </si>
  <si>
    <t>Palace</t>
  </si>
  <si>
    <t>Bar</t>
  </si>
  <si>
    <t>Shack</t>
  </si>
  <si>
    <t>Dining Room</t>
  </si>
  <si>
    <t>Joint</t>
  </si>
  <si>
    <t>Public House</t>
  </si>
  <si>
    <t>Greasy Spoon</t>
  </si>
  <si>
    <t>Cafeteria</t>
  </si>
  <si>
    <t>Sandwich Shop</t>
  </si>
  <si>
    <t>Grill</t>
  </si>
  <si>
    <t>Bar and Grill</t>
  </si>
  <si>
    <t>Eating House</t>
  </si>
  <si>
    <t>Chophouse</t>
  </si>
  <si>
    <t>Dive</t>
  </si>
  <si>
    <t>Inn</t>
  </si>
  <si>
    <t>Drive-In</t>
  </si>
  <si>
    <t>Canteen</t>
  </si>
  <si>
    <t>Brasserie</t>
  </si>
  <si>
    <t>Saloon</t>
  </si>
  <si>
    <t>Trattoria</t>
  </si>
  <si>
    <t>Carryout</t>
  </si>
  <si>
    <t>Coffee</t>
  </si>
  <si>
    <t>Coffee House</t>
  </si>
  <si>
    <t>Dining Hall</t>
  </si>
  <si>
    <t>Ratskeller</t>
  </si>
  <si>
    <t>Luncheon</t>
  </si>
  <si>
    <t>Charcuterie</t>
  </si>
  <si>
    <t>Booze and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</si>
</sst>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J1" zoomScale="90" zoomScaleNormal="90" workbookViewId="0">
      <pane ySplit="1" topLeftCell="A2" activePane="bottomLeft" state="frozen"/>
      <selection activeCell="J1" sqref="J1"/>
      <selection pane="bottomLeft" activeCell="A93" sqref="A93"/>
    </sheetView>
  </sheetViews>
  <sheetFormatPr defaultRowHeight="14.25" x14ac:dyDescent="0.45"/>
  <cols>
    <col min="1" max="1" width="11.265625" customWidth="1"/>
    <col min="2" max="2" width="34.265625" customWidth="1"/>
    <col min="3" max="3" width="10.86328125" customWidth="1"/>
    <col min="4" max="4" width="20.1328125" customWidth="1"/>
    <col min="5" max="5" width="45.53125" customWidth="1"/>
    <col min="6" max="6" width="18" customWidth="1"/>
    <col min="7" max="7" width="20.73046875" customWidth="1"/>
    <col min="8" max="8" width="13.1328125" customWidth="1"/>
    <col min="9" max="9" width="10.59765625" customWidth="1"/>
    <col min="10" max="10" width="12.73046875" customWidth="1"/>
    <col min="11" max="11" width="12" customWidth="1"/>
    <col min="12" max="12" width="13.1328125" customWidth="1"/>
    <col min="13" max="13" width="10.796875" customWidth="1"/>
    <col min="14" max="1022" width="8.53125" customWidth="1"/>
    <col min="1023" max="1025" width="11.53125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45">
      <c r="A2">
        <v>428172</v>
      </c>
      <c r="B2" t="s">
        <v>13</v>
      </c>
      <c r="C2" t="s">
        <v>14</v>
      </c>
      <c r="D2" t="s">
        <v>15</v>
      </c>
      <c r="E2" t="s">
        <v>16</v>
      </c>
      <c r="H2" t="s">
        <v>17</v>
      </c>
      <c r="I2" t="s">
        <v>18</v>
      </c>
      <c r="L2" s="2">
        <v>40225</v>
      </c>
      <c r="M2" t="str">
        <f t="shared" ref="M2:M33" ca="1" si="0">IF(D2="BC","",INDEX($C$73:$C$92,RANDBETWEEN(1,20),1))</f>
        <v>FM0996863</v>
      </c>
    </row>
    <row r="3" spans="1:13" x14ac:dyDescent="0.45">
      <c r="A3">
        <v>453270</v>
      </c>
      <c r="B3" t="s">
        <v>19</v>
      </c>
      <c r="C3" t="s">
        <v>20</v>
      </c>
      <c r="D3" t="s">
        <v>15</v>
      </c>
      <c r="E3" t="s">
        <v>21</v>
      </c>
      <c r="H3" t="s">
        <v>17</v>
      </c>
      <c r="I3" t="s">
        <v>18</v>
      </c>
      <c r="L3" s="2">
        <v>43064</v>
      </c>
      <c r="M3" t="str">
        <f t="shared" ca="1" si="0"/>
        <v>FM0998610</v>
      </c>
    </row>
    <row r="4" spans="1:13" x14ac:dyDescent="0.45">
      <c r="A4">
        <v>269564</v>
      </c>
      <c r="B4" t="s">
        <v>22</v>
      </c>
      <c r="C4" t="s">
        <v>23</v>
      </c>
      <c r="D4" t="s">
        <v>15</v>
      </c>
      <c r="E4" t="s">
        <v>24</v>
      </c>
      <c r="H4" t="s">
        <v>17</v>
      </c>
      <c r="I4" t="s">
        <v>18</v>
      </c>
      <c r="L4" s="2">
        <v>39735</v>
      </c>
      <c r="M4" t="str">
        <f t="shared" ca="1" si="0"/>
        <v>FM0657989</v>
      </c>
    </row>
    <row r="5" spans="1:13" x14ac:dyDescent="0.45">
      <c r="A5">
        <v>715028</v>
      </c>
      <c r="B5" t="s">
        <v>25</v>
      </c>
      <c r="C5" t="s">
        <v>26</v>
      </c>
      <c r="D5" t="s">
        <v>15</v>
      </c>
      <c r="E5" t="s">
        <v>27</v>
      </c>
      <c r="H5" t="s">
        <v>17</v>
      </c>
      <c r="I5" t="s">
        <v>18</v>
      </c>
      <c r="L5" s="2">
        <v>41738</v>
      </c>
      <c r="M5" t="str">
        <f t="shared" ca="1" si="0"/>
        <v>FM0126534</v>
      </c>
    </row>
    <row r="6" spans="1:13" x14ac:dyDescent="0.45">
      <c r="A6">
        <v>110145</v>
      </c>
      <c r="B6" t="s">
        <v>28</v>
      </c>
      <c r="C6" t="s">
        <v>29</v>
      </c>
      <c r="D6" t="s">
        <v>15</v>
      </c>
      <c r="E6" t="s">
        <v>30</v>
      </c>
      <c r="H6" t="s">
        <v>17</v>
      </c>
      <c r="I6" t="s">
        <v>18</v>
      </c>
      <c r="L6" s="2">
        <v>41481</v>
      </c>
      <c r="M6" t="str">
        <f t="shared" ca="1" si="0"/>
        <v>FM0650759</v>
      </c>
    </row>
    <row r="7" spans="1:13" x14ac:dyDescent="0.45">
      <c r="A7">
        <v>722432</v>
      </c>
      <c r="B7" t="s">
        <v>31</v>
      </c>
      <c r="C7" t="s">
        <v>32</v>
      </c>
      <c r="D7" t="s">
        <v>15</v>
      </c>
      <c r="E7" t="s">
        <v>33</v>
      </c>
      <c r="H7" t="s">
        <v>17</v>
      </c>
      <c r="I7" t="s">
        <v>18</v>
      </c>
      <c r="L7" s="2">
        <v>39708</v>
      </c>
      <c r="M7" t="str">
        <f t="shared" ca="1" si="0"/>
        <v>FM0577961</v>
      </c>
    </row>
    <row r="8" spans="1:13" x14ac:dyDescent="0.45">
      <c r="A8">
        <v>783603</v>
      </c>
      <c r="B8" t="s">
        <v>34</v>
      </c>
      <c r="C8" t="s">
        <v>35</v>
      </c>
      <c r="D8" t="s">
        <v>15</v>
      </c>
      <c r="E8" t="s">
        <v>36</v>
      </c>
      <c r="H8" t="s">
        <v>17</v>
      </c>
      <c r="I8" t="s">
        <v>18</v>
      </c>
      <c r="L8" s="2">
        <v>39816</v>
      </c>
      <c r="M8" t="str">
        <f t="shared" ca="1" si="0"/>
        <v>FM0978608</v>
      </c>
    </row>
    <row r="9" spans="1:13" x14ac:dyDescent="0.45">
      <c r="A9">
        <v>313689</v>
      </c>
      <c r="B9" t="s">
        <v>37</v>
      </c>
      <c r="C9" t="s">
        <v>38</v>
      </c>
      <c r="D9" t="s">
        <v>15</v>
      </c>
      <c r="E9" t="s">
        <v>39</v>
      </c>
      <c r="H9" t="s">
        <v>17</v>
      </c>
      <c r="I9" t="s">
        <v>18</v>
      </c>
      <c r="L9" s="2">
        <v>40664</v>
      </c>
      <c r="M9" t="str">
        <f t="shared" ca="1" si="0"/>
        <v>FM0706765</v>
      </c>
    </row>
    <row r="10" spans="1:13" x14ac:dyDescent="0.45">
      <c r="A10">
        <v>631900</v>
      </c>
      <c r="B10" t="s">
        <v>40</v>
      </c>
      <c r="C10" t="s">
        <v>41</v>
      </c>
      <c r="D10" t="s">
        <v>15</v>
      </c>
      <c r="E10" t="s">
        <v>42</v>
      </c>
      <c r="H10" t="s">
        <v>17</v>
      </c>
      <c r="I10" t="s">
        <v>18</v>
      </c>
      <c r="L10" s="2">
        <v>39197</v>
      </c>
      <c r="M10" t="str">
        <f t="shared" ca="1" si="0"/>
        <v>FM0403540</v>
      </c>
    </row>
    <row r="11" spans="1:13" x14ac:dyDescent="0.45">
      <c r="A11">
        <v>214669</v>
      </c>
      <c r="B11" t="s">
        <v>43</v>
      </c>
      <c r="C11" t="s">
        <v>44</v>
      </c>
      <c r="D11" t="s">
        <v>15</v>
      </c>
      <c r="E11" t="s">
        <v>45</v>
      </c>
      <c r="H11" t="s">
        <v>17</v>
      </c>
      <c r="I11" t="s">
        <v>18</v>
      </c>
      <c r="L11" s="2">
        <v>43250</v>
      </c>
      <c r="M11" t="str">
        <f t="shared" ca="1" si="0"/>
        <v>FM0531049</v>
      </c>
    </row>
    <row r="12" spans="1:13" x14ac:dyDescent="0.45">
      <c r="A12">
        <v>215814</v>
      </c>
      <c r="B12" t="s">
        <v>46</v>
      </c>
      <c r="C12" t="s">
        <v>47</v>
      </c>
      <c r="D12" t="s">
        <v>15</v>
      </c>
      <c r="E12" t="s">
        <v>48</v>
      </c>
      <c r="H12" t="s">
        <v>17</v>
      </c>
      <c r="I12" t="s">
        <v>18</v>
      </c>
      <c r="L12" s="2">
        <v>43286</v>
      </c>
      <c r="M12" t="str">
        <f t="shared" ca="1" si="0"/>
        <v>FM0996863</v>
      </c>
    </row>
    <row r="13" spans="1:13" x14ac:dyDescent="0.45">
      <c r="A13">
        <v>182164</v>
      </c>
      <c r="B13" t="s">
        <v>49</v>
      </c>
      <c r="C13" t="s">
        <v>50</v>
      </c>
      <c r="D13" t="s">
        <v>15</v>
      </c>
      <c r="E13" t="s">
        <v>51</v>
      </c>
      <c r="H13" t="s">
        <v>17</v>
      </c>
      <c r="I13" t="s">
        <v>18</v>
      </c>
      <c r="L13" s="2">
        <v>42253</v>
      </c>
      <c r="M13" t="str">
        <f t="shared" ca="1" si="0"/>
        <v>FM0998610</v>
      </c>
    </row>
    <row r="14" spans="1:13" x14ac:dyDescent="0.45">
      <c r="A14">
        <v>437011</v>
      </c>
      <c r="B14" t="s">
        <v>52</v>
      </c>
      <c r="C14" t="s">
        <v>53</v>
      </c>
      <c r="D14" t="s">
        <v>15</v>
      </c>
      <c r="E14" t="s">
        <v>54</v>
      </c>
      <c r="H14" t="s">
        <v>17</v>
      </c>
      <c r="I14" t="s">
        <v>18</v>
      </c>
      <c r="L14" s="2">
        <v>42155</v>
      </c>
      <c r="M14" t="str">
        <f t="shared" ca="1" si="0"/>
        <v>FM0978608</v>
      </c>
    </row>
    <row r="15" spans="1:13" x14ac:dyDescent="0.45">
      <c r="A15">
        <v>273337</v>
      </c>
      <c r="B15" t="s">
        <v>55</v>
      </c>
      <c r="C15" t="s">
        <v>56</v>
      </c>
      <c r="D15" t="s">
        <v>15</v>
      </c>
      <c r="E15" t="s">
        <v>57</v>
      </c>
      <c r="H15" t="s">
        <v>17</v>
      </c>
      <c r="I15" t="s">
        <v>18</v>
      </c>
      <c r="L15" s="2">
        <v>40687</v>
      </c>
      <c r="M15" t="str">
        <f t="shared" ca="1" si="0"/>
        <v>FM0577961</v>
      </c>
    </row>
    <row r="16" spans="1:13" x14ac:dyDescent="0.45">
      <c r="A16">
        <v>771969</v>
      </c>
      <c r="B16" t="s">
        <v>58</v>
      </c>
      <c r="C16" t="s">
        <v>59</v>
      </c>
      <c r="D16" t="s">
        <v>15</v>
      </c>
      <c r="E16" t="s">
        <v>60</v>
      </c>
      <c r="H16" t="s">
        <v>17</v>
      </c>
      <c r="I16" t="s">
        <v>18</v>
      </c>
      <c r="L16" s="2">
        <v>40781</v>
      </c>
      <c r="M16" t="str">
        <f t="shared" ca="1" si="0"/>
        <v>FM0626073</v>
      </c>
    </row>
    <row r="17" spans="1:13" x14ac:dyDescent="0.45">
      <c r="A17">
        <v>747544</v>
      </c>
      <c r="B17" t="s">
        <v>61</v>
      </c>
      <c r="C17" t="s">
        <v>62</v>
      </c>
      <c r="D17" t="s">
        <v>15</v>
      </c>
      <c r="E17" t="s">
        <v>63</v>
      </c>
      <c r="H17" t="s">
        <v>17</v>
      </c>
      <c r="I17" t="s">
        <v>18</v>
      </c>
      <c r="L17" s="2">
        <v>39777</v>
      </c>
      <c r="M17" t="str">
        <f t="shared" ca="1" si="0"/>
        <v>FM0626073</v>
      </c>
    </row>
    <row r="18" spans="1:13" x14ac:dyDescent="0.45">
      <c r="A18">
        <v>807750</v>
      </c>
      <c r="B18" t="s">
        <v>64</v>
      </c>
      <c r="C18" t="s">
        <v>65</v>
      </c>
      <c r="D18" t="s">
        <v>15</v>
      </c>
      <c r="E18" t="s">
        <v>66</v>
      </c>
      <c r="H18" t="s">
        <v>17</v>
      </c>
      <c r="I18" t="s">
        <v>18</v>
      </c>
      <c r="L18" s="2">
        <v>38586</v>
      </c>
      <c r="M18" t="str">
        <f t="shared" ca="1" si="0"/>
        <v>FM0371429</v>
      </c>
    </row>
    <row r="19" spans="1:13" x14ac:dyDescent="0.45">
      <c r="A19">
        <v>448906</v>
      </c>
      <c r="B19" t="s">
        <v>67</v>
      </c>
      <c r="C19" t="s">
        <v>68</v>
      </c>
      <c r="D19" t="s">
        <v>15</v>
      </c>
      <c r="E19" t="s">
        <v>69</v>
      </c>
      <c r="H19" t="s">
        <v>17</v>
      </c>
      <c r="I19" t="s">
        <v>18</v>
      </c>
      <c r="L19" s="2">
        <v>42777</v>
      </c>
      <c r="M19" t="str">
        <f t="shared" ca="1" si="0"/>
        <v>FM0998610</v>
      </c>
    </row>
    <row r="20" spans="1:13" x14ac:dyDescent="0.45">
      <c r="A20">
        <v>469056</v>
      </c>
      <c r="B20" t="s">
        <v>70</v>
      </c>
      <c r="C20" t="s">
        <v>71</v>
      </c>
      <c r="D20" t="s">
        <v>15</v>
      </c>
      <c r="E20" t="s">
        <v>72</v>
      </c>
      <c r="H20" t="s">
        <v>17</v>
      </c>
      <c r="I20" t="s">
        <v>18</v>
      </c>
      <c r="L20" s="2">
        <v>42433</v>
      </c>
      <c r="M20" t="str">
        <f t="shared" ca="1" si="0"/>
        <v>FM0577961</v>
      </c>
    </row>
    <row r="21" spans="1:13" x14ac:dyDescent="0.45">
      <c r="A21">
        <v>988803</v>
      </c>
      <c r="B21" t="s">
        <v>73</v>
      </c>
      <c r="C21" t="s">
        <v>74</v>
      </c>
      <c r="D21" t="s">
        <v>15</v>
      </c>
      <c r="E21" t="s">
        <v>75</v>
      </c>
      <c r="H21" t="s">
        <v>17</v>
      </c>
      <c r="I21" t="s">
        <v>18</v>
      </c>
      <c r="L21" s="2">
        <v>39090</v>
      </c>
      <c r="M21" t="str">
        <f t="shared" ca="1" si="0"/>
        <v>FM0126534</v>
      </c>
    </row>
    <row r="22" spans="1:13" x14ac:dyDescent="0.45">
      <c r="A22">
        <v>602994</v>
      </c>
      <c r="B22" t="s">
        <v>76</v>
      </c>
      <c r="C22" t="s">
        <v>77</v>
      </c>
      <c r="D22" t="s">
        <v>15</v>
      </c>
      <c r="E22" t="s">
        <v>78</v>
      </c>
      <c r="H22" t="s">
        <v>17</v>
      </c>
      <c r="I22" t="s">
        <v>18</v>
      </c>
      <c r="L22" s="2">
        <v>38312</v>
      </c>
      <c r="M22" t="str">
        <f t="shared" ca="1" si="0"/>
        <v>FM0626073</v>
      </c>
    </row>
    <row r="23" spans="1:13" x14ac:dyDescent="0.45">
      <c r="A23">
        <v>631306</v>
      </c>
      <c r="B23" t="s">
        <v>79</v>
      </c>
      <c r="C23" t="s">
        <v>80</v>
      </c>
      <c r="D23" t="s">
        <v>15</v>
      </c>
      <c r="E23" t="s">
        <v>81</v>
      </c>
      <c r="H23" t="s">
        <v>17</v>
      </c>
      <c r="I23" t="s">
        <v>18</v>
      </c>
      <c r="L23" s="2">
        <v>38395</v>
      </c>
      <c r="M23" t="str">
        <f t="shared" ca="1" si="0"/>
        <v>FM0657989</v>
      </c>
    </row>
    <row r="24" spans="1:13" x14ac:dyDescent="0.45">
      <c r="A24">
        <v>644808</v>
      </c>
      <c r="B24" t="s">
        <v>82</v>
      </c>
      <c r="C24" t="s">
        <v>83</v>
      </c>
      <c r="D24" t="s">
        <v>15</v>
      </c>
      <c r="E24" t="s">
        <v>84</v>
      </c>
      <c r="H24" t="s">
        <v>17</v>
      </c>
      <c r="I24" t="s">
        <v>18</v>
      </c>
      <c r="L24" s="2">
        <v>40373</v>
      </c>
      <c r="M24" t="str">
        <f t="shared" ca="1" si="0"/>
        <v>FM0411589</v>
      </c>
    </row>
    <row r="25" spans="1:13" x14ac:dyDescent="0.45">
      <c r="A25">
        <v>785695</v>
      </c>
      <c r="B25" t="s">
        <v>85</v>
      </c>
      <c r="C25" t="s">
        <v>86</v>
      </c>
      <c r="D25" t="s">
        <v>15</v>
      </c>
      <c r="E25" t="s">
        <v>87</v>
      </c>
      <c r="H25" t="s">
        <v>17</v>
      </c>
      <c r="I25" t="s">
        <v>18</v>
      </c>
      <c r="L25" s="2">
        <v>38598</v>
      </c>
      <c r="M25" t="str">
        <f t="shared" ca="1" si="0"/>
        <v>FM0531049</v>
      </c>
    </row>
    <row r="26" spans="1:13" x14ac:dyDescent="0.45">
      <c r="A26">
        <v>179643</v>
      </c>
      <c r="B26" t="s">
        <v>88</v>
      </c>
      <c r="C26" t="s">
        <v>89</v>
      </c>
      <c r="D26" t="s">
        <v>15</v>
      </c>
      <c r="E26" t="s">
        <v>90</v>
      </c>
      <c r="H26" t="s">
        <v>17</v>
      </c>
      <c r="I26" t="s">
        <v>18</v>
      </c>
      <c r="L26" s="2">
        <v>41820</v>
      </c>
      <c r="M26" t="str">
        <f t="shared" ca="1" si="0"/>
        <v>FM0978608</v>
      </c>
    </row>
    <row r="27" spans="1:13" x14ac:dyDescent="0.45">
      <c r="A27">
        <v>747180</v>
      </c>
      <c r="B27" t="s">
        <v>91</v>
      </c>
      <c r="C27" t="s">
        <v>92</v>
      </c>
      <c r="D27" t="s">
        <v>15</v>
      </c>
      <c r="E27" t="s">
        <v>93</v>
      </c>
      <c r="H27" t="s">
        <v>17</v>
      </c>
      <c r="I27" t="s">
        <v>18</v>
      </c>
      <c r="L27" s="2">
        <v>43233</v>
      </c>
      <c r="M27" t="str">
        <f t="shared" ca="1" si="0"/>
        <v>FM0978608</v>
      </c>
    </row>
    <row r="28" spans="1:13" x14ac:dyDescent="0.45">
      <c r="A28">
        <v>550486</v>
      </c>
      <c r="B28" t="s">
        <v>94</v>
      </c>
      <c r="C28" t="s">
        <v>95</v>
      </c>
      <c r="D28" t="s">
        <v>15</v>
      </c>
      <c r="E28" t="s">
        <v>96</v>
      </c>
      <c r="H28" t="s">
        <v>17</v>
      </c>
      <c r="I28" t="s">
        <v>18</v>
      </c>
      <c r="L28" s="2">
        <v>41144</v>
      </c>
      <c r="M28" t="str">
        <f t="shared" ca="1" si="0"/>
        <v>FM0403540</v>
      </c>
    </row>
    <row r="29" spans="1:13" x14ac:dyDescent="0.45">
      <c r="A29">
        <v>607268</v>
      </c>
      <c r="B29" t="s">
        <v>97</v>
      </c>
      <c r="C29" t="s">
        <v>98</v>
      </c>
      <c r="D29" t="s">
        <v>15</v>
      </c>
      <c r="E29" t="s">
        <v>99</v>
      </c>
      <c r="H29" t="s">
        <v>17</v>
      </c>
      <c r="I29" t="s">
        <v>18</v>
      </c>
      <c r="L29" s="2">
        <v>41311</v>
      </c>
      <c r="M29" t="str">
        <f t="shared" ca="1" si="0"/>
        <v>FM0749927</v>
      </c>
    </row>
    <row r="30" spans="1:13" x14ac:dyDescent="0.45">
      <c r="A30">
        <v>601436</v>
      </c>
      <c r="B30" t="s">
        <v>100</v>
      </c>
      <c r="C30" t="s">
        <v>101</v>
      </c>
      <c r="D30" t="s">
        <v>15</v>
      </c>
      <c r="E30" t="s">
        <v>102</v>
      </c>
      <c r="H30" t="s">
        <v>17</v>
      </c>
      <c r="I30" t="s">
        <v>18</v>
      </c>
      <c r="L30" s="2">
        <v>40390</v>
      </c>
      <c r="M30" t="str">
        <f t="shared" ca="1" si="0"/>
        <v>FM0998610</v>
      </c>
    </row>
    <row r="31" spans="1:13" x14ac:dyDescent="0.45">
      <c r="A31">
        <v>199457</v>
      </c>
      <c r="B31" t="s">
        <v>103</v>
      </c>
      <c r="C31" t="s">
        <v>104</v>
      </c>
      <c r="D31" t="s">
        <v>105</v>
      </c>
      <c r="E31" t="s">
        <v>106</v>
      </c>
      <c r="H31" t="s">
        <v>17</v>
      </c>
      <c r="I31" t="s">
        <v>18</v>
      </c>
      <c r="L31" s="2">
        <v>40905</v>
      </c>
      <c r="M31" t="str">
        <f t="shared" ca="1" si="0"/>
        <v/>
      </c>
    </row>
    <row r="32" spans="1:13" x14ac:dyDescent="0.45">
      <c r="A32">
        <v>620306</v>
      </c>
      <c r="B32" t="s">
        <v>107</v>
      </c>
      <c r="C32" t="s">
        <v>108</v>
      </c>
      <c r="D32" t="s">
        <v>105</v>
      </c>
      <c r="E32" t="s">
        <v>109</v>
      </c>
      <c r="H32" t="s">
        <v>17</v>
      </c>
      <c r="I32" t="s">
        <v>18</v>
      </c>
      <c r="L32" s="2">
        <v>39513</v>
      </c>
      <c r="M32" t="str">
        <f t="shared" ca="1" si="0"/>
        <v/>
      </c>
    </row>
    <row r="33" spans="1:13" x14ac:dyDescent="0.45">
      <c r="A33">
        <v>233604</v>
      </c>
      <c r="B33" t="s">
        <v>110</v>
      </c>
      <c r="C33" t="s">
        <v>111</v>
      </c>
      <c r="D33" t="s">
        <v>105</v>
      </c>
      <c r="E33" t="s">
        <v>112</v>
      </c>
      <c r="H33" t="s">
        <v>17</v>
      </c>
      <c r="I33" t="s">
        <v>18</v>
      </c>
      <c r="L33" s="2">
        <v>42655</v>
      </c>
      <c r="M33" t="str">
        <f t="shared" ca="1" si="0"/>
        <v/>
      </c>
    </row>
    <row r="34" spans="1:13" x14ac:dyDescent="0.45">
      <c r="A34">
        <v>172271</v>
      </c>
      <c r="B34" t="s">
        <v>113</v>
      </c>
      <c r="C34" t="s">
        <v>114</v>
      </c>
      <c r="D34" t="s">
        <v>105</v>
      </c>
      <c r="E34" t="s">
        <v>115</v>
      </c>
      <c r="H34" t="s">
        <v>17</v>
      </c>
      <c r="I34" t="s">
        <v>18</v>
      </c>
      <c r="L34" s="2">
        <v>40412</v>
      </c>
      <c r="M34" t="str">
        <f t="shared" ref="M34:M65" ca="1" si="1">IF(D34="BC","",INDEX($C$73:$C$92,RANDBETWEEN(1,20),1))</f>
        <v/>
      </c>
    </row>
    <row r="35" spans="1:13" x14ac:dyDescent="0.45">
      <c r="A35">
        <v>725166</v>
      </c>
      <c r="B35" t="s">
        <v>116</v>
      </c>
      <c r="C35" t="s">
        <v>117</v>
      </c>
      <c r="D35" t="s">
        <v>105</v>
      </c>
      <c r="E35" t="s">
        <v>118</v>
      </c>
      <c r="H35" t="s">
        <v>17</v>
      </c>
      <c r="I35" t="s">
        <v>18</v>
      </c>
      <c r="L35" s="2">
        <v>40339</v>
      </c>
      <c r="M35" t="str">
        <f t="shared" ca="1" si="1"/>
        <v/>
      </c>
    </row>
    <row r="36" spans="1:13" x14ac:dyDescent="0.45">
      <c r="A36">
        <v>172271</v>
      </c>
      <c r="B36" t="s">
        <v>119</v>
      </c>
      <c r="C36" t="s">
        <v>120</v>
      </c>
      <c r="D36" t="s">
        <v>105</v>
      </c>
      <c r="E36" t="s">
        <v>115</v>
      </c>
      <c r="H36" t="s">
        <v>17</v>
      </c>
      <c r="I36" t="s">
        <v>18</v>
      </c>
      <c r="L36" s="2">
        <v>39822</v>
      </c>
      <c r="M36" t="str">
        <f t="shared" ca="1" si="1"/>
        <v/>
      </c>
    </row>
    <row r="37" spans="1:13" x14ac:dyDescent="0.45">
      <c r="A37">
        <v>725166</v>
      </c>
      <c r="B37" t="s">
        <v>121</v>
      </c>
      <c r="C37" t="s">
        <v>122</v>
      </c>
      <c r="D37" t="s">
        <v>105</v>
      </c>
      <c r="E37" t="s">
        <v>118</v>
      </c>
      <c r="H37" t="s">
        <v>17</v>
      </c>
      <c r="I37" t="s">
        <v>18</v>
      </c>
      <c r="L37" s="2">
        <v>39153</v>
      </c>
      <c r="M37" t="str">
        <f t="shared" ca="1" si="1"/>
        <v/>
      </c>
    </row>
    <row r="38" spans="1:13" x14ac:dyDescent="0.45">
      <c r="A38">
        <v>965845</v>
      </c>
      <c r="B38" t="s">
        <v>123</v>
      </c>
      <c r="C38" t="s">
        <v>124</v>
      </c>
      <c r="D38" t="s">
        <v>105</v>
      </c>
      <c r="E38" t="s">
        <v>125</v>
      </c>
      <c r="H38" t="s">
        <v>17</v>
      </c>
      <c r="I38" t="s">
        <v>18</v>
      </c>
      <c r="L38" s="2">
        <v>41220</v>
      </c>
      <c r="M38" t="str">
        <f t="shared" ca="1" si="1"/>
        <v/>
      </c>
    </row>
    <row r="39" spans="1:13" x14ac:dyDescent="0.45">
      <c r="A39">
        <v>666546</v>
      </c>
      <c r="B39" t="s">
        <v>126</v>
      </c>
      <c r="C39" t="s">
        <v>127</v>
      </c>
      <c r="D39" t="s">
        <v>105</v>
      </c>
      <c r="E39" t="s">
        <v>128</v>
      </c>
      <c r="H39" t="s">
        <v>17</v>
      </c>
      <c r="I39" t="s">
        <v>18</v>
      </c>
      <c r="L39" s="2">
        <v>39324</v>
      </c>
      <c r="M39" t="str">
        <f t="shared" ca="1" si="1"/>
        <v/>
      </c>
    </row>
    <row r="40" spans="1:13" x14ac:dyDescent="0.45">
      <c r="A40">
        <v>123955</v>
      </c>
      <c r="B40" t="s">
        <v>129</v>
      </c>
      <c r="C40" t="s">
        <v>130</v>
      </c>
      <c r="D40" t="s">
        <v>105</v>
      </c>
      <c r="E40" t="s">
        <v>131</v>
      </c>
      <c r="H40" t="s">
        <v>17</v>
      </c>
      <c r="I40" t="s">
        <v>18</v>
      </c>
      <c r="L40" s="2">
        <v>40671</v>
      </c>
      <c r="M40" t="str">
        <f t="shared" ca="1" si="1"/>
        <v/>
      </c>
    </row>
    <row r="41" spans="1:13" x14ac:dyDescent="0.45">
      <c r="A41">
        <v>280836</v>
      </c>
      <c r="B41" t="s">
        <v>132</v>
      </c>
      <c r="C41" t="s">
        <v>133</v>
      </c>
      <c r="D41" t="s">
        <v>105</v>
      </c>
      <c r="E41" t="s">
        <v>134</v>
      </c>
      <c r="H41" t="s">
        <v>17</v>
      </c>
      <c r="I41" t="s">
        <v>18</v>
      </c>
      <c r="L41" s="2">
        <v>40013</v>
      </c>
      <c r="M41" t="str">
        <f t="shared" ca="1" si="1"/>
        <v/>
      </c>
    </row>
    <row r="42" spans="1:13" x14ac:dyDescent="0.45">
      <c r="A42">
        <v>842072</v>
      </c>
      <c r="B42" t="s">
        <v>135</v>
      </c>
      <c r="C42" t="s">
        <v>136</v>
      </c>
      <c r="D42" t="s">
        <v>105</v>
      </c>
      <c r="E42" t="s">
        <v>137</v>
      </c>
      <c r="H42" t="s">
        <v>17</v>
      </c>
      <c r="I42" t="s">
        <v>18</v>
      </c>
      <c r="L42" s="2">
        <v>39271</v>
      </c>
      <c r="M42" t="str">
        <f t="shared" ca="1" si="1"/>
        <v/>
      </c>
    </row>
    <row r="43" spans="1:13" x14ac:dyDescent="0.45">
      <c r="A43">
        <v>216109</v>
      </c>
      <c r="B43" t="s">
        <v>138</v>
      </c>
      <c r="C43" t="s">
        <v>139</v>
      </c>
      <c r="D43" t="s">
        <v>105</v>
      </c>
      <c r="E43" t="s">
        <v>140</v>
      </c>
      <c r="H43" t="s">
        <v>17</v>
      </c>
      <c r="I43" t="s">
        <v>18</v>
      </c>
      <c r="L43" s="2">
        <v>42362</v>
      </c>
      <c r="M43" t="str">
        <f t="shared" ca="1" si="1"/>
        <v/>
      </c>
    </row>
    <row r="44" spans="1:13" x14ac:dyDescent="0.45">
      <c r="A44">
        <v>991526</v>
      </c>
      <c r="B44" t="s">
        <v>141</v>
      </c>
      <c r="C44" t="s">
        <v>142</v>
      </c>
      <c r="D44" t="s">
        <v>105</v>
      </c>
      <c r="E44" t="s">
        <v>143</v>
      </c>
      <c r="H44" t="s">
        <v>17</v>
      </c>
      <c r="I44" t="s">
        <v>18</v>
      </c>
      <c r="L44" s="2">
        <v>42599</v>
      </c>
      <c r="M44" t="str">
        <f t="shared" ca="1" si="1"/>
        <v/>
      </c>
    </row>
    <row r="45" spans="1:13" x14ac:dyDescent="0.45">
      <c r="A45">
        <v>509696</v>
      </c>
      <c r="B45" t="s">
        <v>144</v>
      </c>
      <c r="C45" t="s">
        <v>145</v>
      </c>
      <c r="D45" t="s">
        <v>105</v>
      </c>
      <c r="E45" t="s">
        <v>146</v>
      </c>
      <c r="H45" t="s">
        <v>17</v>
      </c>
      <c r="I45" t="s">
        <v>18</v>
      </c>
      <c r="L45" s="2">
        <v>39977</v>
      </c>
      <c r="M45" t="str">
        <f t="shared" ca="1" si="1"/>
        <v/>
      </c>
    </row>
    <row r="46" spans="1:13" x14ac:dyDescent="0.45">
      <c r="A46">
        <v>525685</v>
      </c>
      <c r="B46" t="s">
        <v>147</v>
      </c>
      <c r="C46" t="s">
        <v>148</v>
      </c>
      <c r="D46" t="s">
        <v>105</v>
      </c>
      <c r="E46" t="s">
        <v>149</v>
      </c>
      <c r="H46" t="s">
        <v>17</v>
      </c>
      <c r="I46" t="s">
        <v>18</v>
      </c>
      <c r="L46" s="2">
        <v>39233</v>
      </c>
      <c r="M46" t="str">
        <f t="shared" ca="1" si="1"/>
        <v/>
      </c>
    </row>
    <row r="47" spans="1:13" x14ac:dyDescent="0.45">
      <c r="A47">
        <v>525685</v>
      </c>
      <c r="B47" t="s">
        <v>150</v>
      </c>
      <c r="C47" t="s">
        <v>151</v>
      </c>
      <c r="D47" t="s">
        <v>105</v>
      </c>
      <c r="E47" t="s">
        <v>149</v>
      </c>
      <c r="H47" t="s">
        <v>17</v>
      </c>
      <c r="I47" t="s">
        <v>18</v>
      </c>
      <c r="L47" s="2">
        <v>38702</v>
      </c>
      <c r="M47" t="str">
        <f t="shared" ca="1" si="1"/>
        <v/>
      </c>
    </row>
    <row r="48" spans="1:13" x14ac:dyDescent="0.45">
      <c r="A48">
        <v>208778</v>
      </c>
      <c r="B48" t="s">
        <v>152</v>
      </c>
      <c r="C48" t="s">
        <v>153</v>
      </c>
      <c r="D48" t="s">
        <v>105</v>
      </c>
      <c r="E48" t="s">
        <v>154</v>
      </c>
      <c r="H48" t="s">
        <v>17</v>
      </c>
      <c r="I48" t="s">
        <v>18</v>
      </c>
      <c r="L48" s="2">
        <v>39063</v>
      </c>
      <c r="M48" t="str">
        <f t="shared" ca="1" si="1"/>
        <v/>
      </c>
    </row>
    <row r="49" spans="1:13" x14ac:dyDescent="0.45">
      <c r="A49">
        <v>727833</v>
      </c>
      <c r="B49" t="s">
        <v>155</v>
      </c>
      <c r="C49" t="s">
        <v>156</v>
      </c>
      <c r="D49" t="s">
        <v>105</v>
      </c>
      <c r="E49" t="s">
        <v>157</v>
      </c>
      <c r="H49" t="s">
        <v>17</v>
      </c>
      <c r="I49" t="s">
        <v>18</v>
      </c>
      <c r="L49" s="2">
        <v>40440</v>
      </c>
      <c r="M49" t="str">
        <f t="shared" ca="1" si="1"/>
        <v/>
      </c>
    </row>
    <row r="50" spans="1:13" x14ac:dyDescent="0.45">
      <c r="A50">
        <v>858462</v>
      </c>
      <c r="B50" t="s">
        <v>158</v>
      </c>
      <c r="C50" t="s">
        <v>159</v>
      </c>
      <c r="D50" t="s">
        <v>105</v>
      </c>
      <c r="E50" t="s">
        <v>160</v>
      </c>
      <c r="H50" t="s">
        <v>17</v>
      </c>
      <c r="I50" t="s">
        <v>18</v>
      </c>
      <c r="L50" s="2">
        <v>39266</v>
      </c>
      <c r="M50" t="str">
        <f t="shared" ca="1" si="1"/>
        <v/>
      </c>
    </row>
    <row r="51" spans="1:13" x14ac:dyDescent="0.45">
      <c r="A51">
        <v>912074</v>
      </c>
      <c r="B51" t="s">
        <v>161</v>
      </c>
      <c r="C51" t="s">
        <v>162</v>
      </c>
      <c r="D51" t="s">
        <v>105</v>
      </c>
      <c r="E51" t="s">
        <v>163</v>
      </c>
      <c r="H51" t="s">
        <v>17</v>
      </c>
      <c r="I51" t="s">
        <v>18</v>
      </c>
      <c r="L51" s="2">
        <v>42913</v>
      </c>
      <c r="M51" t="str">
        <f t="shared" ca="1" si="1"/>
        <v/>
      </c>
    </row>
    <row r="52" spans="1:13" x14ac:dyDescent="0.45">
      <c r="A52">
        <v>811907</v>
      </c>
      <c r="B52" t="s">
        <v>164</v>
      </c>
      <c r="C52" t="s">
        <v>165</v>
      </c>
      <c r="D52" t="s">
        <v>105</v>
      </c>
      <c r="E52" t="s">
        <v>166</v>
      </c>
      <c r="H52" t="s">
        <v>17</v>
      </c>
      <c r="I52" t="s">
        <v>18</v>
      </c>
      <c r="L52" s="2">
        <v>41535</v>
      </c>
      <c r="M52" t="str">
        <f t="shared" ca="1" si="1"/>
        <v/>
      </c>
    </row>
    <row r="53" spans="1:13" x14ac:dyDescent="0.45">
      <c r="A53">
        <v>168364</v>
      </c>
      <c r="B53" t="s">
        <v>167</v>
      </c>
      <c r="C53" t="s">
        <v>168</v>
      </c>
      <c r="D53" t="s">
        <v>105</v>
      </c>
      <c r="E53" t="s">
        <v>169</v>
      </c>
      <c r="H53" t="s">
        <v>17</v>
      </c>
      <c r="I53" t="s">
        <v>18</v>
      </c>
      <c r="L53" s="2">
        <v>39550</v>
      </c>
      <c r="M53" t="str">
        <f t="shared" ca="1" si="1"/>
        <v/>
      </c>
    </row>
    <row r="54" spans="1:13" x14ac:dyDescent="0.45">
      <c r="A54">
        <v>420676</v>
      </c>
      <c r="B54" t="s">
        <v>170</v>
      </c>
      <c r="C54" t="s">
        <v>171</v>
      </c>
      <c r="D54" t="s">
        <v>105</v>
      </c>
      <c r="E54" t="s">
        <v>172</v>
      </c>
      <c r="H54" t="s">
        <v>17</v>
      </c>
      <c r="I54" t="s">
        <v>18</v>
      </c>
      <c r="L54" s="2">
        <v>39608</v>
      </c>
      <c r="M54" t="str">
        <f t="shared" ca="1" si="1"/>
        <v/>
      </c>
    </row>
    <row r="55" spans="1:13" x14ac:dyDescent="0.45">
      <c r="A55">
        <v>946632</v>
      </c>
      <c r="B55" t="s">
        <v>173</v>
      </c>
      <c r="C55" t="s">
        <v>174</v>
      </c>
      <c r="D55" t="s">
        <v>105</v>
      </c>
      <c r="E55" t="s">
        <v>175</v>
      </c>
      <c r="H55" t="s">
        <v>17</v>
      </c>
      <c r="I55" t="s">
        <v>18</v>
      </c>
      <c r="L55" s="2">
        <v>42648</v>
      </c>
      <c r="M55" t="str">
        <f t="shared" ca="1" si="1"/>
        <v/>
      </c>
    </row>
    <row r="56" spans="1:13" x14ac:dyDescent="0.45">
      <c r="A56">
        <v>964984</v>
      </c>
      <c r="B56" t="s">
        <v>176</v>
      </c>
      <c r="C56" t="s">
        <v>177</v>
      </c>
      <c r="D56" t="s">
        <v>105</v>
      </c>
      <c r="E56" t="s">
        <v>178</v>
      </c>
      <c r="H56" t="s">
        <v>17</v>
      </c>
      <c r="I56" t="s">
        <v>18</v>
      </c>
      <c r="L56" s="2">
        <v>40246</v>
      </c>
      <c r="M56" t="str">
        <f t="shared" ca="1" si="1"/>
        <v/>
      </c>
    </row>
    <row r="57" spans="1:13" x14ac:dyDescent="0.45">
      <c r="A57">
        <v>556232</v>
      </c>
      <c r="B57" t="s">
        <v>179</v>
      </c>
      <c r="C57" t="s">
        <v>180</v>
      </c>
      <c r="D57" t="s">
        <v>105</v>
      </c>
      <c r="E57" t="s">
        <v>181</v>
      </c>
      <c r="H57" t="s">
        <v>17</v>
      </c>
      <c r="I57" t="s">
        <v>18</v>
      </c>
      <c r="L57" s="2">
        <v>42384</v>
      </c>
      <c r="M57" t="str">
        <f t="shared" ca="1" si="1"/>
        <v/>
      </c>
    </row>
    <row r="58" spans="1:13" x14ac:dyDescent="0.45">
      <c r="A58">
        <v>411053</v>
      </c>
      <c r="B58" t="s">
        <v>182</v>
      </c>
      <c r="C58" t="s">
        <v>183</v>
      </c>
      <c r="D58" t="s">
        <v>105</v>
      </c>
      <c r="E58" t="s">
        <v>184</v>
      </c>
      <c r="H58" t="s">
        <v>17</v>
      </c>
      <c r="I58" t="s">
        <v>18</v>
      </c>
      <c r="L58" s="2">
        <v>39304</v>
      </c>
      <c r="M58" t="str">
        <f t="shared" ca="1" si="1"/>
        <v/>
      </c>
    </row>
    <row r="59" spans="1:13" x14ac:dyDescent="0.45">
      <c r="A59">
        <v>877729</v>
      </c>
      <c r="B59" t="s">
        <v>185</v>
      </c>
      <c r="C59" t="s">
        <v>186</v>
      </c>
      <c r="D59" t="s">
        <v>105</v>
      </c>
      <c r="E59" t="s">
        <v>187</v>
      </c>
      <c r="H59" t="s">
        <v>17</v>
      </c>
      <c r="I59" t="s">
        <v>18</v>
      </c>
      <c r="L59" s="2">
        <v>39036</v>
      </c>
      <c r="M59" t="str">
        <f t="shared" ca="1" si="1"/>
        <v/>
      </c>
    </row>
    <row r="60" spans="1:13" x14ac:dyDescent="0.45">
      <c r="A60">
        <v>822085</v>
      </c>
      <c r="B60" t="s">
        <v>188</v>
      </c>
      <c r="C60" t="s">
        <v>189</v>
      </c>
      <c r="D60" t="s">
        <v>105</v>
      </c>
      <c r="E60" t="s">
        <v>190</v>
      </c>
      <c r="H60" t="s">
        <v>17</v>
      </c>
      <c r="I60" t="s">
        <v>18</v>
      </c>
      <c r="L60" s="2">
        <v>39720</v>
      </c>
      <c r="M60" t="str">
        <f t="shared" ca="1" si="1"/>
        <v/>
      </c>
    </row>
    <row r="61" spans="1:13" x14ac:dyDescent="0.45">
      <c r="A61">
        <v>920228</v>
      </c>
      <c r="B61" t="s">
        <v>191</v>
      </c>
      <c r="C61" t="s">
        <v>192</v>
      </c>
      <c r="D61" t="s">
        <v>105</v>
      </c>
      <c r="E61" t="s">
        <v>193</v>
      </c>
      <c r="H61" t="s">
        <v>17</v>
      </c>
      <c r="I61" t="s">
        <v>18</v>
      </c>
      <c r="L61" s="2">
        <v>41045</v>
      </c>
      <c r="M61" t="str">
        <f t="shared" ca="1" si="1"/>
        <v/>
      </c>
    </row>
    <row r="62" spans="1:13" x14ac:dyDescent="0.45">
      <c r="A62">
        <v>754931</v>
      </c>
      <c r="B62" t="s">
        <v>194</v>
      </c>
      <c r="C62" t="s">
        <v>195</v>
      </c>
      <c r="D62" t="s">
        <v>105</v>
      </c>
      <c r="E62" t="s">
        <v>196</v>
      </c>
      <c r="H62" t="s">
        <v>17</v>
      </c>
      <c r="I62" t="s">
        <v>18</v>
      </c>
      <c r="L62" s="2">
        <v>41068</v>
      </c>
      <c r="M62" t="str">
        <f t="shared" ca="1" si="1"/>
        <v/>
      </c>
    </row>
    <row r="63" spans="1:13" x14ac:dyDescent="0.45">
      <c r="A63">
        <v>531267</v>
      </c>
      <c r="B63" t="s">
        <v>197</v>
      </c>
      <c r="C63" t="s">
        <v>198</v>
      </c>
      <c r="D63" t="s">
        <v>105</v>
      </c>
      <c r="E63" t="s">
        <v>199</v>
      </c>
      <c r="H63" t="s">
        <v>17</v>
      </c>
      <c r="I63" t="s">
        <v>18</v>
      </c>
      <c r="L63" s="2">
        <v>39305</v>
      </c>
      <c r="M63" t="str">
        <f t="shared" ca="1" si="1"/>
        <v/>
      </c>
    </row>
    <row r="64" spans="1:13" x14ac:dyDescent="0.45">
      <c r="A64">
        <v>565738</v>
      </c>
      <c r="B64" t="s">
        <v>200</v>
      </c>
      <c r="C64" t="s">
        <v>201</v>
      </c>
      <c r="D64" t="s">
        <v>105</v>
      </c>
      <c r="E64" t="s">
        <v>202</v>
      </c>
      <c r="H64" t="s">
        <v>17</v>
      </c>
      <c r="I64" t="s">
        <v>18</v>
      </c>
      <c r="L64" s="2">
        <v>41295</v>
      </c>
      <c r="M64" t="str">
        <f t="shared" ca="1" si="1"/>
        <v/>
      </c>
    </row>
    <row r="65" spans="1:13" x14ac:dyDescent="0.45">
      <c r="A65">
        <v>811296</v>
      </c>
      <c r="B65" t="s">
        <v>203</v>
      </c>
      <c r="C65" t="s">
        <v>204</v>
      </c>
      <c r="D65" t="s">
        <v>105</v>
      </c>
      <c r="E65" t="s">
        <v>205</v>
      </c>
      <c r="H65" t="s">
        <v>17</v>
      </c>
      <c r="I65" t="s">
        <v>18</v>
      </c>
      <c r="L65" s="2">
        <v>39422</v>
      </c>
      <c r="M65" t="str">
        <f t="shared" ca="1" si="1"/>
        <v/>
      </c>
    </row>
    <row r="66" spans="1:13" x14ac:dyDescent="0.45">
      <c r="A66">
        <v>957420</v>
      </c>
      <c r="B66" t="s">
        <v>34</v>
      </c>
      <c r="C66" t="s">
        <v>206</v>
      </c>
      <c r="D66" t="s">
        <v>105</v>
      </c>
      <c r="E66" t="s">
        <v>207</v>
      </c>
      <c r="H66" t="s">
        <v>17</v>
      </c>
      <c r="I66" t="s">
        <v>18</v>
      </c>
      <c r="L66" s="2">
        <v>39150</v>
      </c>
      <c r="M66" t="str">
        <f t="shared" ref="M66:M92" ca="1" si="2">IF(D66="BC","",INDEX($C$73:$C$92,RANDBETWEEN(1,20),1))</f>
        <v/>
      </c>
    </row>
    <row r="67" spans="1:13" x14ac:dyDescent="0.45">
      <c r="A67">
        <v>1064244</v>
      </c>
      <c r="B67" t="s">
        <v>208</v>
      </c>
      <c r="C67" t="s">
        <v>209</v>
      </c>
      <c r="D67" t="s">
        <v>105</v>
      </c>
      <c r="E67" t="s">
        <v>210</v>
      </c>
      <c r="H67" t="s">
        <v>17</v>
      </c>
      <c r="I67" t="s">
        <v>18</v>
      </c>
      <c r="L67" s="2">
        <v>42986</v>
      </c>
      <c r="M67" t="str">
        <f t="shared" ca="1" si="2"/>
        <v/>
      </c>
    </row>
    <row r="68" spans="1:13" x14ac:dyDescent="0.45">
      <c r="A68">
        <v>1075766</v>
      </c>
      <c r="B68" t="s">
        <v>211</v>
      </c>
      <c r="C68" t="s">
        <v>212</v>
      </c>
      <c r="D68" t="s">
        <v>105</v>
      </c>
      <c r="E68" t="s">
        <v>213</v>
      </c>
      <c r="H68" t="s">
        <v>17</v>
      </c>
      <c r="I68" t="s">
        <v>18</v>
      </c>
      <c r="L68" s="2">
        <v>41185</v>
      </c>
      <c r="M68" t="str">
        <f t="shared" ca="1" si="2"/>
        <v/>
      </c>
    </row>
    <row r="69" spans="1:13" x14ac:dyDescent="0.45">
      <c r="A69">
        <v>1102610</v>
      </c>
      <c r="B69" t="s">
        <v>214</v>
      </c>
      <c r="C69" t="s">
        <v>215</v>
      </c>
      <c r="D69" t="s">
        <v>105</v>
      </c>
      <c r="E69" t="s">
        <v>216</v>
      </c>
      <c r="H69" t="s">
        <v>17</v>
      </c>
      <c r="I69" t="s">
        <v>18</v>
      </c>
      <c r="L69" s="2">
        <v>41187</v>
      </c>
      <c r="M69" t="str">
        <f t="shared" ca="1" si="2"/>
        <v/>
      </c>
    </row>
    <row r="70" spans="1:13" x14ac:dyDescent="0.45">
      <c r="A70">
        <v>424343</v>
      </c>
      <c r="B70" t="s">
        <v>217</v>
      </c>
      <c r="C70" t="s">
        <v>218</v>
      </c>
      <c r="D70" t="s">
        <v>105</v>
      </c>
      <c r="E70" t="s">
        <v>219</v>
      </c>
      <c r="H70" t="s">
        <v>17</v>
      </c>
      <c r="I70" t="s">
        <v>18</v>
      </c>
      <c r="L70" s="2">
        <v>42075</v>
      </c>
      <c r="M70" t="str">
        <f t="shared" ca="1" si="2"/>
        <v/>
      </c>
    </row>
    <row r="71" spans="1:13" x14ac:dyDescent="0.45">
      <c r="A71">
        <v>480866</v>
      </c>
      <c r="B71" t="s">
        <v>220</v>
      </c>
      <c r="C71" t="s">
        <v>221</v>
      </c>
      <c r="D71" t="s">
        <v>105</v>
      </c>
      <c r="E71" t="s">
        <v>222</v>
      </c>
      <c r="H71" t="s">
        <v>17</v>
      </c>
      <c r="I71" t="s">
        <v>18</v>
      </c>
      <c r="L71" s="2">
        <v>39095</v>
      </c>
      <c r="M71" t="str">
        <f t="shared" ca="1" si="2"/>
        <v/>
      </c>
    </row>
    <row r="72" spans="1:13" x14ac:dyDescent="0.45">
      <c r="A72">
        <v>955865</v>
      </c>
      <c r="B72" t="s">
        <v>223</v>
      </c>
      <c r="C72" t="s">
        <v>224</v>
      </c>
      <c r="D72" t="s">
        <v>105</v>
      </c>
      <c r="E72" t="s">
        <v>225</v>
      </c>
      <c r="H72" t="s">
        <v>17</v>
      </c>
      <c r="I72" t="s">
        <v>18</v>
      </c>
      <c r="L72" s="2">
        <v>39935</v>
      </c>
      <c r="M72" t="str">
        <f t="shared" ca="1" si="2"/>
        <v/>
      </c>
    </row>
    <row r="73" spans="1:13" x14ac:dyDescent="0.45">
      <c r="A73">
        <v>746359</v>
      </c>
      <c r="B73" t="s">
        <v>226</v>
      </c>
      <c r="C73" t="s">
        <v>227</v>
      </c>
      <c r="D73" t="s">
        <v>105</v>
      </c>
      <c r="E73" t="s">
        <v>228</v>
      </c>
      <c r="H73" t="s">
        <v>17</v>
      </c>
      <c r="I73" t="s">
        <v>18</v>
      </c>
      <c r="L73" s="2">
        <v>42065</v>
      </c>
      <c r="M73" t="str">
        <f t="shared" ca="1" si="2"/>
        <v/>
      </c>
    </row>
    <row r="74" spans="1:13" x14ac:dyDescent="0.45">
      <c r="A74">
        <v>438484</v>
      </c>
      <c r="B74" t="s">
        <v>229</v>
      </c>
      <c r="C74" t="s">
        <v>230</v>
      </c>
      <c r="D74" t="s">
        <v>105</v>
      </c>
      <c r="E74" t="s">
        <v>231</v>
      </c>
      <c r="H74" t="s">
        <v>17</v>
      </c>
      <c r="I74" t="s">
        <v>18</v>
      </c>
      <c r="L74" s="2">
        <v>40328</v>
      </c>
      <c r="M74" t="str">
        <f t="shared" ca="1" si="2"/>
        <v/>
      </c>
    </row>
    <row r="75" spans="1:13" x14ac:dyDescent="0.45">
      <c r="A75">
        <v>640751</v>
      </c>
      <c r="B75" t="s">
        <v>232</v>
      </c>
      <c r="C75" t="s">
        <v>233</v>
      </c>
      <c r="D75" t="s">
        <v>105</v>
      </c>
      <c r="E75" t="s">
        <v>234</v>
      </c>
      <c r="H75" t="s">
        <v>17</v>
      </c>
      <c r="I75" t="s">
        <v>18</v>
      </c>
      <c r="L75" s="2">
        <v>38368</v>
      </c>
      <c r="M75" t="str">
        <f t="shared" ca="1" si="2"/>
        <v/>
      </c>
    </row>
    <row r="76" spans="1:13" x14ac:dyDescent="0.45">
      <c r="A76">
        <v>943405</v>
      </c>
      <c r="B76" t="s">
        <v>235</v>
      </c>
      <c r="C76" t="s">
        <v>236</v>
      </c>
      <c r="D76" t="s">
        <v>105</v>
      </c>
      <c r="E76" t="s">
        <v>237</v>
      </c>
      <c r="H76" t="s">
        <v>17</v>
      </c>
      <c r="I76" t="s">
        <v>18</v>
      </c>
      <c r="L76" s="2">
        <v>43008</v>
      </c>
      <c r="M76" t="str">
        <f t="shared" ca="1" si="2"/>
        <v/>
      </c>
    </row>
    <row r="77" spans="1:13" x14ac:dyDescent="0.45">
      <c r="A77">
        <v>580884</v>
      </c>
      <c r="B77" t="s">
        <v>238</v>
      </c>
      <c r="C77" t="s">
        <v>239</v>
      </c>
      <c r="D77" t="s">
        <v>105</v>
      </c>
      <c r="E77" t="s">
        <v>240</v>
      </c>
      <c r="H77" t="s">
        <v>17</v>
      </c>
      <c r="I77" t="s">
        <v>18</v>
      </c>
      <c r="L77" s="2">
        <v>40385</v>
      </c>
      <c r="M77" t="str">
        <f t="shared" ca="1" si="2"/>
        <v/>
      </c>
    </row>
    <row r="78" spans="1:13" x14ac:dyDescent="0.45">
      <c r="A78">
        <v>974690</v>
      </c>
      <c r="B78" t="s">
        <v>241</v>
      </c>
      <c r="C78" t="s">
        <v>242</v>
      </c>
      <c r="D78" t="s">
        <v>105</v>
      </c>
      <c r="E78" t="s">
        <v>243</v>
      </c>
      <c r="H78" t="s">
        <v>17</v>
      </c>
      <c r="I78" t="s">
        <v>18</v>
      </c>
      <c r="L78" s="2">
        <v>40385</v>
      </c>
      <c r="M78" t="str">
        <f t="shared" ca="1" si="2"/>
        <v/>
      </c>
    </row>
    <row r="79" spans="1:13" x14ac:dyDescent="0.45">
      <c r="A79">
        <v>555940</v>
      </c>
      <c r="B79" t="s">
        <v>244</v>
      </c>
      <c r="C79" t="s">
        <v>245</v>
      </c>
      <c r="D79" t="s">
        <v>105</v>
      </c>
      <c r="E79" t="s">
        <v>246</v>
      </c>
      <c r="H79" t="s">
        <v>17</v>
      </c>
      <c r="I79" t="s">
        <v>18</v>
      </c>
      <c r="L79" s="2">
        <v>38916</v>
      </c>
      <c r="M79" t="str">
        <f t="shared" ca="1" si="2"/>
        <v/>
      </c>
    </row>
    <row r="80" spans="1:13" x14ac:dyDescent="0.45">
      <c r="A80">
        <v>370390</v>
      </c>
      <c r="B80" t="s">
        <v>247</v>
      </c>
      <c r="C80" t="s">
        <v>248</v>
      </c>
      <c r="D80" t="s">
        <v>105</v>
      </c>
      <c r="E80" t="s">
        <v>249</v>
      </c>
      <c r="H80" t="s">
        <v>17</v>
      </c>
      <c r="I80" t="s">
        <v>18</v>
      </c>
      <c r="L80" s="2">
        <v>42349</v>
      </c>
      <c r="M80" t="str">
        <f t="shared" ca="1" si="2"/>
        <v/>
      </c>
    </row>
    <row r="81" spans="1:13" x14ac:dyDescent="0.45">
      <c r="A81">
        <v>337124</v>
      </c>
      <c r="B81" t="s">
        <v>250</v>
      </c>
      <c r="C81" t="s">
        <v>251</v>
      </c>
      <c r="D81" t="s">
        <v>105</v>
      </c>
      <c r="E81" t="s">
        <v>252</v>
      </c>
      <c r="H81" t="s">
        <v>17</v>
      </c>
      <c r="I81" t="s">
        <v>18</v>
      </c>
      <c r="L81" s="2">
        <v>38547</v>
      </c>
      <c r="M81" t="str">
        <f t="shared" ca="1" si="2"/>
        <v/>
      </c>
    </row>
    <row r="82" spans="1:13" x14ac:dyDescent="0.45">
      <c r="A82">
        <v>456209</v>
      </c>
      <c r="B82" t="s">
        <v>253</v>
      </c>
      <c r="C82" t="s">
        <v>254</v>
      </c>
      <c r="D82" t="s">
        <v>105</v>
      </c>
      <c r="E82" t="s">
        <v>255</v>
      </c>
      <c r="H82" t="s">
        <v>17</v>
      </c>
      <c r="I82" t="s">
        <v>18</v>
      </c>
      <c r="L82" s="2">
        <v>38901</v>
      </c>
      <c r="M82" t="str">
        <f t="shared" ca="1" si="2"/>
        <v/>
      </c>
    </row>
    <row r="83" spans="1:13" x14ac:dyDescent="0.45">
      <c r="A83">
        <v>1107258</v>
      </c>
      <c r="B83" t="s">
        <v>256</v>
      </c>
      <c r="C83" t="s">
        <v>257</v>
      </c>
      <c r="D83" t="s">
        <v>105</v>
      </c>
      <c r="E83" t="s">
        <v>258</v>
      </c>
      <c r="H83" t="s">
        <v>17</v>
      </c>
      <c r="I83" t="s">
        <v>18</v>
      </c>
      <c r="L83" s="2">
        <v>40445</v>
      </c>
      <c r="M83" t="str">
        <f t="shared" ca="1" si="2"/>
        <v/>
      </c>
    </row>
    <row r="84" spans="1:13" x14ac:dyDescent="0.45">
      <c r="A84">
        <v>632084</v>
      </c>
      <c r="B84" t="s">
        <v>259</v>
      </c>
      <c r="C84" t="s">
        <v>260</v>
      </c>
      <c r="D84" t="s">
        <v>105</v>
      </c>
      <c r="E84" t="s">
        <v>261</v>
      </c>
      <c r="H84" t="s">
        <v>17</v>
      </c>
      <c r="I84" t="s">
        <v>18</v>
      </c>
      <c r="L84" s="2">
        <v>40237</v>
      </c>
      <c r="M84" t="str">
        <f t="shared" ca="1" si="2"/>
        <v/>
      </c>
    </row>
    <row r="85" spans="1:13" x14ac:dyDescent="0.45">
      <c r="A85">
        <v>446912</v>
      </c>
      <c r="B85" t="s">
        <v>262</v>
      </c>
      <c r="C85" t="s">
        <v>263</v>
      </c>
      <c r="D85" t="s">
        <v>105</v>
      </c>
      <c r="E85" t="s">
        <v>264</v>
      </c>
      <c r="H85" t="s">
        <v>17</v>
      </c>
      <c r="I85" t="s">
        <v>18</v>
      </c>
      <c r="L85" s="2">
        <v>43175</v>
      </c>
      <c r="M85" t="str">
        <f t="shared" ca="1" si="2"/>
        <v/>
      </c>
    </row>
    <row r="86" spans="1:13" x14ac:dyDescent="0.45">
      <c r="A86">
        <v>394614</v>
      </c>
      <c r="B86" t="s">
        <v>265</v>
      </c>
      <c r="C86" t="s">
        <v>266</v>
      </c>
      <c r="D86" t="s">
        <v>105</v>
      </c>
      <c r="E86" t="s">
        <v>267</v>
      </c>
      <c r="H86" t="s">
        <v>17</v>
      </c>
      <c r="I86" t="s">
        <v>18</v>
      </c>
      <c r="L86" s="2">
        <v>38671</v>
      </c>
      <c r="M86" t="str">
        <f t="shared" ca="1" si="2"/>
        <v/>
      </c>
    </row>
    <row r="87" spans="1:13" x14ac:dyDescent="0.45">
      <c r="A87">
        <v>394614</v>
      </c>
      <c r="B87" t="s">
        <v>268</v>
      </c>
      <c r="C87" t="s">
        <v>269</v>
      </c>
      <c r="D87" t="s">
        <v>105</v>
      </c>
      <c r="E87" t="s">
        <v>267</v>
      </c>
      <c r="H87" t="s">
        <v>17</v>
      </c>
      <c r="I87" t="s">
        <v>18</v>
      </c>
      <c r="L87" s="2">
        <v>38772</v>
      </c>
      <c r="M87" t="str">
        <f t="shared" ca="1" si="2"/>
        <v/>
      </c>
    </row>
    <row r="88" spans="1:13" x14ac:dyDescent="0.45">
      <c r="A88">
        <v>597401</v>
      </c>
      <c r="B88" t="s">
        <v>270</v>
      </c>
      <c r="C88" t="s">
        <v>271</v>
      </c>
      <c r="D88" t="s">
        <v>105</v>
      </c>
      <c r="E88" t="s">
        <v>272</v>
      </c>
      <c r="H88" t="s">
        <v>17</v>
      </c>
      <c r="I88" t="s">
        <v>18</v>
      </c>
      <c r="L88" s="2">
        <v>40731</v>
      </c>
      <c r="M88" t="str">
        <f t="shared" ca="1" si="2"/>
        <v/>
      </c>
    </row>
    <row r="89" spans="1:13" x14ac:dyDescent="0.45">
      <c r="A89">
        <v>425673</v>
      </c>
      <c r="B89" t="s">
        <v>273</v>
      </c>
      <c r="C89" t="s">
        <v>274</v>
      </c>
      <c r="D89" t="s">
        <v>105</v>
      </c>
      <c r="E89" t="s">
        <v>275</v>
      </c>
      <c r="H89" t="s">
        <v>17</v>
      </c>
      <c r="I89" t="s">
        <v>18</v>
      </c>
      <c r="L89" s="2">
        <v>41542</v>
      </c>
      <c r="M89" t="str">
        <f t="shared" ca="1" si="2"/>
        <v/>
      </c>
    </row>
    <row r="90" spans="1:13" x14ac:dyDescent="0.45">
      <c r="A90">
        <v>425673</v>
      </c>
      <c r="B90" t="s">
        <v>276</v>
      </c>
      <c r="C90" t="s">
        <v>277</v>
      </c>
      <c r="D90" t="s">
        <v>105</v>
      </c>
      <c r="E90" t="s">
        <v>275</v>
      </c>
      <c r="H90" t="s">
        <v>17</v>
      </c>
      <c r="I90" t="s">
        <v>18</v>
      </c>
      <c r="L90" s="2">
        <v>39226</v>
      </c>
      <c r="M90" t="str">
        <f t="shared" ca="1" si="2"/>
        <v/>
      </c>
    </row>
    <row r="91" spans="1:13" x14ac:dyDescent="0.45">
      <c r="A91">
        <v>862400</v>
      </c>
      <c r="B91" t="s">
        <v>110</v>
      </c>
      <c r="C91" t="s">
        <v>278</v>
      </c>
      <c r="D91" t="s">
        <v>105</v>
      </c>
      <c r="E91" t="s">
        <v>279</v>
      </c>
      <c r="H91" t="s">
        <v>17</v>
      </c>
      <c r="I91" t="s">
        <v>18</v>
      </c>
      <c r="L91" s="2">
        <v>42728</v>
      </c>
      <c r="M91" t="str">
        <f t="shared" ca="1" si="2"/>
        <v/>
      </c>
    </row>
    <row r="92" spans="1:13" x14ac:dyDescent="0.45">
      <c r="A92">
        <v>916546</v>
      </c>
      <c r="B92" t="s">
        <v>280</v>
      </c>
      <c r="C92" t="s">
        <v>281</v>
      </c>
      <c r="D92" t="s">
        <v>105</v>
      </c>
      <c r="E92" t="s">
        <v>282</v>
      </c>
      <c r="H92" t="s">
        <v>17</v>
      </c>
      <c r="I92" t="s">
        <v>18</v>
      </c>
      <c r="L92" s="2">
        <v>39654</v>
      </c>
      <c r="M92" t="str">
        <f t="shared" ca="1" si="2"/>
        <v/>
      </c>
    </row>
  </sheetData>
  <autoFilter ref="A1:L92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zoomScale="90" zoomScaleNormal="90" workbookViewId="0">
      <pane ySplit="1" topLeftCell="A2" activePane="bottomLeft" state="frozen"/>
      <selection pane="bottomLeft" activeCell="B2" sqref="B2"/>
    </sheetView>
  </sheetViews>
  <sheetFormatPr defaultRowHeight="14.25" x14ac:dyDescent="0.45"/>
  <cols>
    <col min="1" max="1" width="8.53125" customWidth="1"/>
    <col min="2" max="2" width="14.3984375" customWidth="1"/>
    <col min="3" max="3" width="14.1328125" customWidth="1"/>
    <col min="4" max="4" width="21" customWidth="1"/>
    <col min="5" max="5" width="19.1328125" customWidth="1"/>
    <col min="6" max="6" width="14.1328125" customWidth="1"/>
    <col min="7" max="7" width="19.3984375" customWidth="1"/>
    <col min="8" max="8" width="8.86328125" customWidth="1"/>
    <col min="9" max="9" width="21.53125" customWidth="1"/>
    <col min="10" max="10" width="17.3984375" customWidth="1"/>
    <col min="11" max="15" width="8.53125" customWidth="1"/>
    <col min="16" max="16" width="11.9296875" customWidth="1"/>
    <col min="17" max="1023" width="8.53125" customWidth="1"/>
    <col min="1024" max="1025" width="11.53125"/>
  </cols>
  <sheetData>
    <row r="1" spans="1:16" x14ac:dyDescent="0.4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</row>
    <row r="2" spans="1:16" x14ac:dyDescent="0.45">
      <c r="A2" t="str">
        <f t="shared" ref="A2:A33" si="0">IF(B2 &lt;&gt; "",B2,"-")</f>
        <v>FM0330476</v>
      </c>
      <c r="B2" t="str">
        <f>'TOB Data - Fake - Restaurants'!C2</f>
        <v>FM0330476</v>
      </c>
      <c r="C2" t="str">
        <f>TEXT('TOB Data - Fake - Restaurants'!L2,"YYYY-MM-DD")</f>
        <v>2010-02-16</v>
      </c>
      <c r="D2" t="str">
        <f>'TOB Data - Fake - Restaurants'!D2</f>
        <v>SP</v>
      </c>
      <c r="E2" t="str">
        <f t="shared" ref="E2:E33" si="1">"ACT"</f>
        <v>ACT</v>
      </c>
      <c r="F2" t="str">
        <f t="shared" ref="F2:F33" si="2">C2</f>
        <v>2010-02-16</v>
      </c>
      <c r="G2" t="str">
        <f t="shared" ref="G2:G33" si="3">C2</f>
        <v>2010-02-16</v>
      </c>
      <c r="H2" t="str">
        <f>Names!G2</f>
        <v>2553 Holdom Avenue</v>
      </c>
      <c r="I2" t="str">
        <f>""</f>
        <v/>
      </c>
      <c r="J2" t="str">
        <f>Names!C2&amp;" "&amp;Names!D2&amp;" "&amp;Names!E2&amp;" "&amp;Names!F2</f>
        <v>Ms. Lillian J Warner</v>
      </c>
      <c r="K2" t="str">
        <f>Names!H2</f>
        <v>Surrey</v>
      </c>
      <c r="L2" t="str">
        <f>Names!K2</f>
        <v>CA</v>
      </c>
      <c r="M2" t="str">
        <f>'TOB Data - Fake - Restaurants'!E2</f>
        <v>NAGEL VENTURES INC.</v>
      </c>
      <c r="N2" t="str">
        <f>Names!J2</f>
        <v>V3T 4Y5</v>
      </c>
      <c r="O2" t="str">
        <f>Names!I2</f>
        <v>BC</v>
      </c>
      <c r="P2" t="str">
        <f t="shared" ref="P2:P33" si="4">IF(D2="SP","Filing:FRREG","Filing:REGST")</f>
        <v>Filing:FRREG</v>
      </c>
    </row>
    <row r="3" spans="1:16" x14ac:dyDescent="0.45">
      <c r="A3" t="str">
        <f t="shared" si="0"/>
        <v>FM0838353</v>
      </c>
      <c r="B3" t="str">
        <f>'TOB Data - Fake - Restaurants'!C3</f>
        <v>FM0838353</v>
      </c>
      <c r="C3" t="str">
        <f>TEXT('TOB Data - Fake - Restaurants'!L3,"YYYY-MM-DD")</f>
        <v>2017-11-25</v>
      </c>
      <c r="D3" t="str">
        <f>'TOB Data - Fake - Restaurants'!D3</f>
        <v>SP</v>
      </c>
      <c r="E3" t="str">
        <f t="shared" si="1"/>
        <v>ACT</v>
      </c>
      <c r="F3" t="str">
        <f t="shared" si="2"/>
        <v>2017-11-25</v>
      </c>
      <c r="G3" t="str">
        <f t="shared" si="3"/>
        <v>2017-11-25</v>
      </c>
      <c r="H3" t="str">
        <f>Names!G3</f>
        <v>4761 King George Hwy</v>
      </c>
      <c r="I3" t="str">
        <f>""</f>
        <v/>
      </c>
      <c r="J3" t="str">
        <f>Names!C3&amp;" "&amp;Names!D3&amp;" "&amp;Names!E3&amp;" "&amp;Names!F3</f>
        <v>Mr. Charles J Seng</v>
      </c>
      <c r="K3" t="str">
        <f>Names!H3</f>
        <v>Surrey</v>
      </c>
      <c r="L3" t="str">
        <f>Names!K3</f>
        <v>CA</v>
      </c>
      <c r="M3" t="str">
        <f>'TOB Data - Fake - Restaurants'!E3</f>
        <v>GILLES FOODS INC.</v>
      </c>
      <c r="N3" t="str">
        <f>Names!J3</f>
        <v>V3W 4E3</v>
      </c>
      <c r="O3" t="str">
        <f>Names!I3</f>
        <v>BC</v>
      </c>
      <c r="P3" t="str">
        <f t="shared" si="4"/>
        <v>Filing:FRREG</v>
      </c>
    </row>
    <row r="4" spans="1:16" x14ac:dyDescent="0.45">
      <c r="A4" t="str">
        <f t="shared" si="0"/>
        <v>FM0441712</v>
      </c>
      <c r="B4" t="str">
        <f>'TOB Data - Fake - Restaurants'!C4</f>
        <v>FM0441712</v>
      </c>
      <c r="C4" t="str">
        <f>TEXT('TOB Data - Fake - Restaurants'!L4,"YYYY-MM-DD")</f>
        <v>2008-10-14</v>
      </c>
      <c r="D4" t="str">
        <f>'TOB Data - Fake - Restaurants'!D4</f>
        <v>SP</v>
      </c>
      <c r="E4" t="str">
        <f t="shared" si="1"/>
        <v>ACT</v>
      </c>
      <c r="F4" t="str">
        <f t="shared" si="2"/>
        <v>2008-10-14</v>
      </c>
      <c r="G4" t="str">
        <f t="shared" si="3"/>
        <v>2008-10-14</v>
      </c>
      <c r="H4" t="str">
        <f>Names!G4</f>
        <v>1979 King George Hwy</v>
      </c>
      <c r="I4" t="str">
        <f>""</f>
        <v/>
      </c>
      <c r="J4" t="str">
        <f>Names!C4&amp;" "&amp;Names!D4&amp;" "&amp;Names!E4&amp;" "&amp;Names!F4</f>
        <v>Dr. Ronda C Carter</v>
      </c>
      <c r="K4" t="str">
        <f>Names!H4</f>
        <v>Surrey</v>
      </c>
      <c r="L4" t="str">
        <f>Names!K4</f>
        <v>CA</v>
      </c>
      <c r="M4" t="str">
        <f>'TOB Data - Fake - Restaurants'!E4</f>
        <v>SMITH ENTERPRISES LTD.</v>
      </c>
      <c r="N4" t="str">
        <f>Names!J4</f>
        <v>V3W 4E3</v>
      </c>
      <c r="O4" t="str">
        <f>Names!I4</f>
        <v>BC</v>
      </c>
      <c r="P4" t="str">
        <f t="shared" si="4"/>
        <v>Filing:FRREG</v>
      </c>
    </row>
    <row r="5" spans="1:16" x14ac:dyDescent="0.45">
      <c r="A5" t="str">
        <f t="shared" si="0"/>
        <v>FM0172044</v>
      </c>
      <c r="B5" t="str">
        <f>'TOB Data - Fake - Restaurants'!C5</f>
        <v>FM0172044</v>
      </c>
      <c r="C5" t="str">
        <f>TEXT('TOB Data - Fake - Restaurants'!L5,"YYYY-MM-DD")</f>
        <v>2014-04-09</v>
      </c>
      <c r="D5" t="str">
        <f>'TOB Data - Fake - Restaurants'!D5</f>
        <v>SP</v>
      </c>
      <c r="E5" t="str">
        <f t="shared" si="1"/>
        <v>ACT</v>
      </c>
      <c r="F5" t="str">
        <f t="shared" si="2"/>
        <v>2014-04-09</v>
      </c>
      <c r="G5" t="str">
        <f t="shared" si="3"/>
        <v>2014-04-09</v>
      </c>
      <c r="H5" t="str">
        <f>Names!G5</f>
        <v>2162 King George Hwy</v>
      </c>
      <c r="I5" t="str">
        <f>""</f>
        <v/>
      </c>
      <c r="J5" t="str">
        <f>Names!C5&amp;" "&amp;Names!D5&amp;" "&amp;Names!E5&amp;" "&amp;Names!F5</f>
        <v>Ms. Alma D Huerta</v>
      </c>
      <c r="K5" t="str">
        <f>Names!H5</f>
        <v>Surrey</v>
      </c>
      <c r="L5" t="str">
        <f>Names!K5</f>
        <v>CA</v>
      </c>
      <c r="M5" t="str">
        <f>'TOB Data - Fake - Restaurants'!E5</f>
        <v>579488 B.C. LTD.</v>
      </c>
      <c r="N5" t="str">
        <f>Names!J5</f>
        <v>V3W 4E3</v>
      </c>
      <c r="O5" t="str">
        <f>Names!I5</f>
        <v>BC</v>
      </c>
      <c r="P5" t="str">
        <f t="shared" si="4"/>
        <v>Filing:FRREG</v>
      </c>
    </row>
    <row r="6" spans="1:16" x14ac:dyDescent="0.45">
      <c r="A6" t="str">
        <f t="shared" si="0"/>
        <v>FM0884696</v>
      </c>
      <c r="B6" t="str">
        <f>'TOB Data - Fake - Restaurants'!C6</f>
        <v>FM0884696</v>
      </c>
      <c r="C6" t="str">
        <f>TEXT('TOB Data - Fake - Restaurants'!L6,"YYYY-MM-DD")</f>
        <v>2013-07-26</v>
      </c>
      <c r="D6" t="str">
        <f>'TOB Data - Fake - Restaurants'!D6</f>
        <v>SP</v>
      </c>
      <c r="E6" t="str">
        <f t="shared" si="1"/>
        <v>ACT</v>
      </c>
      <c r="F6" t="str">
        <f t="shared" si="2"/>
        <v>2013-07-26</v>
      </c>
      <c r="G6" t="str">
        <f t="shared" si="3"/>
        <v>2013-07-26</v>
      </c>
      <c r="H6" t="str">
        <f>Names!G6</f>
        <v>2559 Holdom Avenue</v>
      </c>
      <c r="I6" t="str">
        <f>""</f>
        <v/>
      </c>
      <c r="J6" t="str">
        <f>Names!C6&amp;" "&amp;Names!D6&amp;" "&amp;Names!E6&amp;" "&amp;Names!F6</f>
        <v>Mr. Jimmie D Gibson</v>
      </c>
      <c r="K6" t="str">
        <f>Names!H6</f>
        <v>Surrey</v>
      </c>
      <c r="L6" t="str">
        <f>Names!K6</f>
        <v>CA</v>
      </c>
      <c r="M6" t="str">
        <f>'TOB Data - Fake - Restaurants'!E6</f>
        <v>MILLIKEN FANTASY ENTERPRISES LTD.</v>
      </c>
      <c r="N6" t="str">
        <f>Names!J6</f>
        <v>V3T 4Y5</v>
      </c>
      <c r="O6" t="str">
        <f>Names!I6</f>
        <v>BC</v>
      </c>
      <c r="P6" t="str">
        <f t="shared" si="4"/>
        <v>Filing:FRREG</v>
      </c>
    </row>
    <row r="7" spans="1:16" x14ac:dyDescent="0.45">
      <c r="A7" t="str">
        <f t="shared" si="0"/>
        <v>FM0630400</v>
      </c>
      <c r="B7" t="str">
        <f>'TOB Data - Fake - Restaurants'!C7</f>
        <v>FM0630400</v>
      </c>
      <c r="C7" t="str">
        <f>TEXT('TOB Data - Fake - Restaurants'!L7,"YYYY-MM-DD")</f>
        <v>2008-09-17</v>
      </c>
      <c r="D7" t="str">
        <f>'TOB Data - Fake - Restaurants'!D7</f>
        <v>SP</v>
      </c>
      <c r="E7" t="str">
        <f t="shared" si="1"/>
        <v>ACT</v>
      </c>
      <c r="F7" t="str">
        <f t="shared" si="2"/>
        <v>2008-09-17</v>
      </c>
      <c r="G7" t="str">
        <f t="shared" si="3"/>
        <v>2008-09-17</v>
      </c>
      <c r="H7" t="str">
        <f>Names!G7</f>
        <v>2362 Glover Road</v>
      </c>
      <c r="I7" t="str">
        <f>""</f>
        <v/>
      </c>
      <c r="J7" t="str">
        <f>Names!C7&amp;" "&amp;Names!D7&amp;" "&amp;Names!E7&amp;" "&amp;Names!F7</f>
        <v>Mrs. Sadie W Joplin</v>
      </c>
      <c r="K7" t="str">
        <f>Names!H7</f>
        <v>Surrey</v>
      </c>
      <c r="L7" t="str">
        <f>Names!K7</f>
        <v>CA</v>
      </c>
      <c r="M7" t="str">
        <f>'TOB Data - Fake - Restaurants'!E7</f>
        <v>352178 B.C. LTD.</v>
      </c>
      <c r="N7" t="str">
        <f>Names!J7</f>
        <v>V3W 4N6</v>
      </c>
      <c r="O7" t="str">
        <f>Names!I7</f>
        <v>BC</v>
      </c>
      <c r="P7" t="str">
        <f t="shared" si="4"/>
        <v>Filing:FRREG</v>
      </c>
    </row>
    <row r="8" spans="1:16" x14ac:dyDescent="0.45">
      <c r="A8" t="str">
        <f t="shared" si="0"/>
        <v>FM0689515</v>
      </c>
      <c r="B8" t="str">
        <f>'TOB Data - Fake - Restaurants'!C8</f>
        <v>FM0689515</v>
      </c>
      <c r="C8" t="str">
        <f>TEXT('TOB Data - Fake - Restaurants'!L8,"YYYY-MM-DD")</f>
        <v>2009-01-03</v>
      </c>
      <c r="D8" t="str">
        <f>'TOB Data - Fake - Restaurants'!D8</f>
        <v>SP</v>
      </c>
      <c r="E8" t="str">
        <f t="shared" si="1"/>
        <v>ACT</v>
      </c>
      <c r="F8" t="str">
        <f t="shared" si="2"/>
        <v>2009-01-03</v>
      </c>
      <c r="G8" t="str">
        <f t="shared" si="3"/>
        <v>2009-01-03</v>
      </c>
      <c r="H8" t="str">
        <f>Names!G8</f>
        <v>3357 Glover Road</v>
      </c>
      <c r="I8" t="str">
        <f>""</f>
        <v/>
      </c>
      <c r="J8" t="str">
        <f>Names!C8&amp;" "&amp;Names!D8&amp;" "&amp;Names!E8&amp;" "&amp;Names!F8</f>
        <v>Ms. Lisa C Porter</v>
      </c>
      <c r="K8" t="str">
        <f>Names!H8</f>
        <v>Surrey</v>
      </c>
      <c r="L8" t="str">
        <f>Names!K8</f>
        <v>CA</v>
      </c>
      <c r="M8" t="str">
        <f>'TOB Data - Fake - Restaurants'!E8</f>
        <v>988789 B.C. LTD.</v>
      </c>
      <c r="N8" t="str">
        <f>Names!J8</f>
        <v>V3S 4C4</v>
      </c>
      <c r="O8" t="str">
        <f>Names!I8</f>
        <v>BC</v>
      </c>
      <c r="P8" t="str">
        <f t="shared" si="4"/>
        <v>Filing:FRREG</v>
      </c>
    </row>
    <row r="9" spans="1:16" x14ac:dyDescent="0.45">
      <c r="A9" t="str">
        <f t="shared" si="0"/>
        <v>FM0792632</v>
      </c>
      <c r="B9" t="str">
        <f>'TOB Data - Fake - Restaurants'!C9</f>
        <v>FM0792632</v>
      </c>
      <c r="C9" t="str">
        <f>TEXT('TOB Data - Fake - Restaurants'!L9,"YYYY-MM-DD")</f>
        <v>2011-05-01</v>
      </c>
      <c r="D9" t="str">
        <f>'TOB Data - Fake - Restaurants'!D9</f>
        <v>SP</v>
      </c>
      <c r="E9" t="str">
        <f t="shared" si="1"/>
        <v>ACT</v>
      </c>
      <c r="F9" t="str">
        <f t="shared" si="2"/>
        <v>2011-05-01</v>
      </c>
      <c r="G9" t="str">
        <f t="shared" si="3"/>
        <v>2011-05-01</v>
      </c>
      <c r="H9" t="str">
        <f>Names!G9</f>
        <v>4883 Glover Road</v>
      </c>
      <c r="I9" t="str">
        <f>""</f>
        <v/>
      </c>
      <c r="J9" t="str">
        <f>Names!C9&amp;" "&amp;Names!D9&amp;" "&amp;Names!E9&amp;" "&amp;Names!F9</f>
        <v>Ms. Esther M Harrington</v>
      </c>
      <c r="K9" t="str">
        <f>Names!H9</f>
        <v>Surrey</v>
      </c>
      <c r="L9" t="str">
        <f>Names!K9</f>
        <v>CA</v>
      </c>
      <c r="M9" t="str">
        <f>'TOB Data - Fake - Restaurants'!E9</f>
        <v>186124 B.C. LTD.</v>
      </c>
      <c r="N9" t="str">
        <f>Names!J9</f>
        <v>V3W 4N6</v>
      </c>
      <c r="O9" t="str">
        <f>Names!I9</f>
        <v>BC</v>
      </c>
      <c r="P9" t="str">
        <f t="shared" si="4"/>
        <v>Filing:FRREG</v>
      </c>
    </row>
    <row r="10" spans="1:16" x14ac:dyDescent="0.45">
      <c r="A10" t="str">
        <f t="shared" si="0"/>
        <v>FM0762193</v>
      </c>
      <c r="B10" t="str">
        <f>'TOB Data - Fake - Restaurants'!C10</f>
        <v>FM0762193</v>
      </c>
      <c r="C10" t="str">
        <f>TEXT('TOB Data - Fake - Restaurants'!L10,"YYYY-MM-DD")</f>
        <v>2007-04-25</v>
      </c>
      <c r="D10" t="str">
        <f>'TOB Data - Fake - Restaurants'!D10</f>
        <v>SP</v>
      </c>
      <c r="E10" t="str">
        <f t="shared" si="1"/>
        <v>ACT</v>
      </c>
      <c r="F10" t="str">
        <f t="shared" si="2"/>
        <v>2007-04-25</v>
      </c>
      <c r="G10" t="str">
        <f t="shared" si="3"/>
        <v>2007-04-25</v>
      </c>
      <c r="H10" t="str">
        <f>Names!G10</f>
        <v>728 Glover Road</v>
      </c>
      <c r="I10" t="str">
        <f>""</f>
        <v/>
      </c>
      <c r="J10" t="str">
        <f>Names!C10&amp;" "&amp;Names!D10&amp;" "&amp;Names!E10&amp;" "&amp;Names!F10</f>
        <v>Mr. Brian D Gonzalez</v>
      </c>
      <c r="K10" t="str">
        <f>Names!H10</f>
        <v>Surrey</v>
      </c>
      <c r="L10" t="str">
        <f>Names!K10</f>
        <v>CA</v>
      </c>
      <c r="M10" t="str">
        <f>'TOB Data - Fake - Restaurants'!E10</f>
        <v>704037 B.C. LTD.</v>
      </c>
      <c r="N10" t="str">
        <f>Names!J10</f>
        <v>V3S 4C4</v>
      </c>
      <c r="O10" t="str">
        <f>Names!I10</f>
        <v>BC</v>
      </c>
      <c r="P10" t="str">
        <f t="shared" si="4"/>
        <v>Filing:FRREG</v>
      </c>
    </row>
    <row r="11" spans="1:16" x14ac:dyDescent="0.45">
      <c r="A11" t="str">
        <f t="shared" si="0"/>
        <v>FM0590574</v>
      </c>
      <c r="B11" t="str">
        <f>'TOB Data - Fake - Restaurants'!C11</f>
        <v>FM0590574</v>
      </c>
      <c r="C11" t="str">
        <f>TEXT('TOB Data - Fake - Restaurants'!L11,"YYYY-MM-DD")</f>
        <v>2018-05-30</v>
      </c>
      <c r="D11" t="str">
        <f>'TOB Data - Fake - Restaurants'!D11</f>
        <v>SP</v>
      </c>
      <c r="E11" t="str">
        <f t="shared" si="1"/>
        <v>ACT</v>
      </c>
      <c r="F11" t="str">
        <f t="shared" si="2"/>
        <v>2018-05-30</v>
      </c>
      <c r="G11" t="str">
        <f t="shared" si="3"/>
        <v>2018-05-30</v>
      </c>
      <c r="H11" t="str">
        <f>Names!G11</f>
        <v>2461 Holdom Avenue</v>
      </c>
      <c r="I11" t="str">
        <f>""</f>
        <v/>
      </c>
      <c r="J11" t="str">
        <f>Names!C11&amp;" "&amp;Names!D11&amp;" "&amp;Names!E11&amp;" "&amp;Names!F11</f>
        <v>Mr. Michael H Colbert</v>
      </c>
      <c r="K11" t="str">
        <f>Names!H11</f>
        <v>Surrey</v>
      </c>
      <c r="L11" t="str">
        <f>Names!K11</f>
        <v>CA</v>
      </c>
      <c r="M11" t="str">
        <f>'TOB Data - Fake - Restaurants'!E11</f>
        <v>LONG HOLDINGS LTD.</v>
      </c>
      <c r="N11" t="str">
        <f>Names!J11</f>
        <v>V3T 4Y5</v>
      </c>
      <c r="O11" t="str">
        <f>Names!I11</f>
        <v>BC</v>
      </c>
      <c r="P11" t="str">
        <f t="shared" si="4"/>
        <v>Filing:FRREG</v>
      </c>
    </row>
    <row r="12" spans="1:16" x14ac:dyDescent="0.45">
      <c r="A12" t="str">
        <f t="shared" si="0"/>
        <v>FM0323796</v>
      </c>
      <c r="B12" t="str">
        <f>'TOB Data - Fake - Restaurants'!C12</f>
        <v>FM0323796</v>
      </c>
      <c r="C12" t="str">
        <f>TEXT('TOB Data - Fake - Restaurants'!L12,"YYYY-MM-DD")</f>
        <v>2018-07-05</v>
      </c>
      <c r="D12" t="str">
        <f>'TOB Data - Fake - Restaurants'!D12</f>
        <v>SP</v>
      </c>
      <c r="E12" t="str">
        <f t="shared" si="1"/>
        <v>ACT</v>
      </c>
      <c r="F12" t="str">
        <f t="shared" si="2"/>
        <v>2018-07-05</v>
      </c>
      <c r="G12" t="str">
        <f t="shared" si="3"/>
        <v>2018-07-05</v>
      </c>
      <c r="H12" t="str">
        <f>Names!G12</f>
        <v>2415 Glover Road</v>
      </c>
      <c r="I12" t="str">
        <f>""</f>
        <v/>
      </c>
      <c r="J12" t="str">
        <f>Names!C12&amp;" "&amp;Names!D12&amp;" "&amp;Names!E12&amp;" "&amp;Names!F12</f>
        <v>Ms. Marion L Lisi</v>
      </c>
      <c r="K12" t="str">
        <f>Names!H12</f>
        <v>Surrey</v>
      </c>
      <c r="L12" t="str">
        <f>Names!K12</f>
        <v>CA</v>
      </c>
      <c r="M12" t="str">
        <f>'TOB Data - Fake - Restaurants'!E12</f>
        <v>THERRIEN CHENG CATERING INC.</v>
      </c>
      <c r="N12" t="str">
        <f>Names!J12</f>
        <v>V3S 4C4</v>
      </c>
      <c r="O12" t="str">
        <f>Names!I12</f>
        <v>BC</v>
      </c>
      <c r="P12" t="str">
        <f t="shared" si="4"/>
        <v>Filing:FRREG</v>
      </c>
    </row>
    <row r="13" spans="1:16" x14ac:dyDescent="0.45">
      <c r="A13" t="str">
        <f t="shared" si="0"/>
        <v>FM0189472</v>
      </c>
      <c r="B13" t="str">
        <f>'TOB Data - Fake - Restaurants'!C13</f>
        <v>FM0189472</v>
      </c>
      <c r="C13" t="str">
        <f>TEXT('TOB Data - Fake - Restaurants'!L13,"YYYY-MM-DD")</f>
        <v>2015-09-06</v>
      </c>
      <c r="D13" t="str">
        <f>'TOB Data - Fake - Restaurants'!D13</f>
        <v>SP</v>
      </c>
      <c r="E13" t="str">
        <f t="shared" si="1"/>
        <v>ACT</v>
      </c>
      <c r="F13" t="str">
        <f t="shared" si="2"/>
        <v>2015-09-06</v>
      </c>
      <c r="G13" t="str">
        <f t="shared" si="3"/>
        <v>2015-09-06</v>
      </c>
      <c r="H13" t="str">
        <f>Names!G13</f>
        <v>2481 Holdom Avenue</v>
      </c>
      <c r="I13" t="str">
        <f>""</f>
        <v/>
      </c>
      <c r="J13" t="str">
        <f>Names!C13&amp;" "&amp;Names!D13&amp;" "&amp;Names!E13&amp;" "&amp;Names!F13</f>
        <v>Dr. Anthony H Williams</v>
      </c>
      <c r="K13" t="str">
        <f>Names!H13</f>
        <v>Surrey</v>
      </c>
      <c r="L13" t="str">
        <f>Names!K13</f>
        <v>CA</v>
      </c>
      <c r="M13" t="str">
        <f>'TOB Data - Fake - Restaurants'!E13</f>
        <v>797551 B.C. LTD.</v>
      </c>
      <c r="N13" t="str">
        <f>Names!J13</f>
        <v>V3T 4Y5</v>
      </c>
      <c r="O13" t="str">
        <f>Names!I13</f>
        <v>BC</v>
      </c>
      <c r="P13" t="str">
        <f t="shared" si="4"/>
        <v>Filing:FRREG</v>
      </c>
    </row>
    <row r="14" spans="1:16" x14ac:dyDescent="0.45">
      <c r="A14" t="str">
        <f t="shared" si="0"/>
        <v>FM0838889</v>
      </c>
      <c r="B14" t="str">
        <f>'TOB Data - Fake - Restaurants'!C14</f>
        <v>FM0838889</v>
      </c>
      <c r="C14" t="str">
        <f>TEXT('TOB Data - Fake - Restaurants'!L14,"YYYY-MM-DD")</f>
        <v>2015-05-31</v>
      </c>
      <c r="D14" t="str">
        <f>'TOB Data - Fake - Restaurants'!D14</f>
        <v>SP</v>
      </c>
      <c r="E14" t="str">
        <f t="shared" si="1"/>
        <v>ACT</v>
      </c>
      <c r="F14" t="str">
        <f t="shared" si="2"/>
        <v>2015-05-31</v>
      </c>
      <c r="G14" t="str">
        <f t="shared" si="3"/>
        <v>2015-05-31</v>
      </c>
      <c r="H14" t="str">
        <f>Names!G14</f>
        <v>4579 Holdom Avenue</v>
      </c>
      <c r="I14" t="str">
        <f>""</f>
        <v/>
      </c>
      <c r="J14" t="str">
        <f>Names!C14&amp;" "&amp;Names!D14&amp;" "&amp;Names!E14&amp;" "&amp;Names!F14</f>
        <v>Mr. Dee S Peirce</v>
      </c>
      <c r="K14" t="str">
        <f>Names!H14</f>
        <v>Surrey</v>
      </c>
      <c r="L14" t="str">
        <f>Names!K14</f>
        <v>CA</v>
      </c>
      <c r="M14" t="str">
        <f>'TOB Data - Fake - Restaurants'!E14</f>
        <v>PHILLIPPI ENTERPRISES INC.</v>
      </c>
      <c r="N14" t="str">
        <f>Names!J14</f>
        <v>V3T 4Y5</v>
      </c>
      <c r="O14" t="str">
        <f>Names!I14</f>
        <v>BC</v>
      </c>
      <c r="P14" t="str">
        <f t="shared" si="4"/>
        <v>Filing:FRREG</v>
      </c>
    </row>
    <row r="15" spans="1:16" x14ac:dyDescent="0.45">
      <c r="A15" t="str">
        <f t="shared" si="0"/>
        <v>FM0905044</v>
      </c>
      <c r="B15" t="str">
        <f>'TOB Data - Fake - Restaurants'!C15</f>
        <v>FM0905044</v>
      </c>
      <c r="C15" t="str">
        <f>TEXT('TOB Data - Fake - Restaurants'!L15,"YYYY-MM-DD")</f>
        <v>2011-05-24</v>
      </c>
      <c r="D15" t="str">
        <f>'TOB Data - Fake - Restaurants'!D15</f>
        <v>SP</v>
      </c>
      <c r="E15" t="str">
        <f t="shared" si="1"/>
        <v>ACT</v>
      </c>
      <c r="F15" t="str">
        <f t="shared" si="2"/>
        <v>2011-05-24</v>
      </c>
      <c r="G15" t="str">
        <f t="shared" si="3"/>
        <v>2011-05-24</v>
      </c>
      <c r="H15" t="str">
        <f>Names!G15</f>
        <v>3593 King George Hwy</v>
      </c>
      <c r="I15" t="str">
        <f>""</f>
        <v/>
      </c>
      <c r="J15" t="str">
        <f>Names!C15&amp;" "&amp;Names!D15&amp;" "&amp;Names!E15&amp;" "&amp;Names!F15</f>
        <v>Mr. Ronald L Knight</v>
      </c>
      <c r="K15" t="str">
        <f>Names!H15</f>
        <v>Surrey</v>
      </c>
      <c r="L15" t="str">
        <f>Names!K15</f>
        <v>CA</v>
      </c>
      <c r="M15" t="str">
        <f>'TOB Data - Fake - Restaurants'!E15</f>
        <v>SEVIN ALI BABA LTD.</v>
      </c>
      <c r="N15" t="str">
        <f>Names!J15</f>
        <v>V3W 4E3</v>
      </c>
      <c r="O15" t="str">
        <f>Names!I15</f>
        <v>BC</v>
      </c>
      <c r="P15" t="str">
        <f t="shared" si="4"/>
        <v>Filing:FRREG</v>
      </c>
    </row>
    <row r="16" spans="1:16" x14ac:dyDescent="0.45">
      <c r="A16" t="str">
        <f t="shared" si="0"/>
        <v>FM0218652</v>
      </c>
      <c r="B16" t="str">
        <f>'TOB Data - Fake - Restaurants'!C16</f>
        <v>FM0218652</v>
      </c>
      <c r="C16" t="str">
        <f>TEXT('TOB Data - Fake - Restaurants'!L16,"YYYY-MM-DD")</f>
        <v>2011-08-26</v>
      </c>
      <c r="D16" t="str">
        <f>'TOB Data - Fake - Restaurants'!D16</f>
        <v>SP</v>
      </c>
      <c r="E16" t="str">
        <f t="shared" si="1"/>
        <v>ACT</v>
      </c>
      <c r="F16" t="str">
        <f t="shared" si="2"/>
        <v>2011-08-26</v>
      </c>
      <c r="G16" t="str">
        <f t="shared" si="3"/>
        <v>2011-08-26</v>
      </c>
      <c r="H16" t="str">
        <f>Names!G16</f>
        <v>3490 Glover Road</v>
      </c>
      <c r="I16" t="str">
        <f>""</f>
        <v/>
      </c>
      <c r="J16" t="str">
        <f>Names!C16&amp;" "&amp;Names!D16&amp;" "&amp;Names!E16&amp;" "&amp;Names!F16</f>
        <v>Ms. Monica C Fulford</v>
      </c>
      <c r="K16" t="str">
        <f>Names!H16</f>
        <v>Surrey</v>
      </c>
      <c r="L16" t="str">
        <f>Names!K16</f>
        <v>CA</v>
      </c>
      <c r="M16" t="str">
        <f>'TOB Data - Fake - Restaurants'!E16</f>
        <v>FERRELL ENTERPRISES LTD.</v>
      </c>
      <c r="N16" t="str">
        <f>Names!J16</f>
        <v>V3S 4C4</v>
      </c>
      <c r="O16" t="str">
        <f>Names!I16</f>
        <v>BC</v>
      </c>
      <c r="P16" t="str">
        <f t="shared" si="4"/>
        <v>Filing:FRREG</v>
      </c>
    </row>
    <row r="17" spans="1:16" x14ac:dyDescent="0.45">
      <c r="A17" t="str">
        <f t="shared" si="0"/>
        <v>FM0289291</v>
      </c>
      <c r="B17" t="str">
        <f>'TOB Data - Fake - Restaurants'!C17</f>
        <v>FM0289291</v>
      </c>
      <c r="C17" t="str">
        <f>TEXT('TOB Data - Fake - Restaurants'!L17,"YYYY-MM-DD")</f>
        <v>2008-11-25</v>
      </c>
      <c r="D17" t="str">
        <f>'TOB Data - Fake - Restaurants'!D17</f>
        <v>SP</v>
      </c>
      <c r="E17" t="str">
        <f t="shared" si="1"/>
        <v>ACT</v>
      </c>
      <c r="F17" t="str">
        <f t="shared" si="2"/>
        <v>2008-11-25</v>
      </c>
      <c r="G17" t="str">
        <f t="shared" si="3"/>
        <v>2008-11-25</v>
      </c>
      <c r="H17" t="str">
        <f>Names!G17</f>
        <v>2645 King George Hwy</v>
      </c>
      <c r="I17" t="str">
        <f>""</f>
        <v/>
      </c>
      <c r="J17" t="str">
        <f>Names!C17&amp;" "&amp;Names!D17&amp;" "&amp;Names!E17&amp;" "&amp;Names!F17</f>
        <v>Mr. Jerry R Locke</v>
      </c>
      <c r="K17" t="str">
        <f>Names!H17</f>
        <v>Surrey</v>
      </c>
      <c r="L17" t="str">
        <f>Names!K17</f>
        <v>CA</v>
      </c>
      <c r="M17" t="str">
        <f>'TOB Data - Fake - Restaurants'!E17</f>
        <v>PAUL GRANDVIEW RESTAURANT LTD.</v>
      </c>
      <c r="N17" t="str">
        <f>Names!J17</f>
        <v>V3W 4E3</v>
      </c>
      <c r="O17" t="str">
        <f>Names!I17</f>
        <v>BC</v>
      </c>
      <c r="P17" t="str">
        <f t="shared" si="4"/>
        <v>Filing:FRREG</v>
      </c>
    </row>
    <row r="18" spans="1:16" x14ac:dyDescent="0.45">
      <c r="A18" t="str">
        <f t="shared" si="0"/>
        <v>FM0298626</v>
      </c>
      <c r="B18" t="str">
        <f>'TOB Data - Fake - Restaurants'!C18</f>
        <v>FM0298626</v>
      </c>
      <c r="C18" t="str">
        <f>TEXT('TOB Data - Fake - Restaurants'!L18,"YYYY-MM-DD")</f>
        <v>2005-08-22</v>
      </c>
      <c r="D18" t="str">
        <f>'TOB Data - Fake - Restaurants'!D18</f>
        <v>SP</v>
      </c>
      <c r="E18" t="str">
        <f t="shared" si="1"/>
        <v>ACT</v>
      </c>
      <c r="F18" t="str">
        <f t="shared" si="2"/>
        <v>2005-08-22</v>
      </c>
      <c r="G18" t="str">
        <f t="shared" si="3"/>
        <v>2005-08-22</v>
      </c>
      <c r="H18" t="str">
        <f>Names!G18</f>
        <v>3522 Glover Road</v>
      </c>
      <c r="I18" t="str">
        <f>""</f>
        <v/>
      </c>
      <c r="J18" t="str">
        <f>Names!C18&amp;" "&amp;Names!D18&amp;" "&amp;Names!E18&amp;" "&amp;Names!F18</f>
        <v>Ms. Angela J Lloyd</v>
      </c>
      <c r="K18" t="str">
        <f>Names!H18</f>
        <v>Surrey</v>
      </c>
      <c r="L18" t="str">
        <f>Names!K18</f>
        <v>CA</v>
      </c>
      <c r="M18" t="str">
        <f>'TOB Data - Fake - Restaurants'!E18</f>
        <v>YOUNG HOSPITALITY INC.</v>
      </c>
      <c r="N18" t="str">
        <f>Names!J18</f>
        <v>V3W 4N6</v>
      </c>
      <c r="O18" t="str">
        <f>Names!I18</f>
        <v>BC</v>
      </c>
      <c r="P18" t="str">
        <f t="shared" si="4"/>
        <v>Filing:FRREG</v>
      </c>
    </row>
    <row r="19" spans="1:16" x14ac:dyDescent="0.45">
      <c r="A19" t="str">
        <f t="shared" si="0"/>
        <v>FM0200326</v>
      </c>
      <c r="B19" t="str">
        <f>'TOB Data - Fake - Restaurants'!C19</f>
        <v>FM0200326</v>
      </c>
      <c r="C19" t="str">
        <f>TEXT('TOB Data - Fake - Restaurants'!L19,"YYYY-MM-DD")</f>
        <v>2017-02-11</v>
      </c>
      <c r="D19" t="str">
        <f>'TOB Data - Fake - Restaurants'!D19</f>
        <v>SP</v>
      </c>
      <c r="E19" t="str">
        <f t="shared" si="1"/>
        <v>ACT</v>
      </c>
      <c r="F19" t="str">
        <f t="shared" si="2"/>
        <v>2017-02-11</v>
      </c>
      <c r="G19" t="str">
        <f t="shared" si="3"/>
        <v>2017-02-11</v>
      </c>
      <c r="H19" t="str">
        <f>Names!G19</f>
        <v>4945 King George Hwy</v>
      </c>
      <c r="I19" t="str">
        <f>""</f>
        <v/>
      </c>
      <c r="J19" t="str">
        <f>Names!C19&amp;" "&amp;Names!D19&amp;" "&amp;Names!E19&amp;" "&amp;Names!F19</f>
        <v>Mr. Albert K Gleason</v>
      </c>
      <c r="K19" t="str">
        <f>Names!H19</f>
        <v>Surrey</v>
      </c>
      <c r="L19" t="str">
        <f>Names!K19</f>
        <v>CA</v>
      </c>
      <c r="M19" t="str">
        <f>'TOB Data - Fake - Restaurants'!E19</f>
        <v>SESSION FOOD LTD.</v>
      </c>
      <c r="N19" t="str">
        <f>Names!J19</f>
        <v>V3W 4E3</v>
      </c>
      <c r="O19" t="str">
        <f>Names!I19</f>
        <v>BC</v>
      </c>
      <c r="P19" t="str">
        <f t="shared" si="4"/>
        <v>Filing:FRREG</v>
      </c>
    </row>
    <row r="20" spans="1:16" x14ac:dyDescent="0.45">
      <c r="A20" t="str">
        <f t="shared" si="0"/>
        <v>FM0365433</v>
      </c>
      <c r="B20" t="str">
        <f>'TOB Data - Fake - Restaurants'!C20</f>
        <v>FM0365433</v>
      </c>
      <c r="C20" t="str">
        <f>TEXT('TOB Data - Fake - Restaurants'!L20,"YYYY-MM-DD")</f>
        <v>2016-03-04</v>
      </c>
      <c r="D20" t="str">
        <f>'TOB Data - Fake - Restaurants'!D20</f>
        <v>SP</v>
      </c>
      <c r="E20" t="str">
        <f t="shared" si="1"/>
        <v>ACT</v>
      </c>
      <c r="F20" t="str">
        <f t="shared" si="2"/>
        <v>2016-03-04</v>
      </c>
      <c r="G20" t="str">
        <f t="shared" si="3"/>
        <v>2016-03-04</v>
      </c>
      <c r="H20" t="str">
        <f>Names!G20</f>
        <v>1588 King George Hwy</v>
      </c>
      <c r="I20" t="str">
        <f>""</f>
        <v/>
      </c>
      <c r="J20" t="str">
        <f>Names!C20&amp;" "&amp;Names!D20&amp;" "&amp;Names!E20&amp;" "&amp;Names!F20</f>
        <v>Mrs. Kelly M Bumpers</v>
      </c>
      <c r="K20" t="str">
        <f>Names!H20</f>
        <v>Surrey</v>
      </c>
      <c r="L20" t="str">
        <f>Names!K20</f>
        <v>CA</v>
      </c>
      <c r="M20" t="str">
        <f>'TOB Data - Fake - Restaurants'!E20</f>
        <v>621274 B.C. LTD.</v>
      </c>
      <c r="N20" t="str">
        <f>Names!J20</f>
        <v>V3W 4E3</v>
      </c>
      <c r="O20" t="str">
        <f>Names!I20</f>
        <v>BC</v>
      </c>
      <c r="P20" t="str">
        <f t="shared" si="4"/>
        <v>Filing:FRREG</v>
      </c>
    </row>
    <row r="21" spans="1:16" x14ac:dyDescent="0.45">
      <c r="A21" t="str">
        <f t="shared" si="0"/>
        <v>FM0321707</v>
      </c>
      <c r="B21" t="str">
        <f>'TOB Data - Fake - Restaurants'!C21</f>
        <v>FM0321707</v>
      </c>
      <c r="C21" t="str">
        <f>TEXT('TOB Data - Fake - Restaurants'!L21,"YYYY-MM-DD")</f>
        <v>2007-01-08</v>
      </c>
      <c r="D21" t="str">
        <f>'TOB Data - Fake - Restaurants'!D21</f>
        <v>SP</v>
      </c>
      <c r="E21" t="str">
        <f t="shared" si="1"/>
        <v>ACT</v>
      </c>
      <c r="F21" t="str">
        <f t="shared" si="2"/>
        <v>2007-01-08</v>
      </c>
      <c r="G21" t="str">
        <f t="shared" si="3"/>
        <v>2007-01-08</v>
      </c>
      <c r="H21" t="str">
        <f>Names!G21</f>
        <v>1172 Holdom Avenue</v>
      </c>
      <c r="I21" t="str">
        <f>""</f>
        <v/>
      </c>
      <c r="J21" t="str">
        <f>Names!C21&amp;" "&amp;Names!D21&amp;" "&amp;Names!E21&amp;" "&amp;Names!F21</f>
        <v>Ms. Dorothy M Rodriguez</v>
      </c>
      <c r="K21" t="str">
        <f>Names!H21</f>
        <v>Surrey</v>
      </c>
      <c r="L21" t="str">
        <f>Names!K21</f>
        <v>CA</v>
      </c>
      <c r="M21" t="str">
        <f>'TOB Data - Fake - Restaurants'!E21</f>
        <v>COLLAZO &amp; D KPW GOURMET INC.</v>
      </c>
      <c r="N21" t="str">
        <f>Names!J21</f>
        <v>V3T 4Y5</v>
      </c>
      <c r="O21" t="str">
        <f>Names!I21</f>
        <v>BC</v>
      </c>
      <c r="P21" t="str">
        <f t="shared" si="4"/>
        <v>Filing:FRREG</v>
      </c>
    </row>
    <row r="22" spans="1:16" x14ac:dyDescent="0.45">
      <c r="A22" t="str">
        <f t="shared" si="0"/>
        <v>FM0299131</v>
      </c>
      <c r="B22" t="str">
        <f>'TOB Data - Fake - Restaurants'!C22</f>
        <v>FM0299131</v>
      </c>
      <c r="C22" t="str">
        <f>TEXT('TOB Data - Fake - Restaurants'!L22,"YYYY-MM-DD")</f>
        <v>2004-11-21</v>
      </c>
      <c r="D22" t="str">
        <f>'TOB Data - Fake - Restaurants'!D22</f>
        <v>SP</v>
      </c>
      <c r="E22" t="str">
        <f t="shared" si="1"/>
        <v>ACT</v>
      </c>
      <c r="F22" t="str">
        <f t="shared" si="2"/>
        <v>2004-11-21</v>
      </c>
      <c r="G22" t="str">
        <f t="shared" si="3"/>
        <v>2004-11-21</v>
      </c>
      <c r="H22" t="str">
        <f>Names!G22</f>
        <v>3490 King George Hwy</v>
      </c>
      <c r="I22" t="str">
        <f>""</f>
        <v/>
      </c>
      <c r="J22" t="str">
        <f>Names!C22&amp;" "&amp;Names!D22&amp;" "&amp;Names!E22&amp;" "&amp;Names!F22</f>
        <v>Mrs. Alice J Martin</v>
      </c>
      <c r="K22" t="str">
        <f>Names!H22</f>
        <v>Surrey</v>
      </c>
      <c r="L22" t="str">
        <f>Names!K22</f>
        <v>CA</v>
      </c>
      <c r="M22" t="str">
        <f>'TOB Data - Fake - Restaurants'!E22</f>
        <v>MARCUS GOURMET INC.</v>
      </c>
      <c r="N22" t="str">
        <f>Names!J22</f>
        <v>V3W 4E3</v>
      </c>
      <c r="O22" t="str">
        <f>Names!I22</f>
        <v>BC</v>
      </c>
      <c r="P22" t="str">
        <f t="shared" si="4"/>
        <v>Filing:FRREG</v>
      </c>
    </row>
    <row r="23" spans="1:16" x14ac:dyDescent="0.45">
      <c r="A23" t="str">
        <f t="shared" si="0"/>
        <v>FM0480129</v>
      </c>
      <c r="B23" t="str">
        <f>'TOB Data - Fake - Restaurants'!C23</f>
        <v>FM0480129</v>
      </c>
      <c r="C23" t="str">
        <f>TEXT('TOB Data - Fake - Restaurants'!L23,"YYYY-MM-DD")</f>
        <v>2005-02-12</v>
      </c>
      <c r="D23" t="str">
        <f>'TOB Data - Fake - Restaurants'!D23</f>
        <v>SP</v>
      </c>
      <c r="E23" t="str">
        <f t="shared" si="1"/>
        <v>ACT</v>
      </c>
      <c r="F23" t="str">
        <f t="shared" si="2"/>
        <v>2005-02-12</v>
      </c>
      <c r="G23" t="str">
        <f t="shared" si="3"/>
        <v>2005-02-12</v>
      </c>
      <c r="H23" t="str">
        <f>Names!G23</f>
        <v>2177 Holdom Avenue</v>
      </c>
      <c r="I23" t="str">
        <f>""</f>
        <v/>
      </c>
      <c r="J23" t="str">
        <f>Names!C23&amp;" "&amp;Names!D23&amp;" "&amp;Names!E23&amp;" "&amp;Names!F23</f>
        <v>Mrs. Casey R Wright</v>
      </c>
      <c r="K23" t="str">
        <f>Names!H23</f>
        <v>Surrey</v>
      </c>
      <c r="L23" t="str">
        <f>Names!K23</f>
        <v>CA</v>
      </c>
      <c r="M23" t="str">
        <f>'TOB Data - Fake - Restaurants'!E23</f>
        <v>RUFF KITCHEN LTD.</v>
      </c>
      <c r="N23" t="str">
        <f>Names!J23</f>
        <v>V3T 4Y5</v>
      </c>
      <c r="O23" t="str">
        <f>Names!I23</f>
        <v>BC</v>
      </c>
      <c r="P23" t="str">
        <f t="shared" si="4"/>
        <v>Filing:FRREG</v>
      </c>
    </row>
    <row r="24" spans="1:16" x14ac:dyDescent="0.45">
      <c r="A24" t="str">
        <f t="shared" si="0"/>
        <v>FM0912118</v>
      </c>
      <c r="B24" t="str">
        <f>'TOB Data - Fake - Restaurants'!C24</f>
        <v>FM0912118</v>
      </c>
      <c r="C24" t="str">
        <f>TEXT('TOB Data - Fake - Restaurants'!L24,"YYYY-MM-DD")</f>
        <v>2010-07-14</v>
      </c>
      <c r="D24" t="str">
        <f>'TOB Data - Fake - Restaurants'!D24</f>
        <v>SP</v>
      </c>
      <c r="E24" t="str">
        <f t="shared" si="1"/>
        <v>ACT</v>
      </c>
      <c r="F24" t="str">
        <f t="shared" si="2"/>
        <v>2010-07-14</v>
      </c>
      <c r="G24" t="str">
        <f t="shared" si="3"/>
        <v>2010-07-14</v>
      </c>
      <c r="H24" t="str">
        <f>Names!G24</f>
        <v>3484 Holdom Avenue</v>
      </c>
      <c r="I24" t="str">
        <f>""</f>
        <v/>
      </c>
      <c r="J24" t="str">
        <f>Names!C24&amp;" "&amp;Names!D24&amp;" "&amp;Names!E24&amp;" "&amp;Names!F24</f>
        <v>Mr. Daniel D Shook</v>
      </c>
      <c r="K24" t="str">
        <f>Names!H24</f>
        <v>Surrey</v>
      </c>
      <c r="L24" t="str">
        <f>Names!K24</f>
        <v>CA</v>
      </c>
      <c r="M24" t="str">
        <f>'TOB Data - Fake - Restaurants'!E24</f>
        <v>RATHER KOREAN RESTAURANT LTD.</v>
      </c>
      <c r="N24" t="str">
        <f>Names!J24</f>
        <v>V3T 4Y5</v>
      </c>
      <c r="O24" t="str">
        <f>Names!I24</f>
        <v>BC</v>
      </c>
      <c r="P24" t="str">
        <f t="shared" si="4"/>
        <v>Filing:FRREG</v>
      </c>
    </row>
    <row r="25" spans="1:16" x14ac:dyDescent="0.45">
      <c r="A25" t="str">
        <f t="shared" si="0"/>
        <v>FM0918448</v>
      </c>
      <c r="B25" t="str">
        <f>'TOB Data - Fake - Restaurants'!C25</f>
        <v>FM0918448</v>
      </c>
      <c r="C25" t="str">
        <f>TEXT('TOB Data - Fake - Restaurants'!L25,"YYYY-MM-DD")</f>
        <v>2005-09-03</v>
      </c>
      <c r="D25" t="str">
        <f>'TOB Data - Fake - Restaurants'!D25</f>
        <v>SP</v>
      </c>
      <c r="E25" t="str">
        <f t="shared" si="1"/>
        <v>ACT</v>
      </c>
      <c r="F25" t="str">
        <f t="shared" si="2"/>
        <v>2005-09-03</v>
      </c>
      <c r="G25" t="str">
        <f t="shared" si="3"/>
        <v>2005-09-03</v>
      </c>
      <c r="H25" t="str">
        <f>Names!G25</f>
        <v>3626 Holdom Avenue</v>
      </c>
      <c r="I25" t="str">
        <f>""</f>
        <v/>
      </c>
      <c r="J25" t="str">
        <f>Names!C25&amp;" "&amp;Names!D25&amp;" "&amp;Names!E25&amp;" "&amp;Names!F25</f>
        <v>Ms. Amanda T Cleary</v>
      </c>
      <c r="K25" t="str">
        <f>Names!H25</f>
        <v>Surrey</v>
      </c>
      <c r="L25" t="str">
        <f>Names!K25</f>
        <v>CA</v>
      </c>
      <c r="M25" t="str">
        <f>'TOB Data - Fake - Restaurants'!E25</f>
        <v>MORTON WING RESTAURANT LTD.</v>
      </c>
      <c r="N25" t="str">
        <f>Names!J25</f>
        <v>V3T 4Y5</v>
      </c>
      <c r="O25" t="str">
        <f>Names!I25</f>
        <v>BC</v>
      </c>
      <c r="P25" t="str">
        <f t="shared" si="4"/>
        <v>Filing:FRREG</v>
      </c>
    </row>
    <row r="26" spans="1:16" x14ac:dyDescent="0.45">
      <c r="A26" t="str">
        <f t="shared" si="0"/>
        <v>FM0862495</v>
      </c>
      <c r="B26" t="str">
        <f>'TOB Data - Fake - Restaurants'!C26</f>
        <v>FM0862495</v>
      </c>
      <c r="C26" t="str">
        <f>TEXT('TOB Data - Fake - Restaurants'!L26,"YYYY-MM-DD")</f>
        <v>2014-06-30</v>
      </c>
      <c r="D26" t="str">
        <f>'TOB Data - Fake - Restaurants'!D26</f>
        <v>SP</v>
      </c>
      <c r="E26" t="str">
        <f t="shared" si="1"/>
        <v>ACT</v>
      </c>
      <c r="F26" t="str">
        <f t="shared" si="2"/>
        <v>2014-06-30</v>
      </c>
      <c r="G26" t="str">
        <f t="shared" si="3"/>
        <v>2014-06-30</v>
      </c>
      <c r="H26" t="str">
        <f>Names!G26</f>
        <v>1489 Holdom Avenue</v>
      </c>
      <c r="I26" t="str">
        <f>""</f>
        <v/>
      </c>
      <c r="J26" t="str">
        <f>Names!C26&amp;" "&amp;Names!D26&amp;" "&amp;Names!E26&amp;" "&amp;Names!F26</f>
        <v>Mr. Joshua K Bankston</v>
      </c>
      <c r="K26" t="str">
        <f>Names!H26</f>
        <v>Surrey</v>
      </c>
      <c r="L26" t="str">
        <f>Names!K26</f>
        <v>CA</v>
      </c>
      <c r="M26" t="str">
        <f>'TOB Data - Fake - Restaurants'!E26</f>
        <v>TORRES HOLDINGS LTD.</v>
      </c>
      <c r="N26" t="str">
        <f>Names!J26</f>
        <v>V3T 4Y5</v>
      </c>
      <c r="O26" t="str">
        <f>Names!I26</f>
        <v>BC</v>
      </c>
      <c r="P26" t="str">
        <f t="shared" si="4"/>
        <v>Filing:FRREG</v>
      </c>
    </row>
    <row r="27" spans="1:16" x14ac:dyDescent="0.45">
      <c r="A27" t="str">
        <f t="shared" si="0"/>
        <v>FM0392976</v>
      </c>
      <c r="B27" t="str">
        <f>'TOB Data - Fake - Restaurants'!C27</f>
        <v>FM0392976</v>
      </c>
      <c r="C27" t="str">
        <f>TEXT('TOB Data - Fake - Restaurants'!L27,"YYYY-MM-DD")</f>
        <v>2018-05-13</v>
      </c>
      <c r="D27" t="str">
        <f>'TOB Data - Fake - Restaurants'!D27</f>
        <v>SP</v>
      </c>
      <c r="E27" t="str">
        <f t="shared" si="1"/>
        <v>ACT</v>
      </c>
      <c r="F27" t="str">
        <f t="shared" si="2"/>
        <v>2018-05-13</v>
      </c>
      <c r="G27" t="str">
        <f t="shared" si="3"/>
        <v>2018-05-13</v>
      </c>
      <c r="H27" t="str">
        <f>Names!G27</f>
        <v>2977 King George Hwy</v>
      </c>
      <c r="I27" t="str">
        <f>""</f>
        <v/>
      </c>
      <c r="J27" t="str">
        <f>Names!C27&amp;" "&amp;Names!D27&amp;" "&amp;Names!E27&amp;" "&amp;Names!F27</f>
        <v>Mrs. Joyce C Pinzon</v>
      </c>
      <c r="K27" t="str">
        <f>Names!H27</f>
        <v>Surrey</v>
      </c>
      <c r="L27" t="str">
        <f>Names!K27</f>
        <v>CA</v>
      </c>
      <c r="M27" t="str">
        <f>'TOB Data - Fake - Restaurants'!E27</f>
        <v>768189 B.C. LTD.</v>
      </c>
      <c r="N27" t="str">
        <f>Names!J27</f>
        <v>V3W 4E3</v>
      </c>
      <c r="O27" t="str">
        <f>Names!I27</f>
        <v>BC</v>
      </c>
      <c r="P27" t="str">
        <f t="shared" si="4"/>
        <v>Filing:FRREG</v>
      </c>
    </row>
    <row r="28" spans="1:16" x14ac:dyDescent="0.45">
      <c r="A28" t="str">
        <f t="shared" si="0"/>
        <v>FM0297027</v>
      </c>
      <c r="B28" t="str">
        <f>'TOB Data - Fake - Restaurants'!C28</f>
        <v>FM0297027</v>
      </c>
      <c r="C28" t="str">
        <f>TEXT('TOB Data - Fake - Restaurants'!L28,"YYYY-MM-DD")</f>
        <v>2012-08-23</v>
      </c>
      <c r="D28" t="str">
        <f>'TOB Data - Fake - Restaurants'!D28</f>
        <v>SP</v>
      </c>
      <c r="E28" t="str">
        <f t="shared" si="1"/>
        <v>ACT</v>
      </c>
      <c r="F28" t="str">
        <f t="shared" si="2"/>
        <v>2012-08-23</v>
      </c>
      <c r="G28" t="str">
        <f t="shared" si="3"/>
        <v>2012-08-23</v>
      </c>
      <c r="H28" t="str">
        <f>Names!G28</f>
        <v>4246 King George Hwy</v>
      </c>
      <c r="I28" t="str">
        <f>""</f>
        <v/>
      </c>
      <c r="J28" t="str">
        <f>Names!C28&amp;" "&amp;Names!D28&amp;" "&amp;Names!E28&amp;" "&amp;Names!F28</f>
        <v>Mr. Michael W Elson</v>
      </c>
      <c r="K28" t="str">
        <f>Names!H28</f>
        <v>Surrey</v>
      </c>
      <c r="L28" t="str">
        <f>Names!K28</f>
        <v>CA</v>
      </c>
      <c r="M28" t="str">
        <f>'TOB Data - Fake - Restaurants'!E28</f>
        <v>WHITESIDE SYSTEMS INC.</v>
      </c>
      <c r="N28" t="str">
        <f>Names!J28</f>
        <v>V3W 4E3</v>
      </c>
      <c r="O28" t="str">
        <f>Names!I28</f>
        <v>BC</v>
      </c>
      <c r="P28" t="str">
        <f t="shared" si="4"/>
        <v>Filing:FRREG</v>
      </c>
    </row>
    <row r="29" spans="1:16" x14ac:dyDescent="0.45">
      <c r="A29" t="str">
        <f t="shared" si="0"/>
        <v>FM0627081</v>
      </c>
      <c r="B29" t="str">
        <f>'TOB Data - Fake - Restaurants'!C29</f>
        <v>FM0627081</v>
      </c>
      <c r="C29" t="str">
        <f>TEXT('TOB Data - Fake - Restaurants'!L29,"YYYY-MM-DD")</f>
        <v>2013-02-06</v>
      </c>
      <c r="D29" t="str">
        <f>'TOB Data - Fake - Restaurants'!D29</f>
        <v>SP</v>
      </c>
      <c r="E29" t="str">
        <f t="shared" si="1"/>
        <v>ACT</v>
      </c>
      <c r="F29" t="str">
        <f t="shared" si="2"/>
        <v>2013-02-06</v>
      </c>
      <c r="G29" t="str">
        <f t="shared" si="3"/>
        <v>2013-02-06</v>
      </c>
      <c r="H29" t="str">
        <f>Names!G29</f>
        <v>3436 King George Hwy</v>
      </c>
      <c r="I29" t="str">
        <f>""</f>
        <v/>
      </c>
      <c r="J29" t="str">
        <f>Names!C29&amp;" "&amp;Names!D29&amp;" "&amp;Names!E29&amp;" "&amp;Names!F29</f>
        <v>Mrs. Patricia L Blunt</v>
      </c>
      <c r="K29" t="str">
        <f>Names!H29</f>
        <v>Surrey</v>
      </c>
      <c r="L29" t="str">
        <f>Names!K29</f>
        <v>CA</v>
      </c>
      <c r="M29" t="str">
        <f>'TOB Data - Fake - Restaurants'!E29</f>
        <v>STONE SYSTEMS INC.</v>
      </c>
      <c r="N29" t="str">
        <f>Names!J29</f>
        <v>V3W 4E3</v>
      </c>
      <c r="O29" t="str">
        <f>Names!I29</f>
        <v>BC</v>
      </c>
      <c r="P29" t="str">
        <f t="shared" si="4"/>
        <v>Filing:FRREG</v>
      </c>
    </row>
    <row r="30" spans="1:16" x14ac:dyDescent="0.45">
      <c r="A30" t="str">
        <f t="shared" si="0"/>
        <v>FM0902734</v>
      </c>
      <c r="B30" t="str">
        <f>'TOB Data - Fake - Restaurants'!C30</f>
        <v>FM0902734</v>
      </c>
      <c r="C30" t="str">
        <f>TEXT('TOB Data - Fake - Restaurants'!L30,"YYYY-MM-DD")</f>
        <v>2010-07-31</v>
      </c>
      <c r="D30" t="str">
        <f>'TOB Data - Fake - Restaurants'!D30</f>
        <v>SP</v>
      </c>
      <c r="E30" t="str">
        <f t="shared" si="1"/>
        <v>ACT</v>
      </c>
      <c r="F30" t="str">
        <f t="shared" si="2"/>
        <v>2010-07-31</v>
      </c>
      <c r="G30" t="str">
        <f t="shared" si="3"/>
        <v>2010-07-31</v>
      </c>
      <c r="H30" t="str">
        <f>Names!G30</f>
        <v>4146 King George Hwy</v>
      </c>
      <c r="I30" t="str">
        <f>""</f>
        <v/>
      </c>
      <c r="J30" t="str">
        <f>Names!C30&amp;" "&amp;Names!D30&amp;" "&amp;Names!E30&amp;" "&amp;Names!F30</f>
        <v>Mr. James K Lopez</v>
      </c>
      <c r="K30" t="str">
        <f>Names!H30</f>
        <v>Surrey</v>
      </c>
      <c r="L30" t="str">
        <f>Names!K30</f>
        <v>CA</v>
      </c>
      <c r="M30" t="str">
        <f>'TOB Data - Fake - Restaurants'!E30</f>
        <v>THOMAS &amp; AHN MANAGEMENT LTD.</v>
      </c>
      <c r="N30" t="str">
        <f>Names!J30</f>
        <v>V3W 4E3</v>
      </c>
      <c r="O30" t="str">
        <f>Names!I30</f>
        <v>BC</v>
      </c>
      <c r="P30" t="str">
        <f t="shared" si="4"/>
        <v>Filing:FRREG</v>
      </c>
    </row>
    <row r="31" spans="1:16" x14ac:dyDescent="0.45">
      <c r="A31" t="str">
        <f t="shared" si="0"/>
        <v>FM0850670</v>
      </c>
      <c r="B31" t="str">
        <f>'TOB Data - Fake - Restaurants'!C31</f>
        <v>FM0850670</v>
      </c>
      <c r="C31" t="str">
        <f>TEXT('TOB Data - Fake - Restaurants'!L31,"YYYY-MM-DD")</f>
        <v>2011-12-28</v>
      </c>
      <c r="D31" t="str">
        <f>'TOB Data - Fake - Restaurants'!D31</f>
        <v>BC</v>
      </c>
      <c r="E31" t="str">
        <f t="shared" si="1"/>
        <v>ACT</v>
      </c>
      <c r="F31" t="str">
        <f t="shared" si="2"/>
        <v>2011-12-28</v>
      </c>
      <c r="G31" t="str">
        <f t="shared" si="3"/>
        <v>2011-12-28</v>
      </c>
      <c r="H31" t="str">
        <f>Names!G31</f>
        <v>2928 King George Hwy</v>
      </c>
      <c r="I31" t="str">
        <f>""</f>
        <v/>
      </c>
      <c r="J31" t="str">
        <f>Names!C31&amp;" "&amp;Names!D31&amp;" "&amp;Names!E31&amp;" "&amp;Names!F31</f>
        <v>Dr. Paul S Griffin</v>
      </c>
      <c r="K31" t="str">
        <f>Names!H31</f>
        <v>Surrey</v>
      </c>
      <c r="L31" t="str">
        <f>Names!K31</f>
        <v>CA</v>
      </c>
      <c r="M31" t="str">
        <f>'TOB Data - Fake - Restaurants'!E31</f>
        <v>NICHOLSON &amp; SEO HOLDINGS LTD.</v>
      </c>
      <c r="N31" t="str">
        <f>Names!J31</f>
        <v>V3W 4E3</v>
      </c>
      <c r="O31" t="str">
        <f>Names!I31</f>
        <v>BC</v>
      </c>
      <c r="P31" t="str">
        <f t="shared" si="4"/>
        <v>Filing:REGST</v>
      </c>
    </row>
    <row r="32" spans="1:16" x14ac:dyDescent="0.45">
      <c r="A32" t="str">
        <f t="shared" si="0"/>
        <v>FM0732303</v>
      </c>
      <c r="B32" t="str">
        <f>'TOB Data - Fake - Restaurants'!C32</f>
        <v>FM0732303</v>
      </c>
      <c r="C32" t="str">
        <f>TEXT('TOB Data - Fake - Restaurants'!L32,"YYYY-MM-DD")</f>
        <v>2008-03-06</v>
      </c>
      <c r="D32" t="str">
        <f>'TOB Data - Fake - Restaurants'!D32</f>
        <v>BC</v>
      </c>
      <c r="E32" t="str">
        <f t="shared" si="1"/>
        <v>ACT</v>
      </c>
      <c r="F32" t="str">
        <f t="shared" si="2"/>
        <v>2008-03-06</v>
      </c>
      <c r="G32" t="str">
        <f t="shared" si="3"/>
        <v>2008-03-06</v>
      </c>
      <c r="H32" t="str">
        <f>Names!G32</f>
        <v>4404 King George Hwy</v>
      </c>
      <c r="I32" t="str">
        <f>""</f>
        <v/>
      </c>
      <c r="J32" t="str">
        <f>Names!C32&amp;" "&amp;Names!D32&amp;" "&amp;Names!E32&amp;" "&amp;Names!F32</f>
        <v>Mr. Ivan F Bueno</v>
      </c>
      <c r="K32" t="str">
        <f>Names!H32</f>
        <v>Surrey</v>
      </c>
      <c r="L32" t="str">
        <f>Names!K32</f>
        <v>CA</v>
      </c>
      <c r="M32" t="str">
        <f>'TOB Data - Fake - Restaurants'!E32</f>
        <v>HAYES ROYALE LP</v>
      </c>
      <c r="N32" t="str">
        <f>Names!J32</f>
        <v>V3W 4E3</v>
      </c>
      <c r="O32" t="str">
        <f>Names!I32</f>
        <v>BC</v>
      </c>
      <c r="P32" t="str">
        <f t="shared" si="4"/>
        <v>Filing:REGST</v>
      </c>
    </row>
    <row r="33" spans="1:16" x14ac:dyDescent="0.45">
      <c r="A33" t="str">
        <f t="shared" si="0"/>
        <v>FM0791454</v>
      </c>
      <c r="B33" t="str">
        <f>'TOB Data - Fake - Restaurants'!C33</f>
        <v>FM0791454</v>
      </c>
      <c r="C33" t="str">
        <f>TEXT('TOB Data - Fake - Restaurants'!L33,"YYYY-MM-DD")</f>
        <v>2016-10-12</v>
      </c>
      <c r="D33" t="str">
        <f>'TOB Data - Fake - Restaurants'!D33</f>
        <v>BC</v>
      </c>
      <c r="E33" t="str">
        <f t="shared" si="1"/>
        <v>ACT</v>
      </c>
      <c r="F33" t="str">
        <f t="shared" si="2"/>
        <v>2016-10-12</v>
      </c>
      <c r="G33" t="str">
        <f t="shared" si="3"/>
        <v>2016-10-12</v>
      </c>
      <c r="H33" t="str">
        <f>Names!G33</f>
        <v>4652 Holdom Avenue</v>
      </c>
      <c r="I33" t="str">
        <f>""</f>
        <v/>
      </c>
      <c r="J33" t="str">
        <f>Names!C33&amp;" "&amp;Names!D33&amp;" "&amp;Names!E33&amp;" "&amp;Names!F33</f>
        <v>Ms. Paula J Diaz</v>
      </c>
      <c r="K33" t="str">
        <f>Names!H33</f>
        <v>Surrey</v>
      </c>
      <c r="L33" t="str">
        <f>Names!K33</f>
        <v>CA</v>
      </c>
      <c r="M33" t="str">
        <f>'TOB Data - Fake - Restaurants'!E33</f>
        <v>JONES HORIZON ENTERPRISES LTD.</v>
      </c>
      <c r="N33" t="str">
        <f>Names!J33</f>
        <v>V3T 4Y5</v>
      </c>
      <c r="O33" t="str">
        <f>Names!I33</f>
        <v>BC</v>
      </c>
      <c r="P33" t="str">
        <f t="shared" si="4"/>
        <v>Filing:REGST</v>
      </c>
    </row>
    <row r="34" spans="1:16" x14ac:dyDescent="0.45">
      <c r="A34" t="str">
        <f t="shared" ref="A34:A65" si="5">IF(B34 &lt;&gt; "",B34,"-")</f>
        <v>FM0873772</v>
      </c>
      <c r="B34" t="str">
        <f>'TOB Data - Fake - Restaurants'!C34</f>
        <v>FM0873772</v>
      </c>
      <c r="C34" t="str">
        <f>TEXT('TOB Data - Fake - Restaurants'!L34,"YYYY-MM-DD")</f>
        <v>2010-08-22</v>
      </c>
      <c r="D34" t="str">
        <f>'TOB Data - Fake - Restaurants'!D34</f>
        <v>BC</v>
      </c>
      <c r="E34" t="str">
        <f t="shared" ref="E34:E65" si="6">"ACT"</f>
        <v>ACT</v>
      </c>
      <c r="F34" t="str">
        <f t="shared" ref="F34:F65" si="7">C34</f>
        <v>2010-08-22</v>
      </c>
      <c r="G34" t="str">
        <f t="shared" ref="G34:G65" si="8">C34</f>
        <v>2010-08-22</v>
      </c>
      <c r="H34" t="str">
        <f>Names!G34</f>
        <v>3818 Holdom Avenue</v>
      </c>
      <c r="I34" t="str">
        <f>""</f>
        <v/>
      </c>
      <c r="J34" t="str">
        <f>Names!C34&amp;" "&amp;Names!D34&amp;" "&amp;Names!E34&amp;" "&amp;Names!F34</f>
        <v>Mr. Morris J Robertson</v>
      </c>
      <c r="K34" t="str">
        <f>Names!H34</f>
        <v>Surrey</v>
      </c>
      <c r="L34" t="str">
        <f>Names!K34</f>
        <v>CA</v>
      </c>
      <c r="M34" t="str">
        <f>'TOB Data - Fake - Restaurants'!E34</f>
        <v>BURNS 2 FOR 1 PIZZA LTD.</v>
      </c>
      <c r="N34" t="str">
        <f>Names!J34</f>
        <v>V3T 4Y5</v>
      </c>
      <c r="O34" t="str">
        <f>Names!I34</f>
        <v>BC</v>
      </c>
      <c r="P34" t="str">
        <f t="shared" ref="P34:P65" si="9">IF(D34="SP","Filing:FRREG","Filing:REGST")</f>
        <v>Filing:REGST</v>
      </c>
    </row>
    <row r="35" spans="1:16" x14ac:dyDescent="0.45">
      <c r="A35" t="str">
        <f t="shared" si="5"/>
        <v>FM0316141</v>
      </c>
      <c r="B35" t="str">
        <f>'TOB Data - Fake - Restaurants'!C35</f>
        <v>FM0316141</v>
      </c>
      <c r="C35" t="str">
        <f>TEXT('TOB Data - Fake - Restaurants'!L35,"YYYY-MM-DD")</f>
        <v>2010-06-10</v>
      </c>
      <c r="D35" t="str">
        <f>'TOB Data - Fake - Restaurants'!D35</f>
        <v>BC</v>
      </c>
      <c r="E35" t="str">
        <f t="shared" si="6"/>
        <v>ACT</v>
      </c>
      <c r="F35" t="str">
        <f t="shared" si="7"/>
        <v>2010-06-10</v>
      </c>
      <c r="G35" t="str">
        <f t="shared" si="8"/>
        <v>2010-06-10</v>
      </c>
      <c r="H35" t="str">
        <f>Names!G35</f>
        <v>1317 Glover Road</v>
      </c>
      <c r="I35" t="str">
        <f>""</f>
        <v/>
      </c>
      <c r="J35" t="str">
        <f>Names!C35&amp;" "&amp;Names!D35&amp;" "&amp;Names!E35&amp;" "&amp;Names!F35</f>
        <v>Mr. Richard M Jarmon</v>
      </c>
      <c r="K35" t="str">
        <f>Names!H35</f>
        <v>Surrey</v>
      </c>
      <c r="L35" t="str">
        <f>Names!K35</f>
        <v>CA</v>
      </c>
      <c r="M35" t="str">
        <f>'TOB Data - Fake - Restaurants'!E35</f>
        <v>227946 B.C. LTD.</v>
      </c>
      <c r="N35" t="str">
        <f>Names!J35</f>
        <v>V3W 4N6</v>
      </c>
      <c r="O35" t="str">
        <f>Names!I35</f>
        <v>BC</v>
      </c>
      <c r="P35" t="str">
        <f t="shared" si="9"/>
        <v>Filing:REGST</v>
      </c>
    </row>
    <row r="36" spans="1:16" x14ac:dyDescent="0.45">
      <c r="A36" t="str">
        <f t="shared" si="5"/>
        <v>FM0772805</v>
      </c>
      <c r="B36" t="str">
        <f>'TOB Data - Fake - Restaurants'!C36</f>
        <v>FM0772805</v>
      </c>
      <c r="C36" t="str">
        <f>TEXT('TOB Data - Fake - Restaurants'!L36,"YYYY-MM-DD")</f>
        <v>2009-01-09</v>
      </c>
      <c r="D36" t="str">
        <f>'TOB Data - Fake - Restaurants'!D36</f>
        <v>BC</v>
      </c>
      <c r="E36" t="str">
        <f t="shared" si="6"/>
        <v>ACT</v>
      </c>
      <c r="F36" t="str">
        <f t="shared" si="7"/>
        <v>2009-01-09</v>
      </c>
      <c r="G36" t="str">
        <f t="shared" si="8"/>
        <v>2009-01-09</v>
      </c>
      <c r="H36" t="str">
        <f>Names!G36</f>
        <v>3122 Glover Road</v>
      </c>
      <c r="I36" t="str">
        <f>""</f>
        <v/>
      </c>
      <c r="J36" t="str">
        <f>Names!C36&amp;" "&amp;Names!D36&amp;" "&amp;Names!E36&amp;" "&amp;Names!F36</f>
        <v>Mr. James J Couch</v>
      </c>
      <c r="K36" t="str">
        <f>Names!H36</f>
        <v>Surrey</v>
      </c>
      <c r="L36" t="str">
        <f>Names!K36</f>
        <v>CA</v>
      </c>
      <c r="M36" t="str">
        <f>'TOB Data - Fake - Restaurants'!E36</f>
        <v>BURNS 2 FOR 1 PIZZA LTD.</v>
      </c>
      <c r="N36" t="str">
        <f>Names!J36</f>
        <v>V3S 4C4</v>
      </c>
      <c r="O36" t="str">
        <f>Names!I36</f>
        <v>BC</v>
      </c>
      <c r="P36" t="str">
        <f t="shared" si="9"/>
        <v>Filing:REGST</v>
      </c>
    </row>
    <row r="37" spans="1:16" x14ac:dyDescent="0.45">
      <c r="A37" t="str">
        <f t="shared" si="5"/>
        <v>FM0477000</v>
      </c>
      <c r="B37" t="str">
        <f>'TOB Data - Fake - Restaurants'!C37</f>
        <v>FM0477000</v>
      </c>
      <c r="C37" t="str">
        <f>TEXT('TOB Data - Fake - Restaurants'!L37,"YYYY-MM-DD")</f>
        <v>2007-03-12</v>
      </c>
      <c r="D37" t="str">
        <f>'TOB Data - Fake - Restaurants'!D37</f>
        <v>BC</v>
      </c>
      <c r="E37" t="str">
        <f t="shared" si="6"/>
        <v>ACT</v>
      </c>
      <c r="F37" t="str">
        <f t="shared" si="7"/>
        <v>2007-03-12</v>
      </c>
      <c r="G37" t="str">
        <f t="shared" si="8"/>
        <v>2007-03-12</v>
      </c>
      <c r="H37" t="str">
        <f>Names!G37</f>
        <v>4996 Glover Road</v>
      </c>
      <c r="I37" t="str">
        <f>""</f>
        <v/>
      </c>
      <c r="J37" t="str">
        <f>Names!C37&amp;" "&amp;Names!D37&amp;" "&amp;Names!E37&amp;" "&amp;Names!F37</f>
        <v>Mrs. Mary G Jenkins</v>
      </c>
      <c r="K37" t="str">
        <f>Names!H37</f>
        <v>Surrey</v>
      </c>
      <c r="L37" t="str">
        <f>Names!K37</f>
        <v>CA</v>
      </c>
      <c r="M37" t="str">
        <f>'TOB Data - Fake - Restaurants'!E37</f>
        <v>227946 B.C. LTD.</v>
      </c>
      <c r="N37" t="str">
        <f>Names!J37</f>
        <v>V3W 4N6</v>
      </c>
      <c r="O37" t="str">
        <f>Names!I37</f>
        <v>BC</v>
      </c>
      <c r="P37" t="str">
        <f t="shared" si="9"/>
        <v>Filing:REGST</v>
      </c>
    </row>
    <row r="38" spans="1:16" x14ac:dyDescent="0.45">
      <c r="A38" t="str">
        <f t="shared" si="5"/>
        <v>FM0966998</v>
      </c>
      <c r="B38" t="str">
        <f>'TOB Data - Fake - Restaurants'!C38</f>
        <v>FM0966998</v>
      </c>
      <c r="C38" t="str">
        <f>TEXT('TOB Data - Fake - Restaurants'!L38,"YYYY-MM-DD")</f>
        <v>2012-11-07</v>
      </c>
      <c r="D38" t="str">
        <f>'TOB Data - Fake - Restaurants'!D38</f>
        <v>BC</v>
      </c>
      <c r="E38" t="str">
        <f t="shared" si="6"/>
        <v>ACT</v>
      </c>
      <c r="F38" t="str">
        <f t="shared" si="7"/>
        <v>2012-11-07</v>
      </c>
      <c r="G38" t="str">
        <f t="shared" si="8"/>
        <v>2012-11-07</v>
      </c>
      <c r="H38" t="str">
        <f>Names!G38</f>
        <v>326 King George Hwy</v>
      </c>
      <c r="I38" t="str">
        <f>""</f>
        <v/>
      </c>
      <c r="J38" t="str">
        <f>Names!C38&amp;" "&amp;Names!D38&amp;" "&amp;Names!E38&amp;" "&amp;Names!F38</f>
        <v>Mr. David R Wilcox</v>
      </c>
      <c r="K38" t="str">
        <f>Names!H38</f>
        <v>Surrey</v>
      </c>
      <c r="L38" t="str">
        <f>Names!K38</f>
        <v>CA</v>
      </c>
      <c r="M38" t="str">
        <f>'TOB Data - Fake - Restaurants'!E38</f>
        <v>673517 B.C. LTD.</v>
      </c>
      <c r="N38" t="str">
        <f>Names!J38</f>
        <v>V3W 4E3</v>
      </c>
      <c r="O38" t="str">
        <f>Names!I38</f>
        <v>BC</v>
      </c>
      <c r="P38" t="str">
        <f t="shared" si="9"/>
        <v>Filing:REGST</v>
      </c>
    </row>
    <row r="39" spans="1:16" x14ac:dyDescent="0.45">
      <c r="A39" t="str">
        <f t="shared" si="5"/>
        <v>FM0243624</v>
      </c>
      <c r="B39" t="str">
        <f>'TOB Data - Fake - Restaurants'!C39</f>
        <v>FM0243624</v>
      </c>
      <c r="C39" t="str">
        <f>TEXT('TOB Data - Fake - Restaurants'!L39,"YYYY-MM-DD")</f>
        <v>2007-08-30</v>
      </c>
      <c r="D39" t="str">
        <f>'TOB Data - Fake - Restaurants'!D39</f>
        <v>BC</v>
      </c>
      <c r="E39" t="str">
        <f t="shared" si="6"/>
        <v>ACT</v>
      </c>
      <c r="F39" t="str">
        <f t="shared" si="7"/>
        <v>2007-08-30</v>
      </c>
      <c r="G39" t="str">
        <f t="shared" si="8"/>
        <v>2007-08-30</v>
      </c>
      <c r="H39" t="str">
        <f>Names!G39</f>
        <v>2230 Holdom Avenue</v>
      </c>
      <c r="I39" t="str">
        <f>""</f>
        <v/>
      </c>
      <c r="J39" t="str">
        <f>Names!C39&amp;" "&amp;Names!D39&amp;" "&amp;Names!E39&amp;" "&amp;Names!F39</f>
        <v>Ms. Brenda J Strachan</v>
      </c>
      <c r="K39" t="str">
        <f>Names!H39</f>
        <v>Surrey</v>
      </c>
      <c r="L39" t="str">
        <f>Names!K39</f>
        <v>CA</v>
      </c>
      <c r="M39" t="str">
        <f>'TOB Data - Fake - Restaurants'!E39</f>
        <v>LOEFFLER PIZZA PLACE LIMITED</v>
      </c>
      <c r="N39" t="str">
        <f>Names!J39</f>
        <v>V3T 4Y5</v>
      </c>
      <c r="O39" t="str">
        <f>Names!I39</f>
        <v>BC</v>
      </c>
      <c r="P39" t="str">
        <f t="shared" si="9"/>
        <v>Filing:REGST</v>
      </c>
    </row>
    <row r="40" spans="1:16" x14ac:dyDescent="0.45">
      <c r="A40" t="str">
        <f t="shared" si="5"/>
        <v>FM0866885</v>
      </c>
      <c r="B40" t="str">
        <f>'TOB Data - Fake - Restaurants'!C40</f>
        <v>FM0866885</v>
      </c>
      <c r="C40" t="str">
        <f>TEXT('TOB Data - Fake - Restaurants'!L40,"YYYY-MM-DD")</f>
        <v>2011-05-08</v>
      </c>
      <c r="D40" t="str">
        <f>'TOB Data - Fake - Restaurants'!D40</f>
        <v>BC</v>
      </c>
      <c r="E40" t="str">
        <f t="shared" si="6"/>
        <v>ACT</v>
      </c>
      <c r="F40" t="str">
        <f t="shared" si="7"/>
        <v>2011-05-08</v>
      </c>
      <c r="G40" t="str">
        <f t="shared" si="8"/>
        <v>2011-05-08</v>
      </c>
      <c r="H40" t="str">
        <f>Names!G40</f>
        <v>2451 King George Hwy</v>
      </c>
      <c r="I40" t="str">
        <f>""</f>
        <v/>
      </c>
      <c r="J40" t="str">
        <f>Names!C40&amp;" "&amp;Names!D40&amp;" "&amp;Names!E40&amp;" "&amp;Names!F40</f>
        <v>Mr. Craig T Voris</v>
      </c>
      <c r="K40" t="str">
        <f>Names!H40</f>
        <v>Surrey</v>
      </c>
      <c r="L40" t="str">
        <f>Names!K40</f>
        <v>CA</v>
      </c>
      <c r="M40" t="str">
        <f>'TOB Data - Fake - Restaurants'!E40</f>
        <v>HASTINGS PIZZA PIT LTD.</v>
      </c>
      <c r="N40" t="str">
        <f>Names!J40</f>
        <v>V3W 4E3</v>
      </c>
      <c r="O40" t="str">
        <f>Names!I40</f>
        <v>BC</v>
      </c>
      <c r="P40" t="str">
        <f t="shared" si="9"/>
        <v>Filing:REGST</v>
      </c>
    </row>
    <row r="41" spans="1:16" x14ac:dyDescent="0.45">
      <c r="A41" t="str">
        <f t="shared" si="5"/>
        <v>FM0208254</v>
      </c>
      <c r="B41" t="str">
        <f>'TOB Data - Fake - Restaurants'!C41</f>
        <v>FM0208254</v>
      </c>
      <c r="C41" t="str">
        <f>TEXT('TOB Data - Fake - Restaurants'!L41,"YYYY-MM-DD")</f>
        <v>2009-07-19</v>
      </c>
      <c r="D41" t="str">
        <f>'TOB Data - Fake - Restaurants'!D41</f>
        <v>BC</v>
      </c>
      <c r="E41" t="str">
        <f t="shared" si="6"/>
        <v>ACT</v>
      </c>
      <c r="F41" t="str">
        <f t="shared" si="7"/>
        <v>2009-07-19</v>
      </c>
      <c r="G41" t="str">
        <f t="shared" si="8"/>
        <v>2009-07-19</v>
      </c>
      <c r="H41" t="str">
        <f>Names!G41</f>
        <v>3644 Holdom Avenue</v>
      </c>
      <c r="I41" t="str">
        <f>""</f>
        <v/>
      </c>
      <c r="J41" t="str">
        <f>Names!C41&amp;" "&amp;Names!D41&amp;" "&amp;Names!E41&amp;" "&amp;Names!F41</f>
        <v>Ms. Frances T Worrell</v>
      </c>
      <c r="K41" t="str">
        <f>Names!H41</f>
        <v>Surrey</v>
      </c>
      <c r="L41" t="str">
        <f>Names!K41</f>
        <v>CA</v>
      </c>
      <c r="M41" t="str">
        <f>'TOB Data - Fake - Restaurants'!E41</f>
        <v>968832 B.C. LTD.</v>
      </c>
      <c r="N41" t="str">
        <f>Names!J41</f>
        <v>V3T 4Y5</v>
      </c>
      <c r="O41" t="str">
        <f>Names!I41</f>
        <v>BC</v>
      </c>
      <c r="P41" t="str">
        <f t="shared" si="9"/>
        <v>Filing:REGST</v>
      </c>
    </row>
    <row r="42" spans="1:16" x14ac:dyDescent="0.45">
      <c r="A42" t="str">
        <f t="shared" si="5"/>
        <v>FM0438529</v>
      </c>
      <c r="B42" t="str">
        <f>'TOB Data - Fake - Restaurants'!C42</f>
        <v>FM0438529</v>
      </c>
      <c r="C42" t="str">
        <f>TEXT('TOB Data - Fake - Restaurants'!L42,"YYYY-MM-DD")</f>
        <v>2007-07-08</v>
      </c>
      <c r="D42" t="str">
        <f>'TOB Data - Fake - Restaurants'!D42</f>
        <v>BC</v>
      </c>
      <c r="E42" t="str">
        <f t="shared" si="6"/>
        <v>ACT</v>
      </c>
      <c r="F42" t="str">
        <f t="shared" si="7"/>
        <v>2007-07-08</v>
      </c>
      <c r="G42" t="str">
        <f t="shared" si="8"/>
        <v>2007-07-08</v>
      </c>
      <c r="H42" t="str">
        <f>Names!G42</f>
        <v>20 Glover Road</v>
      </c>
      <c r="I42" t="str">
        <f>""</f>
        <v/>
      </c>
      <c r="J42" t="str">
        <f>Names!C42&amp;" "&amp;Names!D42&amp;" "&amp;Names!E42&amp;" "&amp;Names!F42</f>
        <v>Mrs. Melissa R Wells</v>
      </c>
      <c r="K42" t="str">
        <f>Names!H42</f>
        <v>Surrey</v>
      </c>
      <c r="L42" t="str">
        <f>Names!K42</f>
        <v>CA</v>
      </c>
      <c r="M42" t="str">
        <f>'TOB Data - Fake - Restaurants'!E42</f>
        <v>SPELLMAN INVESTMENTS LTD.</v>
      </c>
      <c r="N42" t="str">
        <f>Names!J42</f>
        <v>V3T 2B3</v>
      </c>
      <c r="O42" t="str">
        <f>Names!I42</f>
        <v>BC</v>
      </c>
      <c r="P42" t="str">
        <f t="shared" si="9"/>
        <v>Filing:REGST</v>
      </c>
    </row>
    <row r="43" spans="1:16" x14ac:dyDescent="0.45">
      <c r="A43" t="str">
        <f t="shared" si="5"/>
        <v>FM0275231</v>
      </c>
      <c r="B43" t="str">
        <f>'TOB Data - Fake - Restaurants'!C43</f>
        <v>FM0275231</v>
      </c>
      <c r="C43" t="str">
        <f>TEXT('TOB Data - Fake - Restaurants'!L43,"YYYY-MM-DD")</f>
        <v>2015-12-24</v>
      </c>
      <c r="D43" t="str">
        <f>'TOB Data - Fake - Restaurants'!D43</f>
        <v>BC</v>
      </c>
      <c r="E43" t="str">
        <f t="shared" si="6"/>
        <v>ACT</v>
      </c>
      <c r="F43" t="str">
        <f t="shared" si="7"/>
        <v>2015-12-24</v>
      </c>
      <c r="G43" t="str">
        <f t="shared" si="8"/>
        <v>2015-12-24</v>
      </c>
      <c r="H43" t="str">
        <f>Names!G43</f>
        <v>2394 King George Hwy</v>
      </c>
      <c r="I43" t="str">
        <f>""</f>
        <v/>
      </c>
      <c r="J43" t="str">
        <f>Names!C43&amp;" "&amp;Names!D43&amp;" "&amp;Names!E43&amp;" "&amp;Names!F43</f>
        <v>Ms. Alice J Ownby</v>
      </c>
      <c r="K43" t="str">
        <f>Names!H43</f>
        <v>Surrey</v>
      </c>
      <c r="L43" t="str">
        <f>Names!K43</f>
        <v>CA</v>
      </c>
      <c r="M43" t="str">
        <f>'TOB Data - Fake - Restaurants'!E43</f>
        <v>WARREN TRADING COMPANY INC.</v>
      </c>
      <c r="N43" t="str">
        <f>Names!J43</f>
        <v>V3W 4E3</v>
      </c>
      <c r="O43" t="str">
        <f>Names!I43</f>
        <v>BC</v>
      </c>
      <c r="P43" t="str">
        <f t="shared" si="9"/>
        <v>Filing:REGST</v>
      </c>
    </row>
    <row r="44" spans="1:16" x14ac:dyDescent="0.45">
      <c r="A44" t="str">
        <f t="shared" si="5"/>
        <v>FM0766215</v>
      </c>
      <c r="B44" t="str">
        <f>'TOB Data - Fake - Restaurants'!C44</f>
        <v>FM0766215</v>
      </c>
      <c r="C44" t="str">
        <f>TEXT('TOB Data - Fake - Restaurants'!L44,"YYYY-MM-DD")</f>
        <v>2016-08-17</v>
      </c>
      <c r="D44" t="str">
        <f>'TOB Data - Fake - Restaurants'!D44</f>
        <v>BC</v>
      </c>
      <c r="E44" t="str">
        <f t="shared" si="6"/>
        <v>ACT</v>
      </c>
      <c r="F44" t="str">
        <f t="shared" si="7"/>
        <v>2016-08-17</v>
      </c>
      <c r="G44" t="str">
        <f t="shared" si="8"/>
        <v>2016-08-17</v>
      </c>
      <c r="H44" t="str">
        <f>Names!G44</f>
        <v>2090 Holdom Avenue</v>
      </c>
      <c r="I44" t="str">
        <f>""</f>
        <v/>
      </c>
      <c r="J44" t="str">
        <f>Names!C44&amp;" "&amp;Names!D44&amp;" "&amp;Names!E44&amp;" "&amp;Names!F44</f>
        <v>Mr. Joseph D Smith</v>
      </c>
      <c r="K44" t="str">
        <f>Names!H44</f>
        <v>Surrey</v>
      </c>
      <c r="L44" t="str">
        <f>Names!K44</f>
        <v>CA</v>
      </c>
      <c r="M44" t="str">
        <f>'TOB Data - Fake - Restaurants'!E44</f>
        <v>HALL PERI GRILL RESTAURANT INC.</v>
      </c>
      <c r="N44" t="str">
        <f>Names!J44</f>
        <v>V3T 4Y5</v>
      </c>
      <c r="O44" t="str">
        <f>Names!I44</f>
        <v>BC</v>
      </c>
      <c r="P44" t="str">
        <f t="shared" si="9"/>
        <v>Filing:REGST</v>
      </c>
    </row>
    <row r="45" spans="1:16" x14ac:dyDescent="0.45">
      <c r="A45" t="str">
        <f t="shared" si="5"/>
        <v>FM0493257</v>
      </c>
      <c r="B45" t="str">
        <f>'TOB Data - Fake - Restaurants'!C45</f>
        <v>FM0493257</v>
      </c>
      <c r="C45" t="str">
        <f>TEXT('TOB Data - Fake - Restaurants'!L45,"YYYY-MM-DD")</f>
        <v>2009-06-13</v>
      </c>
      <c r="D45" t="str">
        <f>'TOB Data - Fake - Restaurants'!D45</f>
        <v>BC</v>
      </c>
      <c r="E45" t="str">
        <f t="shared" si="6"/>
        <v>ACT</v>
      </c>
      <c r="F45" t="str">
        <f t="shared" si="7"/>
        <v>2009-06-13</v>
      </c>
      <c r="G45" t="str">
        <f t="shared" si="8"/>
        <v>2009-06-13</v>
      </c>
      <c r="H45" t="str">
        <f>Names!G45</f>
        <v>2543 Holdom Avenue</v>
      </c>
      <c r="I45" t="str">
        <f>""</f>
        <v/>
      </c>
      <c r="J45" t="str">
        <f>Names!C45&amp;" "&amp;Names!D45&amp;" "&amp;Names!E45&amp;" "&amp;Names!F45</f>
        <v>Mr. Eric J Kelly</v>
      </c>
      <c r="K45" t="str">
        <f>Names!H45</f>
        <v>Surrey</v>
      </c>
      <c r="L45" t="str">
        <f>Names!K45</f>
        <v>CA</v>
      </c>
      <c r="M45" t="str">
        <f>'TOB Data - Fake - Restaurants'!E45</f>
        <v>MCHUGH INC.</v>
      </c>
      <c r="N45" t="str">
        <f>Names!J45</f>
        <v>V3T 4Y5</v>
      </c>
      <c r="O45" t="str">
        <f>Names!I45</f>
        <v>BC</v>
      </c>
      <c r="P45" t="str">
        <f t="shared" si="9"/>
        <v>Filing:REGST</v>
      </c>
    </row>
    <row r="46" spans="1:16" x14ac:dyDescent="0.45">
      <c r="A46" t="str">
        <f t="shared" si="5"/>
        <v>FM0394524</v>
      </c>
      <c r="B46" t="str">
        <f>'TOB Data - Fake - Restaurants'!C46</f>
        <v>FM0394524</v>
      </c>
      <c r="C46" t="str">
        <f>TEXT('TOB Data - Fake - Restaurants'!L46,"YYYY-MM-DD")</f>
        <v>2007-05-31</v>
      </c>
      <c r="D46" t="str">
        <f>'TOB Data - Fake - Restaurants'!D46</f>
        <v>BC</v>
      </c>
      <c r="E46" t="str">
        <f t="shared" si="6"/>
        <v>ACT</v>
      </c>
      <c r="F46" t="str">
        <f t="shared" si="7"/>
        <v>2007-05-31</v>
      </c>
      <c r="G46" t="str">
        <f t="shared" si="8"/>
        <v>2007-05-31</v>
      </c>
      <c r="H46" t="str">
        <f>Names!G46</f>
        <v>3498 Holdom Avenue</v>
      </c>
      <c r="I46" t="str">
        <f>""</f>
        <v/>
      </c>
      <c r="J46" t="str">
        <f>Names!C46&amp;" "&amp;Names!D46&amp;" "&amp;Names!E46&amp;" "&amp;Names!F46</f>
        <v>Ms. Evelyn E Iverson</v>
      </c>
      <c r="K46" t="str">
        <f>Names!H46</f>
        <v>Surrey</v>
      </c>
      <c r="L46" t="str">
        <f>Names!K46</f>
        <v>CA</v>
      </c>
      <c r="M46" t="str">
        <f>'TOB Data - Fake - Restaurants'!E46</f>
        <v>329103 B.C. LTD.</v>
      </c>
      <c r="N46" t="str">
        <f>Names!J46</f>
        <v>V3T 4Y5</v>
      </c>
      <c r="O46" t="str">
        <f>Names!I46</f>
        <v>BC</v>
      </c>
      <c r="P46" t="str">
        <f t="shared" si="9"/>
        <v>Filing:REGST</v>
      </c>
    </row>
    <row r="47" spans="1:16" x14ac:dyDescent="0.45">
      <c r="A47" t="str">
        <f t="shared" si="5"/>
        <v>FM0252807</v>
      </c>
      <c r="B47" t="str">
        <f>'TOB Data - Fake - Restaurants'!C47</f>
        <v>FM0252807</v>
      </c>
      <c r="C47" t="str">
        <f>TEXT('TOB Data - Fake - Restaurants'!L47,"YYYY-MM-DD")</f>
        <v>2005-12-16</v>
      </c>
      <c r="D47" t="str">
        <f>'TOB Data - Fake - Restaurants'!D47</f>
        <v>BC</v>
      </c>
      <c r="E47" t="str">
        <f t="shared" si="6"/>
        <v>ACT</v>
      </c>
      <c r="F47" t="str">
        <f t="shared" si="7"/>
        <v>2005-12-16</v>
      </c>
      <c r="G47" t="str">
        <f t="shared" si="8"/>
        <v>2005-12-16</v>
      </c>
      <c r="H47" t="str">
        <f>Names!G47</f>
        <v>1091 King George Hwy</v>
      </c>
      <c r="I47" t="str">
        <f>""</f>
        <v/>
      </c>
      <c r="J47" t="str">
        <f>Names!C47&amp;" "&amp;Names!D47&amp;" "&amp;Names!E47&amp;" "&amp;Names!F47</f>
        <v>Mrs. Gina J Mendez</v>
      </c>
      <c r="K47" t="str">
        <f>Names!H47</f>
        <v>Surrey</v>
      </c>
      <c r="L47" t="str">
        <f>Names!K47</f>
        <v>CA</v>
      </c>
      <c r="M47" t="str">
        <f>'TOB Data - Fake - Restaurants'!E47</f>
        <v>329103 B.C. LTD.</v>
      </c>
      <c r="N47" t="str">
        <f>Names!J47</f>
        <v>V3W 4E3</v>
      </c>
      <c r="O47" t="str">
        <f>Names!I47</f>
        <v>BC</v>
      </c>
      <c r="P47" t="str">
        <f t="shared" si="9"/>
        <v>Filing:REGST</v>
      </c>
    </row>
    <row r="48" spans="1:16" x14ac:dyDescent="0.45">
      <c r="A48" t="str">
        <f t="shared" si="5"/>
        <v>FM0945647</v>
      </c>
      <c r="B48" t="str">
        <f>'TOB Data - Fake - Restaurants'!C48</f>
        <v>FM0945647</v>
      </c>
      <c r="C48" t="str">
        <f>TEXT('TOB Data - Fake - Restaurants'!L48,"YYYY-MM-DD")</f>
        <v>2006-12-12</v>
      </c>
      <c r="D48" t="str">
        <f>'TOB Data - Fake - Restaurants'!D48</f>
        <v>BC</v>
      </c>
      <c r="E48" t="str">
        <f t="shared" si="6"/>
        <v>ACT</v>
      </c>
      <c r="F48" t="str">
        <f t="shared" si="7"/>
        <v>2006-12-12</v>
      </c>
      <c r="G48" t="str">
        <f t="shared" si="8"/>
        <v>2006-12-12</v>
      </c>
      <c r="H48" t="str">
        <f>Names!G48</f>
        <v>4974 Holdom Avenue</v>
      </c>
      <c r="I48" t="str">
        <f>""</f>
        <v/>
      </c>
      <c r="J48" t="str">
        <f>Names!C48&amp;" "&amp;Names!D48&amp;" "&amp;Names!E48&amp;" "&amp;Names!F48</f>
        <v>Ms. Elisa M Love</v>
      </c>
      <c r="K48" t="str">
        <f>Names!H48</f>
        <v>Surrey</v>
      </c>
      <c r="L48" t="str">
        <f>Names!K48</f>
        <v>CA</v>
      </c>
      <c r="M48" t="str">
        <f>'TOB Data - Fake - Restaurants'!E48</f>
        <v>BECK FINE FOODS LTD.</v>
      </c>
      <c r="N48" t="str">
        <f>Names!J48</f>
        <v>V3T 4Y5</v>
      </c>
      <c r="O48" t="str">
        <f>Names!I48</f>
        <v>BC</v>
      </c>
      <c r="P48" t="str">
        <f t="shared" si="9"/>
        <v>Filing:REGST</v>
      </c>
    </row>
    <row r="49" spans="1:16" x14ac:dyDescent="0.45">
      <c r="A49" t="str">
        <f t="shared" si="5"/>
        <v>FM0594194</v>
      </c>
      <c r="B49" t="str">
        <f>'TOB Data - Fake - Restaurants'!C49</f>
        <v>FM0594194</v>
      </c>
      <c r="C49" t="str">
        <f>TEXT('TOB Data - Fake - Restaurants'!L49,"YYYY-MM-DD")</f>
        <v>2010-09-19</v>
      </c>
      <c r="D49" t="str">
        <f>'TOB Data - Fake - Restaurants'!D49</f>
        <v>BC</v>
      </c>
      <c r="E49" t="str">
        <f t="shared" si="6"/>
        <v>ACT</v>
      </c>
      <c r="F49" t="str">
        <f t="shared" si="7"/>
        <v>2010-09-19</v>
      </c>
      <c r="G49" t="str">
        <f t="shared" si="8"/>
        <v>2010-09-19</v>
      </c>
      <c r="H49" t="str">
        <f>Names!G49</f>
        <v>812 Glover Road</v>
      </c>
      <c r="I49" t="str">
        <f>""</f>
        <v/>
      </c>
      <c r="J49" t="str">
        <f>Names!C49&amp;" "&amp;Names!D49&amp;" "&amp;Names!E49&amp;" "&amp;Names!F49</f>
        <v>Mrs. Avis D Leblanc</v>
      </c>
      <c r="K49" t="str">
        <f>Names!H49</f>
        <v>Surrey</v>
      </c>
      <c r="L49" t="str">
        <f>Names!K49</f>
        <v>CA</v>
      </c>
      <c r="M49" t="str">
        <f>'TOB Data - Fake - Restaurants'!E49</f>
        <v>LEYVA HOLDINGS LTD.</v>
      </c>
      <c r="N49" t="str">
        <f>Names!J49</f>
        <v>V3S 4C4</v>
      </c>
      <c r="O49" t="str">
        <f>Names!I49</f>
        <v>BC</v>
      </c>
      <c r="P49" t="str">
        <f t="shared" si="9"/>
        <v>Filing:REGST</v>
      </c>
    </row>
    <row r="50" spans="1:16" x14ac:dyDescent="0.45">
      <c r="A50" t="str">
        <f t="shared" si="5"/>
        <v>FM0770314</v>
      </c>
      <c r="B50" t="str">
        <f>'TOB Data - Fake - Restaurants'!C50</f>
        <v>FM0770314</v>
      </c>
      <c r="C50" t="str">
        <f>TEXT('TOB Data - Fake - Restaurants'!L50,"YYYY-MM-DD")</f>
        <v>2007-07-03</v>
      </c>
      <c r="D50" t="str">
        <f>'TOB Data - Fake - Restaurants'!D50</f>
        <v>BC</v>
      </c>
      <c r="E50" t="str">
        <f t="shared" si="6"/>
        <v>ACT</v>
      </c>
      <c r="F50" t="str">
        <f t="shared" si="7"/>
        <v>2007-07-03</v>
      </c>
      <c r="G50" t="str">
        <f t="shared" si="8"/>
        <v>2007-07-03</v>
      </c>
      <c r="H50" t="str">
        <f>Names!G50</f>
        <v>3817 King George Hwy</v>
      </c>
      <c r="I50" t="str">
        <f>""</f>
        <v/>
      </c>
      <c r="J50" t="str">
        <f>Names!C50&amp;" "&amp;Names!D50&amp;" "&amp;Names!E50&amp;" "&amp;Names!F50</f>
        <v>Mr. Jack A Brantley</v>
      </c>
      <c r="K50" t="str">
        <f>Names!H50</f>
        <v>Surrey</v>
      </c>
      <c r="L50" t="str">
        <f>Names!K50</f>
        <v>CA</v>
      </c>
      <c r="M50" t="str">
        <f>'TOB Data - Fake - Restaurants'!E50</f>
        <v>457612 B.C. LTD.</v>
      </c>
      <c r="N50" t="str">
        <f>Names!J50</f>
        <v>V3W 4E3</v>
      </c>
      <c r="O50" t="str">
        <f>Names!I50</f>
        <v>BC</v>
      </c>
      <c r="P50" t="str">
        <f t="shared" si="9"/>
        <v>Filing:REGST</v>
      </c>
    </row>
    <row r="51" spans="1:16" x14ac:dyDescent="0.45">
      <c r="A51" t="str">
        <f t="shared" si="5"/>
        <v>FM0773064</v>
      </c>
      <c r="B51" t="str">
        <f>'TOB Data - Fake - Restaurants'!C51</f>
        <v>FM0773064</v>
      </c>
      <c r="C51" t="str">
        <f>TEXT('TOB Data - Fake - Restaurants'!L51,"YYYY-MM-DD")</f>
        <v>2017-06-27</v>
      </c>
      <c r="D51" t="str">
        <f>'TOB Data - Fake - Restaurants'!D51</f>
        <v>BC</v>
      </c>
      <c r="E51" t="str">
        <f t="shared" si="6"/>
        <v>ACT</v>
      </c>
      <c r="F51" t="str">
        <f t="shared" si="7"/>
        <v>2017-06-27</v>
      </c>
      <c r="G51" t="str">
        <f t="shared" si="8"/>
        <v>2017-06-27</v>
      </c>
      <c r="H51" t="str">
        <f>Names!G51</f>
        <v>2873 Glover Road</v>
      </c>
      <c r="I51" t="str">
        <f>""</f>
        <v/>
      </c>
      <c r="J51" t="str">
        <f>Names!C51&amp;" "&amp;Names!D51&amp;" "&amp;Names!E51&amp;" "&amp;Names!F51</f>
        <v>Mr. Randolph E Franco</v>
      </c>
      <c r="K51" t="str">
        <f>Names!H51</f>
        <v>Surrey</v>
      </c>
      <c r="L51" t="str">
        <f>Names!K51</f>
        <v>CA</v>
      </c>
      <c r="M51" t="str">
        <f>'TOB Data - Fake - Restaurants'!E51</f>
        <v>BOSTON BISTRO LIMITED</v>
      </c>
      <c r="N51" t="str">
        <f>Names!J51</f>
        <v>V3S 4C4</v>
      </c>
      <c r="O51" t="str">
        <f>Names!I51</f>
        <v>BC</v>
      </c>
      <c r="P51" t="str">
        <f t="shared" si="9"/>
        <v>Filing:REGST</v>
      </c>
    </row>
    <row r="52" spans="1:16" x14ac:dyDescent="0.45">
      <c r="A52" t="str">
        <f t="shared" si="5"/>
        <v>FM0606900</v>
      </c>
      <c r="B52" t="str">
        <f>'TOB Data - Fake - Restaurants'!C52</f>
        <v>FM0606900</v>
      </c>
      <c r="C52" t="str">
        <f>TEXT('TOB Data - Fake - Restaurants'!L52,"YYYY-MM-DD")</f>
        <v>2013-09-18</v>
      </c>
      <c r="D52" t="str">
        <f>'TOB Data - Fake - Restaurants'!D52</f>
        <v>BC</v>
      </c>
      <c r="E52" t="str">
        <f t="shared" si="6"/>
        <v>ACT</v>
      </c>
      <c r="F52" t="str">
        <f t="shared" si="7"/>
        <v>2013-09-18</v>
      </c>
      <c r="G52" t="str">
        <f t="shared" si="8"/>
        <v>2013-09-18</v>
      </c>
      <c r="H52" t="str">
        <f>Names!G52</f>
        <v>3731 Holdom Avenue</v>
      </c>
      <c r="I52" t="str">
        <f>""</f>
        <v/>
      </c>
      <c r="J52" t="str">
        <f>Names!C52&amp;" "&amp;Names!D52&amp;" "&amp;Names!E52&amp;" "&amp;Names!F52</f>
        <v>Mr. Jacques H Bowman</v>
      </c>
      <c r="K52" t="str">
        <f>Names!H52</f>
        <v>Surrey</v>
      </c>
      <c r="L52" t="str">
        <f>Names!K52</f>
        <v>CA</v>
      </c>
      <c r="M52" t="str">
        <f>'TOB Data - Fake - Restaurants'!E52</f>
        <v>JOHNSON GAMING AND ENTERTAINMENT INC.</v>
      </c>
      <c r="N52" t="str">
        <f>Names!J52</f>
        <v>V3T 4Y5</v>
      </c>
      <c r="O52" t="str">
        <f>Names!I52</f>
        <v>BC</v>
      </c>
      <c r="P52" t="str">
        <f t="shared" si="9"/>
        <v>Filing:REGST</v>
      </c>
    </row>
    <row r="53" spans="1:16" x14ac:dyDescent="0.45">
      <c r="A53" t="str">
        <f t="shared" si="5"/>
        <v>FM0987236</v>
      </c>
      <c r="B53" t="str">
        <f>'TOB Data - Fake - Restaurants'!C53</f>
        <v>FM0987236</v>
      </c>
      <c r="C53" t="str">
        <f>TEXT('TOB Data - Fake - Restaurants'!L53,"YYYY-MM-DD")</f>
        <v>2008-04-12</v>
      </c>
      <c r="D53" t="str">
        <f>'TOB Data - Fake - Restaurants'!D53</f>
        <v>BC</v>
      </c>
      <c r="E53" t="str">
        <f t="shared" si="6"/>
        <v>ACT</v>
      </c>
      <c r="F53" t="str">
        <f t="shared" si="7"/>
        <v>2008-04-12</v>
      </c>
      <c r="G53" t="str">
        <f t="shared" si="8"/>
        <v>2008-04-12</v>
      </c>
      <c r="H53" t="str">
        <f>Names!G53</f>
        <v>2039 Holdom Avenue</v>
      </c>
      <c r="I53" t="str">
        <f>""</f>
        <v/>
      </c>
      <c r="J53" t="str">
        <f>Names!C53&amp;" "&amp;Names!D53&amp;" "&amp;Names!E53&amp;" "&amp;Names!F53</f>
        <v>Mr. Richard C Solano</v>
      </c>
      <c r="K53" t="str">
        <f>Names!H53</f>
        <v>Surrey</v>
      </c>
      <c r="L53" t="str">
        <f>Names!K53</f>
        <v>CA</v>
      </c>
      <c r="M53" t="str">
        <f>'TOB Data - Fake - Restaurants'!E53</f>
        <v>SUTTON INVESTMENT LP</v>
      </c>
      <c r="N53" t="str">
        <f>Names!J53</f>
        <v>V3T 4Y5</v>
      </c>
      <c r="O53" t="str">
        <f>Names!I53</f>
        <v>BC</v>
      </c>
      <c r="P53" t="str">
        <f t="shared" si="9"/>
        <v>Filing:REGST</v>
      </c>
    </row>
    <row r="54" spans="1:16" x14ac:dyDescent="0.45">
      <c r="A54" t="str">
        <f t="shared" si="5"/>
        <v>FM0908695</v>
      </c>
      <c r="B54" t="str">
        <f>'TOB Data - Fake - Restaurants'!C54</f>
        <v>FM0908695</v>
      </c>
      <c r="C54" t="str">
        <f>TEXT('TOB Data - Fake - Restaurants'!L54,"YYYY-MM-DD")</f>
        <v>2008-06-09</v>
      </c>
      <c r="D54" t="str">
        <f>'TOB Data - Fake - Restaurants'!D54</f>
        <v>BC</v>
      </c>
      <c r="E54" t="str">
        <f t="shared" si="6"/>
        <v>ACT</v>
      </c>
      <c r="F54" t="str">
        <f t="shared" si="7"/>
        <v>2008-06-09</v>
      </c>
      <c r="G54" t="str">
        <f t="shared" si="8"/>
        <v>2008-06-09</v>
      </c>
      <c r="H54" t="str">
        <f>Names!G54</f>
        <v>3700 Holdom Avenue</v>
      </c>
      <c r="I54" t="str">
        <f>""</f>
        <v/>
      </c>
      <c r="J54" t="str">
        <f>Names!C54&amp;" "&amp;Names!D54&amp;" "&amp;Names!E54&amp;" "&amp;Names!F54</f>
        <v>Mr. James P Manners</v>
      </c>
      <c r="K54" t="str">
        <f>Names!H54</f>
        <v>Surrey</v>
      </c>
      <c r="L54" t="str">
        <f>Names!K54</f>
        <v>CA</v>
      </c>
      <c r="M54" t="str">
        <f>'TOB Data - Fake - Restaurants'!E54</f>
        <v>DAVIS CANADA LTD.</v>
      </c>
      <c r="N54" t="str">
        <f>Names!J54</f>
        <v>V3T 4Y5</v>
      </c>
      <c r="O54" t="str">
        <f>Names!I54</f>
        <v>BC</v>
      </c>
      <c r="P54" t="str">
        <f t="shared" si="9"/>
        <v>Filing:REGST</v>
      </c>
    </row>
    <row r="55" spans="1:16" x14ac:dyDescent="0.45">
      <c r="A55" t="str">
        <f t="shared" si="5"/>
        <v>FM0408534</v>
      </c>
      <c r="B55" t="str">
        <f>'TOB Data - Fake - Restaurants'!C55</f>
        <v>FM0408534</v>
      </c>
      <c r="C55" t="str">
        <f>TEXT('TOB Data - Fake - Restaurants'!L55,"YYYY-MM-DD")</f>
        <v>2016-10-05</v>
      </c>
      <c r="D55" t="str">
        <f>'TOB Data - Fake - Restaurants'!D55</f>
        <v>BC</v>
      </c>
      <c r="E55" t="str">
        <f t="shared" si="6"/>
        <v>ACT</v>
      </c>
      <c r="F55" t="str">
        <f t="shared" si="7"/>
        <v>2016-10-05</v>
      </c>
      <c r="G55" t="str">
        <f t="shared" si="8"/>
        <v>2016-10-05</v>
      </c>
      <c r="H55" t="str">
        <f>Names!G55</f>
        <v>884 King George Hwy</v>
      </c>
      <c r="I55" t="str">
        <f>""</f>
        <v/>
      </c>
      <c r="J55" t="str">
        <f>Names!C55&amp;" "&amp;Names!D55&amp;" "&amp;Names!E55&amp;" "&amp;Names!F55</f>
        <v>Mr. Brian F Bertram</v>
      </c>
      <c r="K55" t="str">
        <f>Names!H55</f>
        <v>Surrey</v>
      </c>
      <c r="L55" t="str">
        <f>Names!K55</f>
        <v>CA</v>
      </c>
      <c r="M55" t="str">
        <f>'TOB Data - Fake - Restaurants'!E55</f>
        <v>MATTE MANAGEMENT LTD.</v>
      </c>
      <c r="N55" t="str">
        <f>Names!J55</f>
        <v>V3W 4E3</v>
      </c>
      <c r="O55" t="str">
        <f>Names!I55</f>
        <v>BC</v>
      </c>
      <c r="P55" t="str">
        <f t="shared" si="9"/>
        <v>Filing:REGST</v>
      </c>
    </row>
    <row r="56" spans="1:16" x14ac:dyDescent="0.45">
      <c r="A56" t="str">
        <f t="shared" si="5"/>
        <v>FM0894315</v>
      </c>
      <c r="B56" t="str">
        <f>'TOB Data - Fake - Restaurants'!C56</f>
        <v>FM0894315</v>
      </c>
      <c r="C56" t="str">
        <f>TEXT('TOB Data - Fake - Restaurants'!L56,"YYYY-MM-DD")</f>
        <v>2010-03-09</v>
      </c>
      <c r="D56" t="str">
        <f>'TOB Data - Fake - Restaurants'!D56</f>
        <v>BC</v>
      </c>
      <c r="E56" t="str">
        <f t="shared" si="6"/>
        <v>ACT</v>
      </c>
      <c r="F56" t="str">
        <f t="shared" si="7"/>
        <v>2010-03-09</v>
      </c>
      <c r="G56" t="str">
        <f t="shared" si="8"/>
        <v>2010-03-09</v>
      </c>
      <c r="H56" t="str">
        <f>Names!G56</f>
        <v>4399 Glover Road</v>
      </c>
      <c r="I56" t="str">
        <f>""</f>
        <v/>
      </c>
      <c r="J56" t="str">
        <f>Names!C56&amp;" "&amp;Names!D56&amp;" "&amp;Names!E56&amp;" "&amp;Names!F56</f>
        <v>Mr. Darryl J Kenner</v>
      </c>
      <c r="K56" t="str">
        <f>Names!H56</f>
        <v>Surrey</v>
      </c>
      <c r="L56" t="str">
        <f>Names!K56</f>
        <v>CA</v>
      </c>
      <c r="M56" t="str">
        <f>'TOB Data - Fake - Restaurants'!E56</f>
        <v>MILLER EDGE RESTAURANT LTD.</v>
      </c>
      <c r="N56" t="str">
        <f>Names!J56</f>
        <v>V3S 4C4</v>
      </c>
      <c r="O56" t="str">
        <f>Names!I56</f>
        <v>BC</v>
      </c>
      <c r="P56" t="str">
        <f t="shared" si="9"/>
        <v>Filing:REGST</v>
      </c>
    </row>
    <row r="57" spans="1:16" x14ac:dyDescent="0.45">
      <c r="A57" t="str">
        <f t="shared" si="5"/>
        <v>FM0205108</v>
      </c>
      <c r="B57" t="str">
        <f>'TOB Data - Fake - Restaurants'!C57</f>
        <v>FM0205108</v>
      </c>
      <c r="C57" t="str">
        <f>TEXT('TOB Data - Fake - Restaurants'!L57,"YYYY-MM-DD")</f>
        <v>2016-01-15</v>
      </c>
      <c r="D57" t="str">
        <f>'TOB Data - Fake - Restaurants'!D57</f>
        <v>BC</v>
      </c>
      <c r="E57" t="str">
        <f t="shared" si="6"/>
        <v>ACT</v>
      </c>
      <c r="F57" t="str">
        <f t="shared" si="7"/>
        <v>2016-01-15</v>
      </c>
      <c r="G57" t="str">
        <f t="shared" si="8"/>
        <v>2016-01-15</v>
      </c>
      <c r="H57" t="str">
        <f>Names!G57</f>
        <v>4447 Holdom Avenue</v>
      </c>
      <c r="I57" t="str">
        <f>""</f>
        <v/>
      </c>
      <c r="J57" t="str">
        <f>Names!C57&amp;" "&amp;Names!D57&amp;" "&amp;Names!E57&amp;" "&amp;Names!F57</f>
        <v>Mr. Joseph A Durbin</v>
      </c>
      <c r="K57" t="str">
        <f>Names!H57</f>
        <v>Surrey</v>
      </c>
      <c r="L57" t="str">
        <f>Names!K57</f>
        <v>CA</v>
      </c>
      <c r="M57" t="str">
        <f>'TOB Data - Fake - Restaurants'!E57</f>
        <v>127870 B.C. LTD.</v>
      </c>
      <c r="N57" t="str">
        <f>Names!J57</f>
        <v>V3T 4Y5</v>
      </c>
      <c r="O57" t="str">
        <f>Names!I57</f>
        <v>BC</v>
      </c>
      <c r="P57" t="str">
        <f t="shared" si="9"/>
        <v>Filing:REGST</v>
      </c>
    </row>
    <row r="58" spans="1:16" x14ac:dyDescent="0.45">
      <c r="A58" t="str">
        <f t="shared" si="5"/>
        <v>FM0819154</v>
      </c>
      <c r="B58" t="str">
        <f>'TOB Data - Fake - Restaurants'!C58</f>
        <v>FM0819154</v>
      </c>
      <c r="C58" t="str">
        <f>TEXT('TOB Data - Fake - Restaurants'!L58,"YYYY-MM-DD")</f>
        <v>2007-08-10</v>
      </c>
      <c r="D58" t="str">
        <f>'TOB Data - Fake - Restaurants'!D58</f>
        <v>BC</v>
      </c>
      <c r="E58" t="str">
        <f t="shared" si="6"/>
        <v>ACT</v>
      </c>
      <c r="F58" t="str">
        <f t="shared" si="7"/>
        <v>2007-08-10</v>
      </c>
      <c r="G58" t="str">
        <f t="shared" si="8"/>
        <v>2007-08-10</v>
      </c>
      <c r="H58" t="str">
        <f>Names!G58</f>
        <v>854 King George Hwy</v>
      </c>
      <c r="I58" t="str">
        <f>""</f>
        <v/>
      </c>
      <c r="J58" t="str">
        <f>Names!C58&amp;" "&amp;Names!D58&amp;" "&amp;Names!E58&amp;" "&amp;Names!F58</f>
        <v>Ms. Aimee J Newton</v>
      </c>
      <c r="K58" t="str">
        <f>Names!H58</f>
        <v>Surrey</v>
      </c>
      <c r="L58" t="str">
        <f>Names!K58</f>
        <v>CA</v>
      </c>
      <c r="M58" t="str">
        <f>'TOB Data - Fake - Restaurants'!E58</f>
        <v>960366 B.C. LTD.</v>
      </c>
      <c r="N58" t="str">
        <f>Names!J58</f>
        <v>V3W 4E3</v>
      </c>
      <c r="O58" t="str">
        <f>Names!I58</f>
        <v>BC</v>
      </c>
      <c r="P58" t="str">
        <f t="shared" si="9"/>
        <v>Filing:REGST</v>
      </c>
    </row>
    <row r="59" spans="1:16" x14ac:dyDescent="0.45">
      <c r="A59" t="str">
        <f t="shared" si="5"/>
        <v>FM0236497</v>
      </c>
      <c r="B59" t="str">
        <f>'TOB Data - Fake - Restaurants'!C59</f>
        <v>FM0236497</v>
      </c>
      <c r="C59" t="str">
        <f>TEXT('TOB Data - Fake - Restaurants'!L59,"YYYY-MM-DD")</f>
        <v>2006-11-15</v>
      </c>
      <c r="D59" t="str">
        <f>'TOB Data - Fake - Restaurants'!D59</f>
        <v>BC</v>
      </c>
      <c r="E59" t="str">
        <f t="shared" si="6"/>
        <v>ACT</v>
      </c>
      <c r="F59" t="str">
        <f t="shared" si="7"/>
        <v>2006-11-15</v>
      </c>
      <c r="G59" t="str">
        <f t="shared" si="8"/>
        <v>2006-11-15</v>
      </c>
      <c r="H59" t="str">
        <f>Names!G59</f>
        <v>3033 King George Hwy</v>
      </c>
      <c r="I59" t="str">
        <f>""</f>
        <v/>
      </c>
      <c r="J59" t="str">
        <f>Names!C59&amp;" "&amp;Names!D59&amp;" "&amp;Names!E59&amp;" "&amp;Names!F59</f>
        <v>Ms. Amanda R Sample</v>
      </c>
      <c r="K59" t="str">
        <f>Names!H59</f>
        <v>Surrey</v>
      </c>
      <c r="L59" t="str">
        <f>Names!K59</f>
        <v>CA</v>
      </c>
      <c r="M59" t="str">
        <f>'TOB Data - Fake - Restaurants'!E59</f>
        <v>424822 B.C. LTD.</v>
      </c>
      <c r="N59" t="str">
        <f>Names!J59</f>
        <v>V3W 4E3</v>
      </c>
      <c r="O59" t="str">
        <f>Names!I59</f>
        <v>BC</v>
      </c>
      <c r="P59" t="str">
        <f t="shared" si="9"/>
        <v>Filing:REGST</v>
      </c>
    </row>
    <row r="60" spans="1:16" x14ac:dyDescent="0.45">
      <c r="A60" t="str">
        <f t="shared" si="5"/>
        <v>FM0143798</v>
      </c>
      <c r="B60" t="str">
        <f>'TOB Data - Fake - Restaurants'!C60</f>
        <v>FM0143798</v>
      </c>
      <c r="C60" t="str">
        <f>TEXT('TOB Data - Fake - Restaurants'!L60,"YYYY-MM-DD")</f>
        <v>2008-09-29</v>
      </c>
      <c r="D60" t="str">
        <f>'TOB Data - Fake - Restaurants'!D60</f>
        <v>BC</v>
      </c>
      <c r="E60" t="str">
        <f t="shared" si="6"/>
        <v>ACT</v>
      </c>
      <c r="F60" t="str">
        <f t="shared" si="7"/>
        <v>2008-09-29</v>
      </c>
      <c r="G60" t="str">
        <f t="shared" si="8"/>
        <v>2008-09-29</v>
      </c>
      <c r="H60" t="str">
        <f>Names!G60</f>
        <v>2553 Holdom Avenue</v>
      </c>
      <c r="I60" t="str">
        <f>""</f>
        <v/>
      </c>
      <c r="J60" t="str">
        <f>Names!C60&amp;" "&amp;Names!D60&amp;" "&amp;Names!E60&amp;" "&amp;Names!F60</f>
        <v>Ms. Lillian J Warner</v>
      </c>
      <c r="K60" t="str">
        <f>Names!H60</f>
        <v>Surrey</v>
      </c>
      <c r="L60" t="str">
        <f>Names!K60</f>
        <v>CA</v>
      </c>
      <c r="M60" t="str">
        <f>'TOB Data - Fake - Restaurants'!E60</f>
        <v>350742 B.C. LTD.</v>
      </c>
      <c r="N60" t="str">
        <f>Names!J60</f>
        <v>V3T 4Y5</v>
      </c>
      <c r="O60" t="str">
        <f>Names!I60</f>
        <v>BC</v>
      </c>
      <c r="P60" t="str">
        <f t="shared" si="9"/>
        <v>Filing:REGST</v>
      </c>
    </row>
    <row r="61" spans="1:16" x14ac:dyDescent="0.45">
      <c r="A61" t="str">
        <f t="shared" si="5"/>
        <v>FM0736747</v>
      </c>
      <c r="B61" t="str">
        <f>'TOB Data - Fake - Restaurants'!C61</f>
        <v>FM0736747</v>
      </c>
      <c r="C61" t="str">
        <f>TEXT('TOB Data - Fake - Restaurants'!L61,"YYYY-MM-DD")</f>
        <v>2012-05-16</v>
      </c>
      <c r="D61" t="str">
        <f>'TOB Data - Fake - Restaurants'!D61</f>
        <v>BC</v>
      </c>
      <c r="E61" t="str">
        <f t="shared" si="6"/>
        <v>ACT</v>
      </c>
      <c r="F61" t="str">
        <f t="shared" si="7"/>
        <v>2012-05-16</v>
      </c>
      <c r="G61" t="str">
        <f t="shared" si="8"/>
        <v>2012-05-16</v>
      </c>
      <c r="H61" t="str">
        <f>Names!G61</f>
        <v>4761 King George Hwy</v>
      </c>
      <c r="I61" t="str">
        <f>""</f>
        <v/>
      </c>
      <c r="J61" t="str">
        <f>Names!C61&amp;" "&amp;Names!D61&amp;" "&amp;Names!E61&amp;" "&amp;Names!F61</f>
        <v>Mr. Charles J Seng</v>
      </c>
      <c r="K61" t="str">
        <f>Names!H61</f>
        <v>Surrey</v>
      </c>
      <c r="L61" t="str">
        <f>Names!K61</f>
        <v>CA</v>
      </c>
      <c r="M61" t="str">
        <f>'TOB Data - Fake - Restaurants'!E61</f>
        <v>COLBERT BAR &amp; GRILL LTD.</v>
      </c>
      <c r="N61" t="str">
        <f>Names!J61</f>
        <v>V3W 4E3</v>
      </c>
      <c r="O61" t="str">
        <f>Names!I61</f>
        <v>BC</v>
      </c>
      <c r="P61" t="str">
        <f t="shared" si="9"/>
        <v>Filing:REGST</v>
      </c>
    </row>
    <row r="62" spans="1:16" x14ac:dyDescent="0.45">
      <c r="A62" t="str">
        <f t="shared" si="5"/>
        <v>FM0989904</v>
      </c>
      <c r="B62" t="str">
        <f>'TOB Data - Fake - Restaurants'!C62</f>
        <v>FM0989904</v>
      </c>
      <c r="C62" t="str">
        <f>TEXT('TOB Data - Fake - Restaurants'!L62,"YYYY-MM-DD")</f>
        <v>2012-06-08</v>
      </c>
      <c r="D62" t="str">
        <f>'TOB Data - Fake - Restaurants'!D62</f>
        <v>BC</v>
      </c>
      <c r="E62" t="str">
        <f t="shared" si="6"/>
        <v>ACT</v>
      </c>
      <c r="F62" t="str">
        <f t="shared" si="7"/>
        <v>2012-06-08</v>
      </c>
      <c r="G62" t="str">
        <f t="shared" si="8"/>
        <v>2012-06-08</v>
      </c>
      <c r="H62" t="str">
        <f>Names!G62</f>
        <v>1979 King George Hwy</v>
      </c>
      <c r="I62" t="str">
        <f>""</f>
        <v/>
      </c>
      <c r="J62" t="str">
        <f>Names!C62&amp;" "&amp;Names!D62&amp;" "&amp;Names!E62&amp;" "&amp;Names!F62</f>
        <v>Dr. Ronda C Carter</v>
      </c>
      <c r="K62" t="str">
        <f>Names!H62</f>
        <v>Surrey</v>
      </c>
      <c r="L62" t="str">
        <f>Names!K62</f>
        <v>CA</v>
      </c>
      <c r="M62" t="str">
        <f>'TOB Data - Fake - Restaurants'!E62</f>
        <v>LISI ENTERPRISES CO. LTD.</v>
      </c>
      <c r="N62" t="str">
        <f>Names!J62</f>
        <v>V3W 4E3</v>
      </c>
      <c r="O62" t="str">
        <f>Names!I62</f>
        <v>BC</v>
      </c>
      <c r="P62" t="str">
        <f t="shared" si="9"/>
        <v>Filing:REGST</v>
      </c>
    </row>
    <row r="63" spans="1:16" x14ac:dyDescent="0.45">
      <c r="A63" t="str">
        <f t="shared" si="5"/>
        <v>FM0976216</v>
      </c>
      <c r="B63" t="str">
        <f>'TOB Data - Fake - Restaurants'!C63</f>
        <v>FM0976216</v>
      </c>
      <c r="C63" t="str">
        <f>TEXT('TOB Data - Fake - Restaurants'!L63,"YYYY-MM-DD")</f>
        <v>2007-08-11</v>
      </c>
      <c r="D63" t="str">
        <f>'TOB Data - Fake - Restaurants'!D63</f>
        <v>BC</v>
      </c>
      <c r="E63" t="str">
        <f t="shared" si="6"/>
        <v>ACT</v>
      </c>
      <c r="F63" t="str">
        <f t="shared" si="7"/>
        <v>2007-08-11</v>
      </c>
      <c r="G63" t="str">
        <f t="shared" si="8"/>
        <v>2007-08-11</v>
      </c>
      <c r="H63" t="str">
        <f>Names!G63</f>
        <v>2162 King George Hwy</v>
      </c>
      <c r="I63" t="str">
        <f>""</f>
        <v/>
      </c>
      <c r="J63" t="str">
        <f>Names!C63&amp;" "&amp;Names!D63&amp;" "&amp;Names!E63&amp;" "&amp;Names!F63</f>
        <v>Ms. Alma D Huerta</v>
      </c>
      <c r="K63" t="str">
        <f>Names!H63</f>
        <v>Surrey</v>
      </c>
      <c r="L63" t="str">
        <f>Names!K63</f>
        <v>CA</v>
      </c>
      <c r="M63" t="str">
        <f>'TOB Data - Fake - Restaurants'!E63</f>
        <v>WILLIAMS HOLDINGS LTD.</v>
      </c>
      <c r="N63" t="str">
        <f>Names!J63</f>
        <v>V3W 4E3</v>
      </c>
      <c r="O63" t="str">
        <f>Names!I63</f>
        <v>BC</v>
      </c>
      <c r="P63" t="str">
        <f t="shared" si="9"/>
        <v>Filing:REGST</v>
      </c>
    </row>
    <row r="64" spans="1:16" x14ac:dyDescent="0.45">
      <c r="A64" t="str">
        <f t="shared" si="5"/>
        <v>FM0927172</v>
      </c>
      <c r="B64" t="str">
        <f>'TOB Data - Fake - Restaurants'!C64</f>
        <v>FM0927172</v>
      </c>
      <c r="C64" t="str">
        <f>TEXT('TOB Data - Fake - Restaurants'!L64,"YYYY-MM-DD")</f>
        <v>2013-01-21</v>
      </c>
      <c r="D64" t="str">
        <f>'TOB Data - Fake - Restaurants'!D64</f>
        <v>BC</v>
      </c>
      <c r="E64" t="str">
        <f t="shared" si="6"/>
        <v>ACT</v>
      </c>
      <c r="F64" t="str">
        <f t="shared" si="7"/>
        <v>2013-01-21</v>
      </c>
      <c r="G64" t="str">
        <f t="shared" si="8"/>
        <v>2013-01-21</v>
      </c>
      <c r="H64" t="str">
        <f>Names!G64</f>
        <v>2559 Holdom Avenue</v>
      </c>
      <c r="I64" t="str">
        <f>""</f>
        <v/>
      </c>
      <c r="J64" t="str">
        <f>Names!C64&amp;" "&amp;Names!D64&amp;" "&amp;Names!E64&amp;" "&amp;Names!F64</f>
        <v>Mr. Jimmie D Gibson</v>
      </c>
      <c r="K64" t="str">
        <f>Names!H64</f>
        <v>Surrey</v>
      </c>
      <c r="L64" t="str">
        <f>Names!K64</f>
        <v>CA</v>
      </c>
      <c r="M64" t="str">
        <f>'TOB Data - Fake - Restaurants'!E64</f>
        <v>PEIRCE SPY CAMERAS INC.</v>
      </c>
      <c r="N64" t="str">
        <f>Names!J64</f>
        <v>V3T 4Y5</v>
      </c>
      <c r="O64" t="str">
        <f>Names!I64</f>
        <v>BC</v>
      </c>
      <c r="P64" t="str">
        <f t="shared" si="9"/>
        <v>Filing:REGST</v>
      </c>
    </row>
    <row r="65" spans="1:16" x14ac:dyDescent="0.45">
      <c r="A65" t="str">
        <f t="shared" si="5"/>
        <v>FM0503636</v>
      </c>
      <c r="B65" t="str">
        <f>'TOB Data - Fake - Restaurants'!C65</f>
        <v>FM0503636</v>
      </c>
      <c r="C65" t="str">
        <f>TEXT('TOB Data - Fake - Restaurants'!L65,"YYYY-MM-DD")</f>
        <v>2007-12-06</v>
      </c>
      <c r="D65" t="str">
        <f>'TOB Data - Fake - Restaurants'!D65</f>
        <v>BC</v>
      </c>
      <c r="E65" t="str">
        <f t="shared" si="6"/>
        <v>ACT</v>
      </c>
      <c r="F65" t="str">
        <f t="shared" si="7"/>
        <v>2007-12-06</v>
      </c>
      <c r="G65" t="str">
        <f t="shared" si="8"/>
        <v>2007-12-06</v>
      </c>
      <c r="H65" t="str">
        <f>Names!G65</f>
        <v>2362 Glover Road</v>
      </c>
      <c r="I65" t="str">
        <f>""</f>
        <v/>
      </c>
      <c r="J65" t="str">
        <f>Names!C65&amp;" "&amp;Names!D65&amp;" "&amp;Names!E65&amp;" "&amp;Names!F65</f>
        <v>Mrs. Sadie W Joplin</v>
      </c>
      <c r="K65" t="str">
        <f>Names!H65</f>
        <v>Surrey</v>
      </c>
      <c r="L65" t="str">
        <f>Names!K65</f>
        <v>CA</v>
      </c>
      <c r="M65" t="str">
        <f>'TOB Data - Fake - Restaurants'!E65</f>
        <v>KNIGHT CANADA LTD.</v>
      </c>
      <c r="N65" t="str">
        <f>Names!J65</f>
        <v>V3W 4N6</v>
      </c>
      <c r="O65" t="str">
        <f>Names!I65</f>
        <v>BC</v>
      </c>
      <c r="P65" t="str">
        <f t="shared" si="9"/>
        <v>Filing:REGST</v>
      </c>
    </row>
    <row r="66" spans="1:16" x14ac:dyDescent="0.45">
      <c r="A66" t="str">
        <f t="shared" ref="A66:A97" si="10">IF(B66 &lt;&gt; "",B66,"-")</f>
        <v>FM0310432</v>
      </c>
      <c r="B66" t="str">
        <f>'TOB Data - Fake - Restaurants'!C66</f>
        <v>FM0310432</v>
      </c>
      <c r="C66" t="str">
        <f>TEXT('TOB Data - Fake - Restaurants'!L66,"YYYY-MM-DD")</f>
        <v>2007-03-09</v>
      </c>
      <c r="D66" t="str">
        <f>'TOB Data - Fake - Restaurants'!D66</f>
        <v>BC</v>
      </c>
      <c r="E66" t="str">
        <f t="shared" ref="E66:E97" si="11">"ACT"</f>
        <v>ACT</v>
      </c>
      <c r="F66" t="str">
        <f t="shared" ref="F66:F97" si="12">C66</f>
        <v>2007-03-09</v>
      </c>
      <c r="G66" t="str">
        <f t="shared" ref="G66:G97" si="13">C66</f>
        <v>2007-03-09</v>
      </c>
      <c r="H66" t="str">
        <f>Names!G66</f>
        <v>3357 Glover Road</v>
      </c>
      <c r="I66" t="str">
        <f>""</f>
        <v/>
      </c>
      <c r="J66" t="str">
        <f>Names!C66&amp;" "&amp;Names!D66&amp;" "&amp;Names!E66&amp;" "&amp;Names!F66</f>
        <v>Ms. Lisa C Porter</v>
      </c>
      <c r="K66" t="str">
        <f>Names!H66</f>
        <v>Surrey</v>
      </c>
      <c r="L66" t="str">
        <f>Names!K66</f>
        <v>CA</v>
      </c>
      <c r="M66" t="str">
        <f>'TOB Data - Fake - Restaurants'!E66</f>
        <v>FULFORD ENTERPRISES LTD.</v>
      </c>
      <c r="N66" t="str">
        <f>Names!J66</f>
        <v>V3S 4C4</v>
      </c>
      <c r="O66" t="str">
        <f>Names!I66</f>
        <v>BC</v>
      </c>
      <c r="P66" t="str">
        <f t="shared" ref="P66:P97" si="14">IF(D66="SP","Filing:FRREG","Filing:REGST")</f>
        <v>Filing:REGST</v>
      </c>
    </row>
    <row r="67" spans="1:16" x14ac:dyDescent="0.45">
      <c r="A67" t="str">
        <f t="shared" si="10"/>
        <v>FM0797734</v>
      </c>
      <c r="B67" t="str">
        <f>'TOB Data - Fake - Restaurants'!C67</f>
        <v>FM0797734</v>
      </c>
      <c r="C67" t="str">
        <f>TEXT('TOB Data - Fake - Restaurants'!L67,"YYYY-MM-DD")</f>
        <v>2017-09-08</v>
      </c>
      <c r="D67" t="str">
        <f>'TOB Data - Fake - Restaurants'!D67</f>
        <v>BC</v>
      </c>
      <c r="E67" t="str">
        <f t="shared" si="11"/>
        <v>ACT</v>
      </c>
      <c r="F67" t="str">
        <f t="shared" si="12"/>
        <v>2017-09-08</v>
      </c>
      <c r="G67" t="str">
        <f t="shared" si="13"/>
        <v>2017-09-08</v>
      </c>
      <c r="H67" t="str">
        <f>Names!G67</f>
        <v>4883 Glover Road</v>
      </c>
      <c r="I67" t="str">
        <f>""</f>
        <v/>
      </c>
      <c r="J67" t="str">
        <f>Names!C67&amp;" "&amp;Names!D67&amp;" "&amp;Names!E67&amp;" "&amp;Names!F67</f>
        <v>Ms. Esther M Harrington</v>
      </c>
      <c r="K67" t="str">
        <f>Names!H67</f>
        <v>Surrey</v>
      </c>
      <c r="L67" t="str">
        <f>Names!K67</f>
        <v>CA</v>
      </c>
      <c r="M67" t="str">
        <f>'TOB Data - Fake - Restaurants'!E67</f>
        <v>LOCKE ENTERPRISES LTD.</v>
      </c>
      <c r="N67" t="str">
        <f>Names!J67</f>
        <v>V3W 4N6</v>
      </c>
      <c r="O67" t="str">
        <f>Names!I67</f>
        <v>BC</v>
      </c>
      <c r="P67" t="str">
        <f t="shared" si="14"/>
        <v>Filing:REGST</v>
      </c>
    </row>
    <row r="68" spans="1:16" x14ac:dyDescent="0.45">
      <c r="A68" t="str">
        <f t="shared" si="10"/>
        <v>FM0990719</v>
      </c>
      <c r="B68" t="str">
        <f>'TOB Data - Fake - Restaurants'!C68</f>
        <v>FM0990719</v>
      </c>
      <c r="C68" t="str">
        <f>TEXT('TOB Data - Fake - Restaurants'!L68,"YYYY-MM-DD")</f>
        <v>2012-10-03</v>
      </c>
      <c r="D68" t="str">
        <f>'TOB Data - Fake - Restaurants'!D68</f>
        <v>BC</v>
      </c>
      <c r="E68" t="str">
        <f t="shared" si="11"/>
        <v>ACT</v>
      </c>
      <c r="F68" t="str">
        <f t="shared" si="12"/>
        <v>2012-10-03</v>
      </c>
      <c r="G68" t="str">
        <f t="shared" si="13"/>
        <v>2012-10-03</v>
      </c>
      <c r="H68" t="str">
        <f>Names!G68</f>
        <v>728 Glover Road</v>
      </c>
      <c r="I68" t="str">
        <f>""</f>
        <v/>
      </c>
      <c r="J68" t="str">
        <f>Names!C68&amp;" "&amp;Names!D68&amp;" "&amp;Names!E68&amp;" "&amp;Names!F68</f>
        <v>Mr. Brian D Gonzalez</v>
      </c>
      <c r="K68" t="str">
        <f>Names!H68</f>
        <v>Surrey</v>
      </c>
      <c r="L68" t="str">
        <f>Names!K68</f>
        <v>CA</v>
      </c>
      <c r="M68" t="str">
        <f>'TOB Data - Fake - Restaurants'!E68</f>
        <v>LLOYD FOODS INC.</v>
      </c>
      <c r="N68" t="str">
        <f>Names!J68</f>
        <v>V3S 4C4</v>
      </c>
      <c r="O68" t="str">
        <f>Names!I68</f>
        <v>BC</v>
      </c>
      <c r="P68" t="str">
        <f t="shared" si="14"/>
        <v>Filing:REGST</v>
      </c>
    </row>
    <row r="69" spans="1:16" x14ac:dyDescent="0.45">
      <c r="A69" t="str">
        <f t="shared" si="10"/>
        <v>FM0263196</v>
      </c>
      <c r="B69" t="str">
        <f>'TOB Data - Fake - Restaurants'!C69</f>
        <v>FM0263196</v>
      </c>
      <c r="C69" t="str">
        <f>TEXT('TOB Data - Fake - Restaurants'!L69,"YYYY-MM-DD")</f>
        <v>2012-10-05</v>
      </c>
      <c r="D69" t="str">
        <f>'TOB Data - Fake - Restaurants'!D69</f>
        <v>BC</v>
      </c>
      <c r="E69" t="str">
        <f t="shared" si="11"/>
        <v>ACT</v>
      </c>
      <c r="F69" t="str">
        <f t="shared" si="12"/>
        <v>2012-10-05</v>
      </c>
      <c r="G69" t="str">
        <f t="shared" si="13"/>
        <v>2012-10-05</v>
      </c>
      <c r="H69" t="str">
        <f>Names!G69</f>
        <v>2461 Holdom Avenue</v>
      </c>
      <c r="I69" t="str">
        <f>""</f>
        <v/>
      </c>
      <c r="J69" t="str">
        <f>Names!C69&amp;" "&amp;Names!D69&amp;" "&amp;Names!E69&amp;" "&amp;Names!F69</f>
        <v>Mr. Michael H Colbert</v>
      </c>
      <c r="K69" t="str">
        <f>Names!H69</f>
        <v>Surrey</v>
      </c>
      <c r="L69" t="str">
        <f>Names!K69</f>
        <v>CA</v>
      </c>
      <c r="M69" t="str">
        <f>'TOB Data - Fake - Restaurants'!E69</f>
        <v>GLEASON FOODS INC.</v>
      </c>
      <c r="N69" t="str">
        <f>Names!J69</f>
        <v>V3T 4Y5</v>
      </c>
      <c r="O69" t="str">
        <f>Names!I69</f>
        <v>BC</v>
      </c>
      <c r="P69" t="str">
        <f t="shared" si="14"/>
        <v>Filing:REGST</v>
      </c>
    </row>
    <row r="70" spans="1:16" x14ac:dyDescent="0.45">
      <c r="A70" t="str">
        <f t="shared" si="10"/>
        <v>FM0941835</v>
      </c>
      <c r="B70" t="str">
        <f>'TOB Data - Fake - Restaurants'!C70</f>
        <v>FM0941835</v>
      </c>
      <c r="C70" t="str">
        <f>TEXT('TOB Data - Fake - Restaurants'!L70,"YYYY-MM-DD")</f>
        <v>2015-03-12</v>
      </c>
      <c r="D70" t="str">
        <f>'TOB Data - Fake - Restaurants'!D70</f>
        <v>BC</v>
      </c>
      <c r="E70" t="str">
        <f t="shared" si="11"/>
        <v>ACT</v>
      </c>
      <c r="F70" t="str">
        <f t="shared" si="12"/>
        <v>2015-03-12</v>
      </c>
      <c r="G70" t="str">
        <f t="shared" si="13"/>
        <v>2015-03-12</v>
      </c>
      <c r="H70" t="str">
        <f>Names!G70</f>
        <v>2415 Glover Road</v>
      </c>
      <c r="I70" t="str">
        <f>""</f>
        <v/>
      </c>
      <c r="J70" t="str">
        <f>Names!C70&amp;" "&amp;Names!D70&amp;" "&amp;Names!E70&amp;" "&amp;Names!F70</f>
        <v>Ms. Marion L Lisi</v>
      </c>
      <c r="K70" t="str">
        <f>Names!H70</f>
        <v>Surrey</v>
      </c>
      <c r="L70" t="str">
        <f>Names!K70</f>
        <v>CA</v>
      </c>
      <c r="M70" t="str">
        <f>'TOB Data - Fake - Restaurants'!E70</f>
        <v>BUMPERS RESTAURANT GROUP LTD.</v>
      </c>
      <c r="N70" t="str">
        <f>Names!J70</f>
        <v>V3S 4C4</v>
      </c>
      <c r="O70" t="str">
        <f>Names!I70</f>
        <v>BC</v>
      </c>
      <c r="P70" t="str">
        <f t="shared" si="14"/>
        <v>Filing:REGST</v>
      </c>
    </row>
    <row r="71" spans="1:16" x14ac:dyDescent="0.45">
      <c r="A71" t="str">
        <f t="shared" si="10"/>
        <v>FM0842692</v>
      </c>
      <c r="B71" t="str">
        <f>'TOB Data - Fake - Restaurants'!C71</f>
        <v>FM0842692</v>
      </c>
      <c r="C71" t="str">
        <f>TEXT('TOB Data - Fake - Restaurants'!L71,"YYYY-MM-DD")</f>
        <v>2007-01-13</v>
      </c>
      <c r="D71" t="str">
        <f>'TOB Data - Fake - Restaurants'!D71</f>
        <v>BC</v>
      </c>
      <c r="E71" t="str">
        <f t="shared" si="11"/>
        <v>ACT</v>
      </c>
      <c r="F71" t="str">
        <f t="shared" si="12"/>
        <v>2007-01-13</v>
      </c>
      <c r="G71" t="str">
        <f t="shared" si="13"/>
        <v>2007-01-13</v>
      </c>
      <c r="H71" t="str">
        <f>Names!G71</f>
        <v>2481 Holdom Avenue</v>
      </c>
      <c r="I71" t="str">
        <f>""</f>
        <v/>
      </c>
      <c r="J71" t="str">
        <f>Names!C71&amp;" "&amp;Names!D71&amp;" "&amp;Names!E71&amp;" "&amp;Names!F71</f>
        <v>Dr. Anthony H Williams</v>
      </c>
      <c r="K71" t="str">
        <f>Names!H71</f>
        <v>Surrey</v>
      </c>
      <c r="L71" t="str">
        <f>Names!K71</f>
        <v>CA</v>
      </c>
      <c r="M71" t="str">
        <f>'TOB Data - Fake - Restaurants'!E71</f>
        <v>RODRIGUEZ TRADING LTD.</v>
      </c>
      <c r="N71" t="str">
        <f>Names!J71</f>
        <v>V3T 4Y5</v>
      </c>
      <c r="O71" t="str">
        <f>Names!I71</f>
        <v>BC</v>
      </c>
      <c r="P71" t="str">
        <f t="shared" si="14"/>
        <v>Filing:REGST</v>
      </c>
    </row>
    <row r="72" spans="1:16" x14ac:dyDescent="0.45">
      <c r="A72" t="str">
        <f t="shared" si="10"/>
        <v>FM0396526</v>
      </c>
      <c r="B72" t="str">
        <f>'TOB Data - Fake - Restaurants'!C72</f>
        <v>FM0396526</v>
      </c>
      <c r="C72" t="str">
        <f>TEXT('TOB Data - Fake - Restaurants'!L72,"YYYY-MM-DD")</f>
        <v>2009-05-02</v>
      </c>
      <c r="D72" t="str">
        <f>'TOB Data - Fake - Restaurants'!D72</f>
        <v>BC</v>
      </c>
      <c r="E72" t="str">
        <f t="shared" si="11"/>
        <v>ACT</v>
      </c>
      <c r="F72" t="str">
        <f t="shared" si="12"/>
        <v>2009-05-02</v>
      </c>
      <c r="G72" t="str">
        <f t="shared" si="13"/>
        <v>2009-05-02</v>
      </c>
      <c r="H72" t="str">
        <f>Names!G72</f>
        <v>4579 Holdom Avenue</v>
      </c>
      <c r="I72" t="str">
        <f>""</f>
        <v/>
      </c>
      <c r="J72" t="str">
        <f>Names!C72&amp;" "&amp;Names!D72&amp;" "&amp;Names!E72&amp;" "&amp;Names!F72</f>
        <v>Mr. Dee S Peirce</v>
      </c>
      <c r="K72" t="str">
        <f>Names!H72</f>
        <v>Surrey</v>
      </c>
      <c r="L72" t="str">
        <f>Names!K72</f>
        <v>CA</v>
      </c>
      <c r="M72" t="str">
        <f>'TOB Data - Fake - Restaurants'!E72</f>
        <v>MARTIN239713 B.C. LTD.</v>
      </c>
      <c r="N72" t="str">
        <f>Names!J72</f>
        <v>V3T 4Y5</v>
      </c>
      <c r="O72" t="str">
        <f>Names!I72</f>
        <v>BC</v>
      </c>
      <c r="P72" t="str">
        <f t="shared" si="14"/>
        <v>Filing:REGST</v>
      </c>
    </row>
    <row r="73" spans="1:16" x14ac:dyDescent="0.45">
      <c r="A73" t="str">
        <f t="shared" si="10"/>
        <v>FM0403540</v>
      </c>
      <c r="B73" t="str">
        <f>'TOB Data - Fake - Restaurants'!C73</f>
        <v>FM0403540</v>
      </c>
      <c r="C73" t="str">
        <f>TEXT('TOB Data - Fake - Restaurants'!L73,"YYYY-MM-DD")</f>
        <v>2015-03-02</v>
      </c>
      <c r="D73" t="str">
        <f>'TOB Data - Fake - Restaurants'!D73</f>
        <v>BC</v>
      </c>
      <c r="E73" t="str">
        <f t="shared" si="11"/>
        <v>ACT</v>
      </c>
      <c r="F73" t="str">
        <f t="shared" si="12"/>
        <v>2015-03-02</v>
      </c>
      <c r="G73" t="str">
        <f t="shared" si="13"/>
        <v>2015-03-02</v>
      </c>
      <c r="H73" t="str">
        <f>Names!G73</f>
        <v>3593 King George Hwy</v>
      </c>
      <c r="I73" t="str">
        <f>""</f>
        <v/>
      </c>
      <c r="J73" t="str">
        <f>Names!C73&amp;" "&amp;Names!D73&amp;" "&amp;Names!E73&amp;" "&amp;Names!F73</f>
        <v>Mr. Ronald L Knight</v>
      </c>
      <c r="K73" t="str">
        <f>Names!H73</f>
        <v>Surrey</v>
      </c>
      <c r="L73" t="str">
        <f>Names!K73</f>
        <v>CA</v>
      </c>
      <c r="M73" t="str">
        <f>'TOB Data - Fake - Restaurants'!E73</f>
        <v>WRIGHT COFFEE CANADA, INC.</v>
      </c>
      <c r="N73" t="str">
        <f>Names!J73</f>
        <v>V3W 4E3</v>
      </c>
      <c r="O73" t="str">
        <f>Names!I73</f>
        <v>BC</v>
      </c>
      <c r="P73" t="str">
        <f t="shared" si="14"/>
        <v>Filing:REGST</v>
      </c>
    </row>
    <row r="74" spans="1:16" x14ac:dyDescent="0.45">
      <c r="A74" t="str">
        <f t="shared" si="10"/>
        <v>FM0430250</v>
      </c>
      <c r="B74" t="str">
        <f>'TOB Data - Fake - Restaurants'!C74</f>
        <v>FM0430250</v>
      </c>
      <c r="C74" t="str">
        <f>TEXT('TOB Data - Fake - Restaurants'!L74,"YYYY-MM-DD")</f>
        <v>2010-05-30</v>
      </c>
      <c r="D74" t="str">
        <f>'TOB Data - Fake - Restaurants'!D74</f>
        <v>BC</v>
      </c>
      <c r="E74" t="str">
        <f t="shared" si="11"/>
        <v>ACT</v>
      </c>
      <c r="F74" t="str">
        <f t="shared" si="12"/>
        <v>2010-05-30</v>
      </c>
      <c r="G74" t="str">
        <f t="shared" si="13"/>
        <v>2010-05-30</v>
      </c>
      <c r="H74" t="str">
        <f>Names!G74</f>
        <v>3490 Glover Road</v>
      </c>
      <c r="I74" t="str">
        <f>""</f>
        <v/>
      </c>
      <c r="J74" t="str">
        <f>Names!C74&amp;" "&amp;Names!D74&amp;" "&amp;Names!E74&amp;" "&amp;Names!F74</f>
        <v>Ms. Monica C Fulford</v>
      </c>
      <c r="K74" t="str">
        <f>Names!H74</f>
        <v>Surrey</v>
      </c>
      <c r="L74" t="str">
        <f>Names!K74</f>
        <v>CA</v>
      </c>
      <c r="M74" t="str">
        <f>'TOB Data - Fake - Restaurants'!E74</f>
        <v>SHOOK318365 B.C. LTD.</v>
      </c>
      <c r="N74" t="str">
        <f>Names!J74</f>
        <v>V3S 4C4</v>
      </c>
      <c r="O74" t="str">
        <f>Names!I74</f>
        <v>BC</v>
      </c>
      <c r="P74" t="str">
        <f t="shared" si="14"/>
        <v>Filing:REGST</v>
      </c>
    </row>
    <row r="75" spans="1:16" x14ac:dyDescent="0.45">
      <c r="A75" t="str">
        <f t="shared" si="10"/>
        <v>FM0650759</v>
      </c>
      <c r="B75" t="str">
        <f>'TOB Data - Fake - Restaurants'!C75</f>
        <v>FM0650759</v>
      </c>
      <c r="C75" t="str">
        <f>TEXT('TOB Data - Fake - Restaurants'!L75,"YYYY-MM-DD")</f>
        <v>2005-01-16</v>
      </c>
      <c r="D75" t="str">
        <f>'TOB Data - Fake - Restaurants'!D75</f>
        <v>BC</v>
      </c>
      <c r="E75" t="str">
        <f t="shared" si="11"/>
        <v>ACT</v>
      </c>
      <c r="F75" t="str">
        <f t="shared" si="12"/>
        <v>2005-01-16</v>
      </c>
      <c r="G75" t="str">
        <f t="shared" si="13"/>
        <v>2005-01-16</v>
      </c>
      <c r="H75" t="str">
        <f>Names!G75</f>
        <v>2645 King George Hwy</v>
      </c>
      <c r="I75" t="str">
        <f>""</f>
        <v/>
      </c>
      <c r="J75" t="str">
        <f>Names!C75&amp;" "&amp;Names!D75&amp;" "&amp;Names!E75&amp;" "&amp;Names!F75</f>
        <v>Mr. Jerry R Locke</v>
      </c>
      <c r="K75" t="str">
        <f>Names!H75</f>
        <v>Surrey</v>
      </c>
      <c r="L75" t="str">
        <f>Names!K75</f>
        <v>CA</v>
      </c>
      <c r="M75" t="str">
        <f>'TOB Data - Fake - Restaurants'!E75</f>
        <v>CLEARY HEIGHTS CARE HOLDINGS LTD.</v>
      </c>
      <c r="N75" t="str">
        <f>Names!J75</f>
        <v>V3W 4E3</v>
      </c>
      <c r="O75" t="str">
        <f>Names!I75</f>
        <v>BC</v>
      </c>
      <c r="P75" t="str">
        <f t="shared" si="14"/>
        <v>Filing:REGST</v>
      </c>
    </row>
    <row r="76" spans="1:16" x14ac:dyDescent="0.45">
      <c r="A76" t="str">
        <f t="shared" si="10"/>
        <v>FM0505363</v>
      </c>
      <c r="B76" t="str">
        <f>'TOB Data - Fake - Restaurants'!C76</f>
        <v>FM0505363</v>
      </c>
      <c r="C76" t="str">
        <f>TEXT('TOB Data - Fake - Restaurants'!L76,"YYYY-MM-DD")</f>
        <v>2017-09-30</v>
      </c>
      <c r="D76" t="str">
        <f>'TOB Data - Fake - Restaurants'!D76</f>
        <v>BC</v>
      </c>
      <c r="E76" t="str">
        <f t="shared" si="11"/>
        <v>ACT</v>
      </c>
      <c r="F76" t="str">
        <f t="shared" si="12"/>
        <v>2017-09-30</v>
      </c>
      <c r="G76" t="str">
        <f t="shared" si="13"/>
        <v>2017-09-30</v>
      </c>
      <c r="H76" t="str">
        <f>Names!G76</f>
        <v>3522 Glover Road</v>
      </c>
      <c r="I76" t="str">
        <f>""</f>
        <v/>
      </c>
      <c r="J76" t="str">
        <f>Names!C76&amp;" "&amp;Names!D76&amp;" "&amp;Names!E76&amp;" "&amp;Names!F76</f>
        <v>Ms. Angela J Lloyd</v>
      </c>
      <c r="K76" t="str">
        <f>Names!H76</f>
        <v>Surrey</v>
      </c>
      <c r="L76" t="str">
        <f>Names!K76</f>
        <v>CA</v>
      </c>
      <c r="M76" t="str">
        <f>'TOB Data - Fake - Restaurants'!E76</f>
        <v>BANKSTON THE SAMOSA HOUSE INC.</v>
      </c>
      <c r="N76" t="str">
        <f>Names!J76</f>
        <v>V3W 4N6</v>
      </c>
      <c r="O76" t="str">
        <f>Names!I76</f>
        <v>BC</v>
      </c>
      <c r="P76" t="str">
        <f t="shared" si="14"/>
        <v>Filing:REGST</v>
      </c>
    </row>
    <row r="77" spans="1:16" x14ac:dyDescent="0.45">
      <c r="A77" t="str">
        <f t="shared" si="10"/>
        <v>FM0371990</v>
      </c>
      <c r="B77" t="str">
        <f>'TOB Data - Fake - Restaurants'!C77</f>
        <v>FM0371990</v>
      </c>
      <c r="C77" t="str">
        <f>TEXT('TOB Data - Fake - Restaurants'!L77,"YYYY-MM-DD")</f>
        <v>2010-07-26</v>
      </c>
      <c r="D77" t="str">
        <f>'TOB Data - Fake - Restaurants'!D77</f>
        <v>BC</v>
      </c>
      <c r="E77" t="str">
        <f t="shared" si="11"/>
        <v>ACT</v>
      </c>
      <c r="F77" t="str">
        <f t="shared" si="12"/>
        <v>2010-07-26</v>
      </c>
      <c r="G77" t="str">
        <f t="shared" si="13"/>
        <v>2010-07-26</v>
      </c>
      <c r="H77" t="str">
        <f>Names!G77</f>
        <v>4945 King George Hwy</v>
      </c>
      <c r="I77" t="str">
        <f>""</f>
        <v/>
      </c>
      <c r="J77" t="str">
        <f>Names!C77&amp;" "&amp;Names!D77&amp;" "&amp;Names!E77&amp;" "&amp;Names!F77</f>
        <v>Mr. Albert K Gleason</v>
      </c>
      <c r="K77" t="str">
        <f>Names!H77</f>
        <v>Surrey</v>
      </c>
      <c r="L77" t="str">
        <f>Names!K77</f>
        <v>CA</v>
      </c>
      <c r="M77" t="str">
        <f>'TOB Data - Fake - Restaurants'!E77</f>
        <v>PINZON SPRING GROUP LTD.</v>
      </c>
      <c r="N77" t="str">
        <f>Names!J77</f>
        <v>V3W 4E3</v>
      </c>
      <c r="O77" t="str">
        <f>Names!I77</f>
        <v>BC</v>
      </c>
      <c r="P77" t="str">
        <f t="shared" si="14"/>
        <v>Filing:REGST</v>
      </c>
    </row>
    <row r="78" spans="1:16" x14ac:dyDescent="0.45">
      <c r="A78" t="str">
        <f t="shared" si="10"/>
        <v>FM0411589</v>
      </c>
      <c r="B78" t="str">
        <f>'TOB Data - Fake - Restaurants'!C78</f>
        <v>FM0411589</v>
      </c>
      <c r="C78" t="str">
        <f>TEXT('TOB Data - Fake - Restaurants'!L78,"YYYY-MM-DD")</f>
        <v>2010-07-26</v>
      </c>
      <c r="D78" t="str">
        <f>'TOB Data - Fake - Restaurants'!D78</f>
        <v>BC</v>
      </c>
      <c r="E78" t="str">
        <f t="shared" si="11"/>
        <v>ACT</v>
      </c>
      <c r="F78" t="str">
        <f t="shared" si="12"/>
        <v>2010-07-26</v>
      </c>
      <c r="G78" t="str">
        <f t="shared" si="13"/>
        <v>2010-07-26</v>
      </c>
      <c r="H78" t="str">
        <f>Names!G78</f>
        <v>1588 King George Hwy</v>
      </c>
      <c r="I78" t="str">
        <f>""</f>
        <v/>
      </c>
      <c r="J78" t="str">
        <f>Names!C78&amp;" "&amp;Names!D78&amp;" "&amp;Names!E78&amp;" "&amp;Names!F78</f>
        <v>Mrs. Kelly M Bumpers</v>
      </c>
      <c r="K78" t="str">
        <f>Names!H78</f>
        <v>Surrey</v>
      </c>
      <c r="L78" t="str">
        <f>Names!K78</f>
        <v>CA</v>
      </c>
      <c r="M78" t="str">
        <f>'TOB Data - Fake - Restaurants'!E78</f>
        <v>ELSON328152 B.C. LTD.</v>
      </c>
      <c r="N78" t="str">
        <f>Names!J78</f>
        <v>V3W 4E3</v>
      </c>
      <c r="O78" t="str">
        <f>Names!I78</f>
        <v>BC</v>
      </c>
      <c r="P78" t="str">
        <f t="shared" si="14"/>
        <v>Filing:REGST</v>
      </c>
    </row>
    <row r="79" spans="1:16" x14ac:dyDescent="0.45">
      <c r="A79" t="str">
        <f t="shared" si="10"/>
        <v>FM0126534</v>
      </c>
      <c r="B79" t="str">
        <f>'TOB Data - Fake - Restaurants'!C79</f>
        <v>FM0126534</v>
      </c>
      <c r="C79" t="str">
        <f>TEXT('TOB Data - Fake - Restaurants'!L79,"YYYY-MM-DD")</f>
        <v>2006-07-18</v>
      </c>
      <c r="D79" t="str">
        <f>'TOB Data - Fake - Restaurants'!D79</f>
        <v>BC</v>
      </c>
      <c r="E79" t="str">
        <f t="shared" si="11"/>
        <v>ACT</v>
      </c>
      <c r="F79" t="str">
        <f t="shared" si="12"/>
        <v>2006-07-18</v>
      </c>
      <c r="G79" t="str">
        <f t="shared" si="13"/>
        <v>2006-07-18</v>
      </c>
      <c r="H79" t="str">
        <f>Names!G79</f>
        <v>1172 Holdom Avenue</v>
      </c>
      <c r="I79" t="str">
        <f>""</f>
        <v/>
      </c>
      <c r="J79" t="str">
        <f>Names!C79&amp;" "&amp;Names!D79&amp;" "&amp;Names!E79&amp;" "&amp;Names!F79</f>
        <v>Ms. Dorothy M Rodriguez</v>
      </c>
      <c r="K79" t="str">
        <f>Names!H79</f>
        <v>Surrey</v>
      </c>
      <c r="L79" t="str">
        <f>Names!K79</f>
        <v>CA</v>
      </c>
      <c r="M79" t="str">
        <f>'TOB Data - Fake - Restaurants'!E79</f>
        <v>BLUNT BREAD CO. INC.</v>
      </c>
      <c r="N79" t="str">
        <f>Names!J79</f>
        <v>V3T 4Y5</v>
      </c>
      <c r="O79" t="str">
        <f>Names!I79</f>
        <v>BC</v>
      </c>
      <c r="P79" t="str">
        <f t="shared" si="14"/>
        <v>Filing:REGST</v>
      </c>
    </row>
    <row r="80" spans="1:16" x14ac:dyDescent="0.45">
      <c r="A80" t="str">
        <f t="shared" si="10"/>
        <v>FM0869372</v>
      </c>
      <c r="B80" t="str">
        <f>'TOB Data - Fake - Restaurants'!C80</f>
        <v>FM0869372</v>
      </c>
      <c r="C80" t="str">
        <f>TEXT('TOB Data - Fake - Restaurants'!L80,"YYYY-MM-DD")</f>
        <v>2015-12-11</v>
      </c>
      <c r="D80" t="str">
        <f>'TOB Data - Fake - Restaurants'!D80</f>
        <v>BC</v>
      </c>
      <c r="E80" t="str">
        <f t="shared" si="11"/>
        <v>ACT</v>
      </c>
      <c r="F80" t="str">
        <f t="shared" si="12"/>
        <v>2015-12-11</v>
      </c>
      <c r="G80" t="str">
        <f t="shared" si="13"/>
        <v>2015-12-11</v>
      </c>
      <c r="H80" t="str">
        <f>Names!G80</f>
        <v>3490 King George Hwy</v>
      </c>
      <c r="I80" t="str">
        <f>""</f>
        <v/>
      </c>
      <c r="J80" t="str">
        <f>Names!C80&amp;" "&amp;Names!D80&amp;" "&amp;Names!E80&amp;" "&amp;Names!F80</f>
        <v>Mrs. Alice J Martin</v>
      </c>
      <c r="K80" t="str">
        <f>Names!H80</f>
        <v>Surrey</v>
      </c>
      <c r="L80" t="str">
        <f>Names!K80</f>
        <v>CA</v>
      </c>
      <c r="M80" t="str">
        <f>'TOB Data - Fake - Restaurants'!E80</f>
        <v>LOPEZ LINK NOODLES &amp; PASTA LTD.</v>
      </c>
      <c r="N80" t="str">
        <f>Names!J80</f>
        <v>V3W 4E3</v>
      </c>
      <c r="O80" t="str">
        <f>Names!I80</f>
        <v>BC</v>
      </c>
      <c r="P80" t="str">
        <f t="shared" si="14"/>
        <v>Filing:REGST</v>
      </c>
    </row>
    <row r="81" spans="1:16" x14ac:dyDescent="0.45">
      <c r="A81" t="str">
        <f t="shared" si="10"/>
        <v>FM0996863</v>
      </c>
      <c r="B81" t="str">
        <f>'TOB Data - Fake - Restaurants'!C81</f>
        <v>FM0996863</v>
      </c>
      <c r="C81" t="str">
        <f>TEXT('TOB Data - Fake - Restaurants'!L81,"YYYY-MM-DD")</f>
        <v>2005-07-14</v>
      </c>
      <c r="D81" t="str">
        <f>'TOB Data - Fake - Restaurants'!D81</f>
        <v>BC</v>
      </c>
      <c r="E81" t="str">
        <f t="shared" si="11"/>
        <v>ACT</v>
      </c>
      <c r="F81" t="str">
        <f t="shared" si="12"/>
        <v>2005-07-14</v>
      </c>
      <c r="G81" t="str">
        <f t="shared" si="13"/>
        <v>2005-07-14</v>
      </c>
      <c r="H81" t="str">
        <f>Names!G81</f>
        <v>2177 Holdom Avenue</v>
      </c>
      <c r="I81" t="str">
        <f>""</f>
        <v/>
      </c>
      <c r="J81" t="str">
        <f>Names!C81&amp;" "&amp;Names!D81&amp;" "&amp;Names!E81&amp;" "&amp;Names!F81</f>
        <v>Mrs. Casey R Wright</v>
      </c>
      <c r="K81" t="str">
        <f>Names!H81</f>
        <v>Surrey</v>
      </c>
      <c r="L81" t="str">
        <f>Names!K81</f>
        <v>CA</v>
      </c>
      <c r="M81" t="str">
        <f>'TOB Data - Fake - Restaurants'!E81</f>
        <v>GRIFFIN FOOD INDUSTRY LTD.</v>
      </c>
      <c r="N81" t="str">
        <f>Names!J81</f>
        <v>V3T 4Y5</v>
      </c>
      <c r="O81" t="str">
        <f>Names!I81</f>
        <v>BC</v>
      </c>
      <c r="P81" t="str">
        <f t="shared" si="14"/>
        <v>Filing:REGST</v>
      </c>
    </row>
    <row r="82" spans="1:16" x14ac:dyDescent="0.45">
      <c r="A82" t="str">
        <f t="shared" si="10"/>
        <v>FM0626073</v>
      </c>
      <c r="B82" t="str">
        <f>'TOB Data - Fake - Restaurants'!C82</f>
        <v>FM0626073</v>
      </c>
      <c r="C82" t="str">
        <f>TEXT('TOB Data - Fake - Restaurants'!L82,"YYYY-MM-DD")</f>
        <v>2006-07-03</v>
      </c>
      <c r="D82" t="str">
        <f>'TOB Data - Fake - Restaurants'!D82</f>
        <v>BC</v>
      </c>
      <c r="E82" t="str">
        <f t="shared" si="11"/>
        <v>ACT</v>
      </c>
      <c r="F82" t="str">
        <f t="shared" si="12"/>
        <v>2006-07-03</v>
      </c>
      <c r="G82" t="str">
        <f t="shared" si="13"/>
        <v>2006-07-03</v>
      </c>
      <c r="H82" t="str">
        <f>Names!G82</f>
        <v>3484 Holdom Avenue</v>
      </c>
      <c r="I82" t="str">
        <f>""</f>
        <v/>
      </c>
      <c r="J82" t="str">
        <f>Names!C82&amp;" "&amp;Names!D82&amp;" "&amp;Names!E82&amp;" "&amp;Names!F82</f>
        <v>Mr. Daniel D Shook</v>
      </c>
      <c r="K82" t="str">
        <f>Names!H82</f>
        <v>Surrey</v>
      </c>
      <c r="L82" t="str">
        <f>Names!K82</f>
        <v>CA</v>
      </c>
      <c r="M82" t="str">
        <f>'TOB Data - Fake - Restaurants'!E82</f>
        <v>BUENO FOOD LTD.</v>
      </c>
      <c r="N82" t="str">
        <f>Names!J82</f>
        <v>V3T 4Y5</v>
      </c>
      <c r="O82" t="str">
        <f>Names!I82</f>
        <v>BC</v>
      </c>
      <c r="P82" t="str">
        <f t="shared" si="14"/>
        <v>Filing:REGST</v>
      </c>
    </row>
    <row r="83" spans="1:16" x14ac:dyDescent="0.45">
      <c r="A83" t="str">
        <f t="shared" si="10"/>
        <v>FM0998610</v>
      </c>
      <c r="B83" t="str">
        <f>'TOB Data - Fake - Restaurants'!C83</f>
        <v>FM0998610</v>
      </c>
      <c r="C83" t="str">
        <f>TEXT('TOB Data - Fake - Restaurants'!L83,"YYYY-MM-DD")</f>
        <v>2010-09-24</v>
      </c>
      <c r="D83" t="str">
        <f>'TOB Data - Fake - Restaurants'!D83</f>
        <v>BC</v>
      </c>
      <c r="E83" t="str">
        <f t="shared" si="11"/>
        <v>ACT</v>
      </c>
      <c r="F83" t="str">
        <f t="shared" si="12"/>
        <v>2010-09-24</v>
      </c>
      <c r="G83" t="str">
        <f t="shared" si="13"/>
        <v>2010-09-24</v>
      </c>
      <c r="H83" t="str">
        <f>Names!G83</f>
        <v>3626 Holdom Avenue</v>
      </c>
      <c r="I83" t="str">
        <f>""</f>
        <v/>
      </c>
      <c r="J83" t="str">
        <f>Names!C83&amp;" "&amp;Names!D83&amp;" "&amp;Names!E83&amp;" "&amp;Names!F83</f>
        <v>Ms. Amanda T Cleary</v>
      </c>
      <c r="K83" t="str">
        <f>Names!H83</f>
        <v>Surrey</v>
      </c>
      <c r="L83" t="str">
        <f>Names!K83</f>
        <v>CA</v>
      </c>
      <c r="M83" t="str">
        <f>'TOB Data - Fake - Restaurants'!E83</f>
        <v>DIAZ HOLDINGS LTD.</v>
      </c>
      <c r="N83" t="str">
        <f>Names!J83</f>
        <v>V3T 4Y5</v>
      </c>
      <c r="O83" t="str">
        <f>Names!I83</f>
        <v>BC</v>
      </c>
      <c r="P83" t="str">
        <f t="shared" si="14"/>
        <v>Filing:REGST</v>
      </c>
    </row>
    <row r="84" spans="1:16" x14ac:dyDescent="0.45">
      <c r="A84" t="str">
        <f t="shared" si="10"/>
        <v>FM0657989</v>
      </c>
      <c r="B84" t="str">
        <f>'TOB Data - Fake - Restaurants'!C84</f>
        <v>FM0657989</v>
      </c>
      <c r="C84" t="str">
        <f>TEXT('TOB Data - Fake - Restaurants'!L84,"YYYY-MM-DD")</f>
        <v>2010-02-28</v>
      </c>
      <c r="D84" t="str">
        <f>'TOB Data - Fake - Restaurants'!D84</f>
        <v>BC</v>
      </c>
      <c r="E84" t="str">
        <f t="shared" si="11"/>
        <v>ACT</v>
      </c>
      <c r="F84" t="str">
        <f t="shared" si="12"/>
        <v>2010-02-28</v>
      </c>
      <c r="G84" t="str">
        <f t="shared" si="13"/>
        <v>2010-02-28</v>
      </c>
      <c r="H84" t="str">
        <f>Names!G84</f>
        <v>1489 Holdom Avenue</v>
      </c>
      <c r="I84" t="str">
        <f>""</f>
        <v/>
      </c>
      <c r="J84" t="str">
        <f>Names!C84&amp;" "&amp;Names!D84&amp;" "&amp;Names!E84&amp;" "&amp;Names!F84</f>
        <v>Mr. Joshua K Bankston</v>
      </c>
      <c r="K84" t="str">
        <f>Names!H84</f>
        <v>Surrey</v>
      </c>
      <c r="L84" t="str">
        <f>Names!K84</f>
        <v>CA</v>
      </c>
      <c r="M84" t="str">
        <f>'TOB Data - Fake - Restaurants'!E84</f>
        <v>ROBERTSON INVESTMENT SOLUTIONS INC.</v>
      </c>
      <c r="N84" t="str">
        <f>Names!J84</f>
        <v>V3T 4Y5</v>
      </c>
      <c r="O84" t="str">
        <f>Names!I84</f>
        <v>BC</v>
      </c>
      <c r="P84" t="str">
        <f t="shared" si="14"/>
        <v>Filing:REGST</v>
      </c>
    </row>
    <row r="85" spans="1:16" x14ac:dyDescent="0.45">
      <c r="A85" t="str">
        <f t="shared" si="10"/>
        <v>FM0256234</v>
      </c>
      <c r="B85" t="str">
        <f>'TOB Data - Fake - Restaurants'!C85</f>
        <v>FM0256234</v>
      </c>
      <c r="C85" t="str">
        <f>TEXT('TOB Data - Fake - Restaurants'!L85,"YYYY-MM-DD")</f>
        <v>2018-03-16</v>
      </c>
      <c r="D85" t="str">
        <f>'TOB Data - Fake - Restaurants'!D85</f>
        <v>BC</v>
      </c>
      <c r="E85" t="str">
        <f t="shared" si="11"/>
        <v>ACT</v>
      </c>
      <c r="F85" t="str">
        <f t="shared" si="12"/>
        <v>2018-03-16</v>
      </c>
      <c r="G85" t="str">
        <f t="shared" si="13"/>
        <v>2018-03-16</v>
      </c>
      <c r="H85" t="str">
        <f>Names!G85</f>
        <v>2977 King George Hwy</v>
      </c>
      <c r="I85" t="str">
        <f>""</f>
        <v/>
      </c>
      <c r="J85" t="str">
        <f>Names!C85&amp;" "&amp;Names!D85&amp;" "&amp;Names!E85&amp;" "&amp;Names!F85</f>
        <v>Mrs. Joyce C Pinzon</v>
      </c>
      <c r="K85" t="str">
        <f>Names!H85</f>
        <v>Surrey</v>
      </c>
      <c r="L85" t="str">
        <f>Names!K85</f>
        <v>CA</v>
      </c>
      <c r="M85" t="str">
        <f>'TOB Data - Fake - Restaurants'!E85</f>
        <v>JARMON CINNAMON CENTRE LTD.</v>
      </c>
      <c r="N85" t="str">
        <f>Names!J85</f>
        <v>V3W 4E3</v>
      </c>
      <c r="O85" t="str">
        <f>Names!I85</f>
        <v>BC</v>
      </c>
      <c r="P85" t="str">
        <f t="shared" si="14"/>
        <v>Filing:REGST</v>
      </c>
    </row>
    <row r="86" spans="1:16" x14ac:dyDescent="0.45">
      <c r="A86" t="str">
        <f t="shared" si="10"/>
        <v>FM0531049</v>
      </c>
      <c r="B86" t="str">
        <f>'TOB Data - Fake - Restaurants'!C86</f>
        <v>FM0531049</v>
      </c>
      <c r="C86" t="str">
        <f>TEXT('TOB Data - Fake - Restaurants'!L86,"YYYY-MM-DD")</f>
        <v>2005-11-15</v>
      </c>
      <c r="D86" t="str">
        <f>'TOB Data - Fake - Restaurants'!D86</f>
        <v>BC</v>
      </c>
      <c r="E86" t="str">
        <f t="shared" si="11"/>
        <v>ACT</v>
      </c>
      <c r="F86" t="str">
        <f t="shared" si="12"/>
        <v>2005-11-15</v>
      </c>
      <c r="G86" t="str">
        <f t="shared" si="13"/>
        <v>2005-11-15</v>
      </c>
      <c r="H86" t="str">
        <f>Names!G86</f>
        <v>4246 King George Hwy</v>
      </c>
      <c r="I86" t="str">
        <f>""</f>
        <v/>
      </c>
      <c r="J86" t="str">
        <f>Names!C86&amp;" "&amp;Names!D86&amp;" "&amp;Names!E86&amp;" "&amp;Names!F86</f>
        <v>Mr. Michael W Elson</v>
      </c>
      <c r="K86" t="str">
        <f>Names!H86</f>
        <v>Surrey</v>
      </c>
      <c r="L86" t="str">
        <f>Names!K86</f>
        <v>CA</v>
      </c>
      <c r="M86" t="str">
        <f>'TOB Data - Fake - Restaurants'!E86</f>
        <v>MEMORIAL ARBOR INC.</v>
      </c>
      <c r="N86" t="str">
        <f>Names!J86</f>
        <v>V3W 4E3</v>
      </c>
      <c r="O86" t="str">
        <f>Names!I86</f>
        <v>BC</v>
      </c>
      <c r="P86" t="str">
        <f t="shared" si="14"/>
        <v>Filing:REGST</v>
      </c>
    </row>
    <row r="87" spans="1:16" x14ac:dyDescent="0.45">
      <c r="A87" t="str">
        <f t="shared" si="10"/>
        <v>FM0706765</v>
      </c>
      <c r="B87" t="str">
        <f>'TOB Data - Fake - Restaurants'!C87</f>
        <v>FM0706765</v>
      </c>
      <c r="C87" t="str">
        <f>TEXT('TOB Data - Fake - Restaurants'!L87,"YYYY-MM-DD")</f>
        <v>2006-02-24</v>
      </c>
      <c r="D87" t="str">
        <f>'TOB Data - Fake - Restaurants'!D87</f>
        <v>BC</v>
      </c>
      <c r="E87" t="str">
        <f t="shared" si="11"/>
        <v>ACT</v>
      </c>
      <c r="F87" t="str">
        <f t="shared" si="12"/>
        <v>2006-02-24</v>
      </c>
      <c r="G87" t="str">
        <f t="shared" si="13"/>
        <v>2006-02-24</v>
      </c>
      <c r="H87" t="str">
        <f>Names!G87</f>
        <v>3436 King George Hwy</v>
      </c>
      <c r="I87" t="str">
        <f>""</f>
        <v/>
      </c>
      <c r="J87" t="str">
        <f>Names!C87&amp;" "&amp;Names!D87&amp;" "&amp;Names!E87&amp;" "&amp;Names!F87</f>
        <v>Mrs. Patricia L Blunt</v>
      </c>
      <c r="K87" t="str">
        <f>Names!H87</f>
        <v>Surrey</v>
      </c>
      <c r="L87" t="str">
        <f>Names!K87</f>
        <v>CA</v>
      </c>
      <c r="M87" t="str">
        <f>'TOB Data - Fake - Restaurants'!E87</f>
        <v>MEMORIAL ARBOR INC.</v>
      </c>
      <c r="N87" t="str">
        <f>Names!J87</f>
        <v>V3W 4E3</v>
      </c>
      <c r="O87" t="str">
        <f>Names!I87</f>
        <v>BC</v>
      </c>
      <c r="P87" t="str">
        <f t="shared" si="14"/>
        <v>Filing:REGST</v>
      </c>
    </row>
    <row r="88" spans="1:16" x14ac:dyDescent="0.45">
      <c r="A88" t="str">
        <f t="shared" si="10"/>
        <v>FM0577961</v>
      </c>
      <c r="B88" t="str">
        <f>'TOB Data - Fake - Restaurants'!C88</f>
        <v>FM0577961</v>
      </c>
      <c r="C88" t="str">
        <f>TEXT('TOB Data - Fake - Restaurants'!L88,"YYYY-MM-DD")</f>
        <v>2011-07-07</v>
      </c>
      <c r="D88" t="str">
        <f>'TOB Data - Fake - Restaurants'!D88</f>
        <v>BC</v>
      </c>
      <c r="E88" t="str">
        <f t="shared" si="11"/>
        <v>ACT</v>
      </c>
      <c r="F88" t="str">
        <f t="shared" si="12"/>
        <v>2011-07-07</v>
      </c>
      <c r="G88" t="str">
        <f t="shared" si="13"/>
        <v>2011-07-07</v>
      </c>
      <c r="H88" t="str">
        <f>Names!G88</f>
        <v>4146 King George Hwy</v>
      </c>
      <c r="I88" t="str">
        <f>""</f>
        <v/>
      </c>
      <c r="J88" t="str">
        <f>Names!C88&amp;" "&amp;Names!D88&amp;" "&amp;Names!E88&amp;" "&amp;Names!F88</f>
        <v>Mr. James K Lopez</v>
      </c>
      <c r="K88" t="str">
        <f>Names!H88</f>
        <v>Surrey</v>
      </c>
      <c r="L88" t="str">
        <f>Names!K88</f>
        <v>CA</v>
      </c>
      <c r="M88" t="str">
        <f>'TOB Data - Fake - Restaurants'!E88</f>
        <v>WILCOX107235 B.C. LTD.</v>
      </c>
      <c r="N88" t="str">
        <f>Names!J88</f>
        <v>V3W 4E3</v>
      </c>
      <c r="O88" t="str">
        <f>Names!I88</f>
        <v>BC</v>
      </c>
      <c r="P88" t="str">
        <f t="shared" si="14"/>
        <v>Filing:REGST</v>
      </c>
    </row>
    <row r="89" spans="1:16" x14ac:dyDescent="0.45">
      <c r="A89" t="str">
        <f t="shared" si="10"/>
        <v>FM0413030</v>
      </c>
      <c r="B89" t="str">
        <f>'TOB Data - Fake - Restaurants'!C89</f>
        <v>FM0413030</v>
      </c>
      <c r="C89" t="str">
        <f>TEXT('TOB Data - Fake - Restaurants'!L89,"YYYY-MM-DD")</f>
        <v>2013-09-25</v>
      </c>
      <c r="D89" t="str">
        <f>'TOB Data - Fake - Restaurants'!D89</f>
        <v>BC</v>
      </c>
      <c r="E89" t="str">
        <f t="shared" si="11"/>
        <v>ACT</v>
      </c>
      <c r="F89" t="str">
        <f t="shared" si="12"/>
        <v>2013-09-25</v>
      </c>
      <c r="G89" t="str">
        <f t="shared" si="13"/>
        <v>2013-09-25</v>
      </c>
      <c r="H89" t="str">
        <f>Names!G89</f>
        <v>2928 King George Hwy</v>
      </c>
      <c r="I89" t="str">
        <f>""</f>
        <v/>
      </c>
      <c r="J89" t="str">
        <f>Names!C89&amp;" "&amp;Names!D89&amp;" "&amp;Names!E89&amp;" "&amp;Names!F89</f>
        <v>Dr. Paul S Griffin</v>
      </c>
      <c r="K89" t="str">
        <f>Names!H89</f>
        <v>Surrey</v>
      </c>
      <c r="L89" t="str">
        <f>Names!K89</f>
        <v>CA</v>
      </c>
      <c r="M89" t="str">
        <f>'TOB Data - Fake - Restaurants'!E89</f>
        <v>STRACHAN WAVES COFFEE INC.</v>
      </c>
      <c r="N89" t="str">
        <f>Names!J89</f>
        <v>V3W 4E3</v>
      </c>
      <c r="O89" t="str">
        <f>Names!I89</f>
        <v>BC</v>
      </c>
      <c r="P89" t="str">
        <f t="shared" si="14"/>
        <v>Filing:REGST</v>
      </c>
    </row>
    <row r="90" spans="1:16" x14ac:dyDescent="0.45">
      <c r="A90" t="str">
        <f t="shared" si="10"/>
        <v>FM0749927</v>
      </c>
      <c r="B90" t="str">
        <f>'TOB Data - Fake - Restaurants'!C90</f>
        <v>FM0749927</v>
      </c>
      <c r="C90" t="str">
        <f>TEXT('TOB Data - Fake - Restaurants'!L90,"YYYY-MM-DD")</f>
        <v>2007-05-24</v>
      </c>
      <c r="D90" t="str">
        <f>'TOB Data - Fake - Restaurants'!D90</f>
        <v>BC</v>
      </c>
      <c r="E90" t="str">
        <f t="shared" si="11"/>
        <v>ACT</v>
      </c>
      <c r="F90" t="str">
        <f t="shared" si="12"/>
        <v>2007-05-24</v>
      </c>
      <c r="G90" t="str">
        <f t="shared" si="13"/>
        <v>2007-05-24</v>
      </c>
      <c r="H90" t="str">
        <f>Names!G90</f>
        <v>4404 King George Hwy</v>
      </c>
      <c r="I90" t="str">
        <f>""</f>
        <v/>
      </c>
      <c r="J90" t="str">
        <f>Names!C90&amp;" "&amp;Names!D90&amp;" "&amp;Names!E90&amp;" "&amp;Names!F90</f>
        <v>Mr. Ivan F Bueno</v>
      </c>
      <c r="K90" t="str">
        <f>Names!H90</f>
        <v>Surrey</v>
      </c>
      <c r="L90" t="str">
        <f>Names!K90</f>
        <v>CA</v>
      </c>
      <c r="M90" t="str">
        <f>'TOB Data - Fake - Restaurants'!E90</f>
        <v>STRACHAN WAVES COFFEE INC.</v>
      </c>
      <c r="N90" t="str">
        <f>Names!J90</f>
        <v>V3W 4E3</v>
      </c>
      <c r="O90" t="str">
        <f>Names!I90</f>
        <v>BC</v>
      </c>
      <c r="P90" t="str">
        <f t="shared" si="14"/>
        <v>Filing:REGST</v>
      </c>
    </row>
    <row r="91" spans="1:16" x14ac:dyDescent="0.45">
      <c r="A91" t="str">
        <f t="shared" si="10"/>
        <v>FM0978608</v>
      </c>
      <c r="B91" t="str">
        <f>'TOB Data - Fake - Restaurants'!C91</f>
        <v>FM0978608</v>
      </c>
      <c r="C91" t="str">
        <f>TEXT('TOB Data - Fake - Restaurants'!L91,"YYYY-MM-DD")</f>
        <v>2016-12-24</v>
      </c>
      <c r="D91" t="str">
        <f>'TOB Data - Fake - Restaurants'!D91</f>
        <v>BC</v>
      </c>
      <c r="E91" t="str">
        <f t="shared" si="11"/>
        <v>ACT</v>
      </c>
      <c r="F91" t="str">
        <f t="shared" si="12"/>
        <v>2016-12-24</v>
      </c>
      <c r="G91" t="str">
        <f t="shared" si="13"/>
        <v>2016-12-24</v>
      </c>
      <c r="H91" t="str">
        <f>Names!G91</f>
        <v>4652 Holdom Avenue</v>
      </c>
      <c r="I91" t="str">
        <f>""</f>
        <v/>
      </c>
      <c r="J91" t="str">
        <f>Names!C91&amp;" "&amp;Names!D91&amp;" "&amp;Names!E91&amp;" "&amp;Names!F91</f>
        <v>Ms. Paula J Diaz</v>
      </c>
      <c r="K91" t="str">
        <f>Names!H91</f>
        <v>Surrey</v>
      </c>
      <c r="L91" t="str">
        <f>Names!K91</f>
        <v>CA</v>
      </c>
      <c r="M91" t="str">
        <f>'TOB Data - Fake - Restaurants'!E91</f>
        <v>WORRELL240305 B.C. LTD.</v>
      </c>
      <c r="N91" t="str">
        <f>Names!J91</f>
        <v>V3T 4Y5</v>
      </c>
      <c r="O91" t="str">
        <f>Names!I91</f>
        <v>BC</v>
      </c>
      <c r="P91" t="str">
        <f t="shared" si="14"/>
        <v>Filing:REGST</v>
      </c>
    </row>
    <row r="92" spans="1:16" x14ac:dyDescent="0.45">
      <c r="A92" t="str">
        <f t="shared" si="10"/>
        <v>FM0371429</v>
      </c>
      <c r="B92" t="str">
        <f>'TOB Data - Fake - Restaurants'!C92</f>
        <v>FM0371429</v>
      </c>
      <c r="C92" t="str">
        <f>TEXT('TOB Data - Fake - Restaurants'!L92,"YYYY-MM-DD")</f>
        <v>2008-07-25</v>
      </c>
      <c r="D92" t="str">
        <f>'TOB Data - Fake - Restaurants'!D92</f>
        <v>BC</v>
      </c>
      <c r="E92" t="str">
        <f t="shared" si="11"/>
        <v>ACT</v>
      </c>
      <c r="F92" t="str">
        <f t="shared" si="12"/>
        <v>2008-07-25</v>
      </c>
      <c r="G92" t="str">
        <f t="shared" si="13"/>
        <v>2008-07-25</v>
      </c>
      <c r="H92" t="str">
        <f>Names!G92</f>
        <v>3818 Holdom Avenue</v>
      </c>
      <c r="I92" t="str">
        <f>""</f>
        <v/>
      </c>
      <c r="J92" t="str">
        <f>Names!C92&amp;" "&amp;Names!D92&amp;" "&amp;Names!E92&amp;" "&amp;Names!F92</f>
        <v>Mr. Morris J Robertson</v>
      </c>
      <c r="K92" t="str">
        <f>Names!H92</f>
        <v>Surrey</v>
      </c>
      <c r="L92" t="str">
        <f>Names!K92</f>
        <v>CA</v>
      </c>
      <c r="M92" t="str">
        <f>'TOB Data - Fake - Restaurants'!E92</f>
        <v>WELLS ENTERPRISES LIMITED</v>
      </c>
      <c r="N92" t="str">
        <f>Names!J92</f>
        <v>V3T 4Y5</v>
      </c>
      <c r="O92" t="str">
        <f>Names!I92</f>
        <v>BC</v>
      </c>
      <c r="P92" t="str">
        <f t="shared" si="14"/>
        <v>Filing:REGST</v>
      </c>
    </row>
    <row r="93" spans="1:16" x14ac:dyDescent="0.45">
      <c r="A93">
        <f t="shared" si="10"/>
        <v>0</v>
      </c>
      <c r="B93">
        <f>'TOB Data - Fake - Restaurants'!C93</f>
        <v>0</v>
      </c>
      <c r="C93" t="e">
        <f>TEXT('TOB Data - Fake - Restaurants'!#REF!,"YYYY-MM-DD")</f>
        <v>#REF!</v>
      </c>
      <c r="D93">
        <f>'TOB Data - Fake - Restaurants'!D93</f>
        <v>0</v>
      </c>
      <c r="E93" t="str">
        <f t="shared" si="11"/>
        <v>ACT</v>
      </c>
      <c r="F93" t="e">
        <f t="shared" si="12"/>
        <v>#REF!</v>
      </c>
      <c r="G93" t="e">
        <f t="shared" si="13"/>
        <v>#REF!</v>
      </c>
      <c r="H93" t="str">
        <f>Names!G93</f>
        <v>1317 Glover Road</v>
      </c>
      <c r="I93" t="str">
        <f>""</f>
        <v/>
      </c>
      <c r="J93" t="str">
        <f>Names!C93&amp;" "&amp;Names!D93&amp;" "&amp;Names!E93&amp;" "&amp;Names!F93</f>
        <v>Mr. Richard M Jarmon</v>
      </c>
      <c r="K93" t="str">
        <f>Names!H93</f>
        <v>Surrey</v>
      </c>
      <c r="L93" t="str">
        <f>Names!K93</f>
        <v>CA</v>
      </c>
      <c r="M93">
        <f>'TOB Data - Fake - Restaurants'!E93</f>
        <v>0</v>
      </c>
      <c r="N93" t="str">
        <f>Names!J93</f>
        <v>V3W 4N6</v>
      </c>
      <c r="O93" t="str">
        <f>Names!I93</f>
        <v>BC</v>
      </c>
      <c r="P93" t="str">
        <f t="shared" si="14"/>
        <v>Filing:REGST</v>
      </c>
    </row>
    <row r="94" spans="1:16" x14ac:dyDescent="0.45">
      <c r="A94">
        <f t="shared" si="10"/>
        <v>0</v>
      </c>
      <c r="B94">
        <f>'TOB Data - Fake - Restaurants'!C94</f>
        <v>0</v>
      </c>
      <c r="C94" t="str">
        <f>TEXT('TOB Data - Fake - Restaurants'!L93,"YYYY-MM-DD")</f>
        <v>1900-01-00</v>
      </c>
      <c r="D94">
        <f>'TOB Data - Fake - Restaurants'!D94</f>
        <v>0</v>
      </c>
      <c r="E94" t="str">
        <f t="shared" si="11"/>
        <v>ACT</v>
      </c>
      <c r="F94" t="str">
        <f t="shared" si="12"/>
        <v>1900-01-00</v>
      </c>
      <c r="G94" t="str">
        <f t="shared" si="13"/>
        <v>1900-01-00</v>
      </c>
      <c r="H94" t="str">
        <f>Names!G94</f>
        <v>3122 Glover Road</v>
      </c>
      <c r="I94" t="str">
        <f>""</f>
        <v/>
      </c>
      <c r="J94" t="str">
        <f>Names!C94&amp;" "&amp;Names!D94&amp;" "&amp;Names!E94&amp;" "&amp;Names!F94</f>
        <v>Mr. James J Couch</v>
      </c>
      <c r="K94" t="str">
        <f>Names!H94</f>
        <v>Surrey</v>
      </c>
      <c r="L94" t="str">
        <f>Names!K94</f>
        <v>CA</v>
      </c>
      <c r="M94">
        <f>'TOB Data - Fake - Restaurants'!E94</f>
        <v>0</v>
      </c>
      <c r="N94" t="str">
        <f>Names!J94</f>
        <v>V3S 4C4</v>
      </c>
      <c r="O94" t="str">
        <f>Names!I94</f>
        <v>BC</v>
      </c>
      <c r="P94" t="str">
        <f t="shared" si="14"/>
        <v>Filing:REGST</v>
      </c>
    </row>
    <row r="95" spans="1:16" x14ac:dyDescent="0.45">
      <c r="A95">
        <f t="shared" si="10"/>
        <v>0</v>
      </c>
      <c r="B95">
        <f>'TOB Data - Fake - Restaurants'!C95</f>
        <v>0</v>
      </c>
      <c r="C95" t="str">
        <f>TEXT('TOB Data - Fake - Restaurants'!L94,"YYYY-MM-DD")</f>
        <v>1900-01-00</v>
      </c>
      <c r="D95">
        <f>'TOB Data - Fake - Restaurants'!D95</f>
        <v>0</v>
      </c>
      <c r="E95" t="str">
        <f t="shared" si="11"/>
        <v>ACT</v>
      </c>
      <c r="F95" t="str">
        <f t="shared" si="12"/>
        <v>1900-01-00</v>
      </c>
      <c r="G95" t="str">
        <f t="shared" si="13"/>
        <v>1900-01-00</v>
      </c>
      <c r="H95" t="str">
        <f>Names!G95</f>
        <v>4996 Glover Road</v>
      </c>
      <c r="I95" t="str">
        <f>""</f>
        <v/>
      </c>
      <c r="J95" t="str">
        <f>Names!C95&amp;" "&amp;Names!D95&amp;" "&amp;Names!E95&amp;" "&amp;Names!F95</f>
        <v>Mrs. Mary G Jenkins</v>
      </c>
      <c r="K95" t="str">
        <f>Names!H95</f>
        <v>Surrey</v>
      </c>
      <c r="L95" t="str">
        <f>Names!K95</f>
        <v>CA</v>
      </c>
      <c r="M95">
        <f>'TOB Data - Fake - Restaurants'!E95</f>
        <v>0</v>
      </c>
      <c r="N95" t="str">
        <f>Names!J95</f>
        <v>V3W 4N6</v>
      </c>
      <c r="O95" t="str">
        <f>Names!I95</f>
        <v>BC</v>
      </c>
      <c r="P95" t="str">
        <f t="shared" si="14"/>
        <v>Filing:REGST</v>
      </c>
    </row>
    <row r="96" spans="1:16" x14ac:dyDescent="0.45">
      <c r="A96">
        <f t="shared" si="10"/>
        <v>0</v>
      </c>
      <c r="B96">
        <f>'TOB Data - Fake - Restaurants'!C96</f>
        <v>0</v>
      </c>
      <c r="C96" t="str">
        <f>TEXT('TOB Data - Fake - Restaurants'!L95,"YYYY-MM-DD")</f>
        <v>1900-01-00</v>
      </c>
      <c r="D96">
        <f>'TOB Data - Fake - Restaurants'!D96</f>
        <v>0</v>
      </c>
      <c r="E96" t="str">
        <f t="shared" si="11"/>
        <v>ACT</v>
      </c>
      <c r="F96" t="str">
        <f t="shared" si="12"/>
        <v>1900-01-00</v>
      </c>
      <c r="G96" t="str">
        <f t="shared" si="13"/>
        <v>1900-01-00</v>
      </c>
      <c r="H96" t="str">
        <f>Names!G96</f>
        <v>326 King George Hwy</v>
      </c>
      <c r="I96" t="str">
        <f>""</f>
        <v/>
      </c>
      <c r="J96" t="str">
        <f>Names!C96&amp;" "&amp;Names!D96&amp;" "&amp;Names!E96&amp;" "&amp;Names!F96</f>
        <v>Mr. David R Wilcox</v>
      </c>
      <c r="K96" t="str">
        <f>Names!H96</f>
        <v>Surrey</v>
      </c>
      <c r="L96" t="str">
        <f>Names!K96</f>
        <v>CA</v>
      </c>
      <c r="M96">
        <f>'TOB Data - Fake - Restaurants'!E96</f>
        <v>0</v>
      </c>
      <c r="N96" t="str">
        <f>Names!J96</f>
        <v>V3W 4E3</v>
      </c>
      <c r="O96" t="str">
        <f>Names!I96</f>
        <v>BC</v>
      </c>
      <c r="P96" t="str">
        <f t="shared" si="14"/>
        <v>Filing:REGST</v>
      </c>
    </row>
    <row r="97" spans="1:16" x14ac:dyDescent="0.45">
      <c r="A97">
        <f t="shared" si="10"/>
        <v>0</v>
      </c>
      <c r="B97">
        <f>'TOB Data - Fake - Restaurants'!C97</f>
        <v>0</v>
      </c>
      <c r="C97" t="str">
        <f>TEXT('TOB Data - Fake - Restaurants'!L96,"YYYY-MM-DD")</f>
        <v>1900-01-00</v>
      </c>
      <c r="D97">
        <f>'TOB Data - Fake - Restaurants'!D97</f>
        <v>0</v>
      </c>
      <c r="E97" t="str">
        <f t="shared" si="11"/>
        <v>ACT</v>
      </c>
      <c r="F97" t="str">
        <f t="shared" si="12"/>
        <v>1900-01-00</v>
      </c>
      <c r="G97" t="str">
        <f t="shared" si="13"/>
        <v>1900-01-00</v>
      </c>
      <c r="H97" t="str">
        <f>Names!G97</f>
        <v>2230 Holdom Avenue</v>
      </c>
      <c r="I97" t="str">
        <f>""</f>
        <v/>
      </c>
      <c r="J97" t="str">
        <f>Names!C97&amp;" "&amp;Names!D97&amp;" "&amp;Names!E97&amp;" "&amp;Names!F97</f>
        <v>Ms. Brenda J Strachan</v>
      </c>
      <c r="K97" t="str">
        <f>Names!H97</f>
        <v>Surrey</v>
      </c>
      <c r="L97" t="str">
        <f>Names!K97</f>
        <v>CA</v>
      </c>
      <c r="M97">
        <f>'TOB Data - Fake - Restaurants'!E97</f>
        <v>0</v>
      </c>
      <c r="N97" t="str">
        <f>Names!J97</f>
        <v>V3T 4Y5</v>
      </c>
      <c r="O97" t="str">
        <f>Names!I97</f>
        <v>BC</v>
      </c>
      <c r="P97" t="str">
        <f t="shared" si="14"/>
        <v>Filing:REGST</v>
      </c>
    </row>
    <row r="98" spans="1:16" x14ac:dyDescent="0.45">
      <c r="A98">
        <f t="shared" ref="A98:A119" si="15">IF(B98 &lt;&gt; "",B98,"-")</f>
        <v>0</v>
      </c>
      <c r="B98">
        <f>'TOB Data - Fake - Restaurants'!C98</f>
        <v>0</v>
      </c>
      <c r="C98" t="str">
        <f>TEXT('TOB Data - Fake - Restaurants'!L97,"YYYY-MM-DD")</f>
        <v>1900-01-00</v>
      </c>
      <c r="D98">
        <f>'TOB Data - Fake - Restaurants'!D98</f>
        <v>0</v>
      </c>
      <c r="E98" t="str">
        <f t="shared" ref="E98:E119" si="16">"ACT"</f>
        <v>ACT</v>
      </c>
      <c r="F98" t="str">
        <f t="shared" ref="F98:F119" si="17">C98</f>
        <v>1900-01-00</v>
      </c>
      <c r="G98" t="str">
        <f t="shared" ref="G98:G119" si="18">C98</f>
        <v>1900-01-00</v>
      </c>
      <c r="H98" t="str">
        <f>Names!G98</f>
        <v>2451 King George Hwy</v>
      </c>
      <c r="I98" t="str">
        <f>""</f>
        <v/>
      </c>
      <c r="J98" t="str">
        <f>Names!C98&amp;" "&amp;Names!D98&amp;" "&amp;Names!E98&amp;" "&amp;Names!F98</f>
        <v>Mr. Craig T Voris</v>
      </c>
      <c r="K98" t="str">
        <f>Names!H98</f>
        <v>Surrey</v>
      </c>
      <c r="L98" t="str">
        <f>Names!K98</f>
        <v>CA</v>
      </c>
      <c r="M98">
        <f>'TOB Data - Fake - Restaurants'!E98</f>
        <v>0</v>
      </c>
      <c r="N98" t="str">
        <f>Names!J98</f>
        <v>V3W 4E3</v>
      </c>
      <c r="O98" t="str">
        <f>Names!I98</f>
        <v>BC</v>
      </c>
      <c r="P98" t="str">
        <f t="shared" ref="P98:P119" si="19">IF(D98="SP","Filing:FRREG","Filing:REGST")</f>
        <v>Filing:REGST</v>
      </c>
    </row>
    <row r="99" spans="1:16" x14ac:dyDescent="0.45">
      <c r="A99">
        <f t="shared" si="15"/>
        <v>0</v>
      </c>
      <c r="B99">
        <f>'TOB Data - Fake - Restaurants'!C99</f>
        <v>0</v>
      </c>
      <c r="C99" t="str">
        <f>TEXT('TOB Data - Fake - Restaurants'!L98,"YYYY-MM-DD")</f>
        <v>1900-01-00</v>
      </c>
      <c r="D99">
        <f>'TOB Data - Fake - Restaurants'!D99</f>
        <v>0</v>
      </c>
      <c r="E99" t="str">
        <f t="shared" si="16"/>
        <v>ACT</v>
      </c>
      <c r="F99" t="str">
        <f t="shared" si="17"/>
        <v>1900-01-00</v>
      </c>
      <c r="G99" t="str">
        <f t="shared" si="18"/>
        <v>1900-01-00</v>
      </c>
      <c r="H99" t="str">
        <f>Names!G99</f>
        <v>3644 Holdom Avenue</v>
      </c>
      <c r="I99" t="str">
        <f>""</f>
        <v/>
      </c>
      <c r="J99" t="str">
        <f>Names!C99&amp;" "&amp;Names!D99&amp;" "&amp;Names!E99&amp;" "&amp;Names!F99</f>
        <v>Ms. Frances T Worrell</v>
      </c>
      <c r="K99" t="str">
        <f>Names!H99</f>
        <v>Surrey</v>
      </c>
      <c r="L99" t="str">
        <f>Names!K99</f>
        <v>CA</v>
      </c>
      <c r="M99">
        <f>'TOB Data - Fake - Restaurants'!E99</f>
        <v>0</v>
      </c>
      <c r="N99" t="str">
        <f>Names!J99</f>
        <v>V3T 4Y5</v>
      </c>
      <c r="O99" t="str">
        <f>Names!I99</f>
        <v>BC</v>
      </c>
      <c r="P99" t="str">
        <f t="shared" si="19"/>
        <v>Filing:REGST</v>
      </c>
    </row>
    <row r="100" spans="1:16" x14ac:dyDescent="0.45">
      <c r="A100">
        <f t="shared" si="15"/>
        <v>0</v>
      </c>
      <c r="B100">
        <f>'TOB Data - Fake - Restaurants'!C100</f>
        <v>0</v>
      </c>
      <c r="C100" t="str">
        <f>TEXT('TOB Data - Fake - Restaurants'!L99,"YYYY-MM-DD")</f>
        <v>1900-01-00</v>
      </c>
      <c r="D100">
        <f>'TOB Data - Fake - Restaurants'!D100</f>
        <v>0</v>
      </c>
      <c r="E100" t="str">
        <f t="shared" si="16"/>
        <v>ACT</v>
      </c>
      <c r="F100" t="str">
        <f t="shared" si="17"/>
        <v>1900-01-00</v>
      </c>
      <c r="G100" t="str">
        <f t="shared" si="18"/>
        <v>1900-01-00</v>
      </c>
      <c r="H100" t="str">
        <f>Names!G100</f>
        <v>20 Glover Road</v>
      </c>
      <c r="I100" t="str">
        <f>""</f>
        <v/>
      </c>
      <c r="J100" t="str">
        <f>Names!C100&amp;" "&amp;Names!D100&amp;" "&amp;Names!E100&amp;" "&amp;Names!F100</f>
        <v>Mrs. Melissa R Wells</v>
      </c>
      <c r="K100" t="str">
        <f>Names!H100</f>
        <v>Surrey</v>
      </c>
      <c r="L100" t="str">
        <f>Names!K100</f>
        <v>CA</v>
      </c>
      <c r="M100">
        <f>'TOB Data - Fake - Restaurants'!E100</f>
        <v>0</v>
      </c>
      <c r="N100" t="str">
        <f>Names!J100</f>
        <v>V3T 2B3</v>
      </c>
      <c r="O100" t="str">
        <f>Names!I100</f>
        <v>BC</v>
      </c>
      <c r="P100" t="str">
        <f t="shared" si="19"/>
        <v>Filing:REGST</v>
      </c>
    </row>
    <row r="101" spans="1:16" x14ac:dyDescent="0.45">
      <c r="A101">
        <f t="shared" si="15"/>
        <v>0</v>
      </c>
      <c r="B101">
        <f>'TOB Data - Fake - Restaurants'!C101</f>
        <v>0</v>
      </c>
      <c r="C101" t="str">
        <f>TEXT('TOB Data - Fake - Restaurants'!L100,"YYYY-MM-DD")</f>
        <v>1900-01-00</v>
      </c>
      <c r="D101">
        <f>'TOB Data - Fake - Restaurants'!D101</f>
        <v>0</v>
      </c>
      <c r="E101" t="str">
        <f t="shared" si="16"/>
        <v>ACT</v>
      </c>
      <c r="F101" t="str">
        <f t="shared" si="17"/>
        <v>1900-01-00</v>
      </c>
      <c r="G101" t="str">
        <f t="shared" si="18"/>
        <v>1900-01-00</v>
      </c>
      <c r="H101" t="str">
        <f>Names!G101</f>
        <v>2394 King George Hwy</v>
      </c>
      <c r="I101" t="str">
        <f>""</f>
        <v/>
      </c>
      <c r="J101" t="str">
        <f>Names!C101&amp;" "&amp;Names!D101&amp;" "&amp;Names!E101&amp;" "&amp;Names!F101</f>
        <v>Ms. Alice J Ownby</v>
      </c>
      <c r="K101" t="str">
        <f>Names!H101</f>
        <v>Surrey</v>
      </c>
      <c r="L101" t="str">
        <f>Names!K101</f>
        <v>CA</v>
      </c>
      <c r="M101">
        <f>'TOB Data - Fake - Restaurants'!E101</f>
        <v>0</v>
      </c>
      <c r="N101" t="str">
        <f>Names!J101</f>
        <v>V3W 4E3</v>
      </c>
      <c r="O101" t="str">
        <f>Names!I101</f>
        <v>BC</v>
      </c>
      <c r="P101" t="str">
        <f t="shared" si="19"/>
        <v>Filing:REGST</v>
      </c>
    </row>
    <row r="102" spans="1:16" x14ac:dyDescent="0.45">
      <c r="A102">
        <f t="shared" si="15"/>
        <v>0</v>
      </c>
      <c r="B102">
        <f>'TOB Data - Fake - Restaurants'!C102</f>
        <v>0</v>
      </c>
      <c r="C102" t="str">
        <f>TEXT('TOB Data - Fake - Restaurants'!L101,"YYYY-MM-DD")</f>
        <v>1900-01-00</v>
      </c>
      <c r="D102">
        <f>'TOB Data - Fake - Restaurants'!D102</f>
        <v>0</v>
      </c>
      <c r="E102" t="str">
        <f t="shared" si="16"/>
        <v>ACT</v>
      </c>
      <c r="F102" t="str">
        <f t="shared" si="17"/>
        <v>1900-01-00</v>
      </c>
      <c r="G102" t="str">
        <f t="shared" si="18"/>
        <v>1900-01-00</v>
      </c>
      <c r="H102" t="str">
        <f>Names!G102</f>
        <v>2090 Holdom Avenue</v>
      </c>
      <c r="I102" t="str">
        <f>""</f>
        <v/>
      </c>
      <c r="J102" t="str">
        <f>Names!C102&amp;" "&amp;Names!D102&amp;" "&amp;Names!E102&amp;" "&amp;Names!F102</f>
        <v>Mr. Joseph D Smith</v>
      </c>
      <c r="K102" t="str">
        <f>Names!H102</f>
        <v>Surrey</v>
      </c>
      <c r="L102" t="str">
        <f>Names!K102</f>
        <v>CA</v>
      </c>
      <c r="M102">
        <f>'TOB Data - Fake - Restaurants'!E102</f>
        <v>0</v>
      </c>
      <c r="N102" t="str">
        <f>Names!J102</f>
        <v>V3T 4Y5</v>
      </c>
      <c r="O102" t="str">
        <f>Names!I102</f>
        <v>BC</v>
      </c>
      <c r="P102" t="str">
        <f t="shared" si="19"/>
        <v>Filing:REGST</v>
      </c>
    </row>
    <row r="103" spans="1:16" x14ac:dyDescent="0.45">
      <c r="A103">
        <f t="shared" si="15"/>
        <v>0</v>
      </c>
      <c r="B103">
        <f>'TOB Data - Fake - Restaurants'!C103</f>
        <v>0</v>
      </c>
      <c r="C103" t="str">
        <f>TEXT('TOB Data - Fake - Restaurants'!L102,"YYYY-MM-DD")</f>
        <v>1900-01-00</v>
      </c>
      <c r="D103">
        <f>'TOB Data - Fake - Restaurants'!D103</f>
        <v>0</v>
      </c>
      <c r="E103" t="str">
        <f t="shared" si="16"/>
        <v>ACT</v>
      </c>
      <c r="F103" t="str">
        <f t="shared" si="17"/>
        <v>1900-01-00</v>
      </c>
      <c r="G103" t="str">
        <f t="shared" si="18"/>
        <v>1900-01-00</v>
      </c>
      <c r="H103" t="str">
        <f>Names!G103</f>
        <v>2543 Holdom Avenue</v>
      </c>
      <c r="I103" t="str">
        <f>""</f>
        <v/>
      </c>
      <c r="J103" t="str">
        <f>Names!C103&amp;" "&amp;Names!D103&amp;" "&amp;Names!E103&amp;" "&amp;Names!F103</f>
        <v>Mr. Eric J Kelly</v>
      </c>
      <c r="K103" t="str">
        <f>Names!H103</f>
        <v>Surrey</v>
      </c>
      <c r="L103" t="str">
        <f>Names!K103</f>
        <v>CA</v>
      </c>
      <c r="M103">
        <f>'TOB Data - Fake - Restaurants'!E103</f>
        <v>0</v>
      </c>
      <c r="N103" t="str">
        <f>Names!J103</f>
        <v>V3T 4Y5</v>
      </c>
      <c r="O103" t="str">
        <f>Names!I103</f>
        <v>BC</v>
      </c>
      <c r="P103" t="str">
        <f t="shared" si="19"/>
        <v>Filing:REGST</v>
      </c>
    </row>
    <row r="104" spans="1:16" x14ac:dyDescent="0.45">
      <c r="A104">
        <f t="shared" si="15"/>
        <v>0</v>
      </c>
      <c r="B104">
        <f>'TOB Data - Fake - Restaurants'!C104</f>
        <v>0</v>
      </c>
      <c r="C104" t="str">
        <f>TEXT('TOB Data - Fake - Restaurants'!L103,"YYYY-MM-DD")</f>
        <v>1900-01-00</v>
      </c>
      <c r="D104">
        <f>'TOB Data - Fake - Restaurants'!D104</f>
        <v>0</v>
      </c>
      <c r="E104" t="str">
        <f t="shared" si="16"/>
        <v>ACT</v>
      </c>
      <c r="F104" t="str">
        <f t="shared" si="17"/>
        <v>1900-01-00</v>
      </c>
      <c r="G104" t="str">
        <f t="shared" si="18"/>
        <v>1900-01-00</v>
      </c>
      <c r="H104" t="str">
        <f>Names!G104</f>
        <v>3498 Holdom Avenue</v>
      </c>
      <c r="I104" t="str">
        <f>""</f>
        <v/>
      </c>
      <c r="J104" t="str">
        <f>Names!C104&amp;" "&amp;Names!D104&amp;" "&amp;Names!E104&amp;" "&amp;Names!F104</f>
        <v>Ms. Evelyn E Iverson</v>
      </c>
      <c r="K104" t="str">
        <f>Names!H104</f>
        <v>Surrey</v>
      </c>
      <c r="L104" t="str">
        <f>Names!K104</f>
        <v>CA</v>
      </c>
      <c r="M104">
        <f>'TOB Data - Fake - Restaurants'!E104</f>
        <v>0</v>
      </c>
      <c r="N104" t="str">
        <f>Names!J104</f>
        <v>V3T 4Y5</v>
      </c>
      <c r="O104" t="str">
        <f>Names!I104</f>
        <v>BC</v>
      </c>
      <c r="P104" t="str">
        <f t="shared" si="19"/>
        <v>Filing:REGST</v>
      </c>
    </row>
    <row r="105" spans="1:16" x14ac:dyDescent="0.45">
      <c r="A105">
        <f t="shared" si="15"/>
        <v>0</v>
      </c>
      <c r="B105">
        <f>'TOB Data - Fake - Restaurants'!C105</f>
        <v>0</v>
      </c>
      <c r="C105" t="str">
        <f>TEXT('TOB Data - Fake - Restaurants'!L104,"YYYY-MM-DD")</f>
        <v>1900-01-00</v>
      </c>
      <c r="D105">
        <f>'TOB Data - Fake - Restaurants'!D105</f>
        <v>0</v>
      </c>
      <c r="E105" t="str">
        <f t="shared" si="16"/>
        <v>ACT</v>
      </c>
      <c r="F105" t="str">
        <f t="shared" si="17"/>
        <v>1900-01-00</v>
      </c>
      <c r="G105" t="str">
        <f t="shared" si="18"/>
        <v>1900-01-00</v>
      </c>
      <c r="H105" t="str">
        <f>Names!G105</f>
        <v>1091 King George Hwy</v>
      </c>
      <c r="I105" t="str">
        <f>""</f>
        <v/>
      </c>
      <c r="J105" t="str">
        <f>Names!C105&amp;" "&amp;Names!D105&amp;" "&amp;Names!E105&amp;" "&amp;Names!F105</f>
        <v>Mrs. Gina J Mendez</v>
      </c>
      <c r="K105" t="str">
        <f>Names!H105</f>
        <v>Surrey</v>
      </c>
      <c r="L105" t="str">
        <f>Names!K105</f>
        <v>CA</v>
      </c>
      <c r="M105">
        <f>'TOB Data - Fake - Restaurants'!E105</f>
        <v>0</v>
      </c>
      <c r="N105" t="str">
        <f>Names!J105</f>
        <v>V3W 4E3</v>
      </c>
      <c r="O105" t="str">
        <f>Names!I105</f>
        <v>BC</v>
      </c>
      <c r="P105" t="str">
        <f t="shared" si="19"/>
        <v>Filing:REGST</v>
      </c>
    </row>
    <row r="106" spans="1:16" x14ac:dyDescent="0.45">
      <c r="A106">
        <f t="shared" si="15"/>
        <v>0</v>
      </c>
      <c r="B106">
        <f>'TOB Data - Fake - Restaurants'!C106</f>
        <v>0</v>
      </c>
      <c r="C106" t="str">
        <f>TEXT('TOB Data - Fake - Restaurants'!L105,"YYYY-MM-DD")</f>
        <v>1900-01-00</v>
      </c>
      <c r="D106">
        <f>'TOB Data - Fake - Restaurants'!D106</f>
        <v>0</v>
      </c>
      <c r="E106" t="str">
        <f t="shared" si="16"/>
        <v>ACT</v>
      </c>
      <c r="F106" t="str">
        <f t="shared" si="17"/>
        <v>1900-01-00</v>
      </c>
      <c r="G106" t="str">
        <f t="shared" si="18"/>
        <v>1900-01-00</v>
      </c>
      <c r="H106" t="str">
        <f>Names!G106</f>
        <v>4974 Holdom Avenue</v>
      </c>
      <c r="I106" t="str">
        <f>""</f>
        <v/>
      </c>
      <c r="J106" t="str">
        <f>Names!C106&amp;" "&amp;Names!D106&amp;" "&amp;Names!E106&amp;" "&amp;Names!F106</f>
        <v>Ms. Elisa M Love</v>
      </c>
      <c r="K106" t="str">
        <f>Names!H106</f>
        <v>Surrey</v>
      </c>
      <c r="L106" t="str">
        <f>Names!K106</f>
        <v>CA</v>
      </c>
      <c r="M106">
        <f>'TOB Data - Fake - Restaurants'!E106</f>
        <v>0</v>
      </c>
      <c r="N106" t="str">
        <f>Names!J106</f>
        <v>V3T 4Y5</v>
      </c>
      <c r="O106" t="str">
        <f>Names!I106</f>
        <v>BC</v>
      </c>
      <c r="P106" t="str">
        <f t="shared" si="19"/>
        <v>Filing:REGST</v>
      </c>
    </row>
    <row r="107" spans="1:16" x14ac:dyDescent="0.45">
      <c r="A107">
        <f t="shared" si="15"/>
        <v>0</v>
      </c>
      <c r="B107">
        <f>'TOB Data - Fake - Restaurants'!C107</f>
        <v>0</v>
      </c>
      <c r="C107" t="str">
        <f>TEXT('TOB Data - Fake - Restaurants'!L106,"YYYY-MM-DD")</f>
        <v>1900-01-00</v>
      </c>
      <c r="D107">
        <f>'TOB Data - Fake - Restaurants'!D107</f>
        <v>0</v>
      </c>
      <c r="E107" t="str">
        <f t="shared" si="16"/>
        <v>ACT</v>
      </c>
      <c r="F107" t="str">
        <f t="shared" si="17"/>
        <v>1900-01-00</v>
      </c>
      <c r="G107" t="str">
        <f t="shared" si="18"/>
        <v>1900-01-00</v>
      </c>
      <c r="H107" t="str">
        <f>Names!G107</f>
        <v>812 Glover Road</v>
      </c>
      <c r="I107" t="str">
        <f>""</f>
        <v/>
      </c>
      <c r="J107" t="str">
        <f>Names!C107&amp;" "&amp;Names!D107&amp;" "&amp;Names!E107&amp;" "&amp;Names!F107</f>
        <v>Mrs. Avis D Leblanc</v>
      </c>
      <c r="K107" t="str">
        <f>Names!H107</f>
        <v>Surrey</v>
      </c>
      <c r="L107" t="str">
        <f>Names!K107</f>
        <v>CA</v>
      </c>
      <c r="M107">
        <f>'TOB Data - Fake - Restaurants'!E107</f>
        <v>0</v>
      </c>
      <c r="N107" t="str">
        <f>Names!J107</f>
        <v>V3S 4C4</v>
      </c>
      <c r="O107" t="str">
        <f>Names!I107</f>
        <v>BC</v>
      </c>
      <c r="P107" t="str">
        <f t="shared" si="19"/>
        <v>Filing:REGST</v>
      </c>
    </row>
    <row r="108" spans="1:16" x14ac:dyDescent="0.45">
      <c r="A108">
        <f t="shared" si="15"/>
        <v>0</v>
      </c>
      <c r="B108">
        <f>'TOB Data - Fake - Restaurants'!C108</f>
        <v>0</v>
      </c>
      <c r="C108" t="str">
        <f>TEXT('TOB Data - Fake - Restaurants'!L107,"YYYY-MM-DD")</f>
        <v>1900-01-00</v>
      </c>
      <c r="D108">
        <f>'TOB Data - Fake - Restaurants'!D108</f>
        <v>0</v>
      </c>
      <c r="E108" t="str">
        <f t="shared" si="16"/>
        <v>ACT</v>
      </c>
      <c r="F108" t="str">
        <f t="shared" si="17"/>
        <v>1900-01-00</v>
      </c>
      <c r="G108" t="str">
        <f t="shared" si="18"/>
        <v>1900-01-00</v>
      </c>
      <c r="H108" t="str">
        <f>Names!G108</f>
        <v>3817 King George Hwy</v>
      </c>
      <c r="I108" t="str">
        <f>""</f>
        <v/>
      </c>
      <c r="J108" t="str">
        <f>Names!C108&amp;" "&amp;Names!D108&amp;" "&amp;Names!E108&amp;" "&amp;Names!F108</f>
        <v>Mr. Jack A Brantley</v>
      </c>
      <c r="K108" t="str">
        <f>Names!H108</f>
        <v>Surrey</v>
      </c>
      <c r="L108" t="str">
        <f>Names!K108</f>
        <v>CA</v>
      </c>
      <c r="M108">
        <f>'TOB Data - Fake - Restaurants'!E108</f>
        <v>0</v>
      </c>
      <c r="N108" t="str">
        <f>Names!J108</f>
        <v>V3W 4E3</v>
      </c>
      <c r="O108" t="str">
        <f>Names!I108</f>
        <v>BC</v>
      </c>
      <c r="P108" t="str">
        <f t="shared" si="19"/>
        <v>Filing:REGST</v>
      </c>
    </row>
    <row r="109" spans="1:16" x14ac:dyDescent="0.45">
      <c r="A109">
        <f t="shared" si="15"/>
        <v>0</v>
      </c>
      <c r="B109">
        <f>'TOB Data - Fake - Restaurants'!C109</f>
        <v>0</v>
      </c>
      <c r="C109" t="str">
        <f>TEXT('TOB Data - Fake - Restaurants'!L108,"YYYY-MM-DD")</f>
        <v>1900-01-00</v>
      </c>
      <c r="D109">
        <f>'TOB Data - Fake - Restaurants'!D109</f>
        <v>0</v>
      </c>
      <c r="E109" t="str">
        <f t="shared" si="16"/>
        <v>ACT</v>
      </c>
      <c r="F109" t="str">
        <f t="shared" si="17"/>
        <v>1900-01-00</v>
      </c>
      <c r="G109" t="str">
        <f t="shared" si="18"/>
        <v>1900-01-00</v>
      </c>
      <c r="H109" t="str">
        <f>Names!G109</f>
        <v>2873 Glover Road</v>
      </c>
      <c r="I109" t="str">
        <f>""</f>
        <v/>
      </c>
      <c r="J109" t="str">
        <f>Names!C109&amp;" "&amp;Names!D109&amp;" "&amp;Names!E109&amp;" "&amp;Names!F109</f>
        <v>Mr. Randolph E Franco</v>
      </c>
      <c r="K109" t="str">
        <f>Names!H109</f>
        <v>Surrey</v>
      </c>
      <c r="L109" t="str">
        <f>Names!K109</f>
        <v>CA</v>
      </c>
      <c r="M109">
        <f>'TOB Data - Fake - Restaurants'!E109</f>
        <v>0</v>
      </c>
      <c r="N109" t="str">
        <f>Names!J109</f>
        <v>V3S 4C4</v>
      </c>
      <c r="O109" t="str">
        <f>Names!I109</f>
        <v>BC</v>
      </c>
      <c r="P109" t="str">
        <f t="shared" si="19"/>
        <v>Filing:REGST</v>
      </c>
    </row>
    <row r="110" spans="1:16" x14ac:dyDescent="0.45">
      <c r="A110">
        <f t="shared" si="15"/>
        <v>0</v>
      </c>
      <c r="B110">
        <f>'TOB Data - Fake - Restaurants'!C110</f>
        <v>0</v>
      </c>
      <c r="C110" t="str">
        <f>TEXT('TOB Data - Fake - Restaurants'!L109,"YYYY-MM-DD")</f>
        <v>1900-01-00</v>
      </c>
      <c r="D110">
        <f>'TOB Data - Fake - Restaurants'!D110</f>
        <v>0</v>
      </c>
      <c r="E110" t="str">
        <f t="shared" si="16"/>
        <v>ACT</v>
      </c>
      <c r="F110" t="str">
        <f t="shared" si="17"/>
        <v>1900-01-00</v>
      </c>
      <c r="G110" t="str">
        <f t="shared" si="18"/>
        <v>1900-01-00</v>
      </c>
      <c r="H110" t="str">
        <f>Names!G110</f>
        <v>3731 Holdom Avenue</v>
      </c>
      <c r="I110" t="str">
        <f>""</f>
        <v/>
      </c>
      <c r="J110" t="str">
        <f>Names!C110&amp;" "&amp;Names!D110&amp;" "&amp;Names!E110&amp;" "&amp;Names!F110</f>
        <v>Mr. Jacques H Bowman</v>
      </c>
      <c r="K110" t="str">
        <f>Names!H110</f>
        <v>Surrey</v>
      </c>
      <c r="L110" t="str">
        <f>Names!K110</f>
        <v>CA</v>
      </c>
      <c r="M110">
        <f>'TOB Data - Fake - Restaurants'!E110</f>
        <v>0</v>
      </c>
      <c r="N110" t="str">
        <f>Names!J110</f>
        <v>V3T 4Y5</v>
      </c>
      <c r="O110" t="str">
        <f>Names!I110</f>
        <v>BC</v>
      </c>
      <c r="P110" t="str">
        <f t="shared" si="19"/>
        <v>Filing:REGST</v>
      </c>
    </row>
    <row r="111" spans="1:16" x14ac:dyDescent="0.45">
      <c r="A111">
        <f t="shared" si="15"/>
        <v>0</v>
      </c>
      <c r="B111">
        <f>'TOB Data - Fake - Restaurants'!C111</f>
        <v>0</v>
      </c>
      <c r="C111" t="str">
        <f>TEXT('TOB Data - Fake - Restaurants'!L110,"YYYY-MM-DD")</f>
        <v>1900-01-00</v>
      </c>
      <c r="D111">
        <f>'TOB Data - Fake - Restaurants'!D111</f>
        <v>0</v>
      </c>
      <c r="E111" t="str">
        <f t="shared" si="16"/>
        <v>ACT</v>
      </c>
      <c r="F111" t="str">
        <f t="shared" si="17"/>
        <v>1900-01-00</v>
      </c>
      <c r="G111" t="str">
        <f t="shared" si="18"/>
        <v>1900-01-00</v>
      </c>
      <c r="H111" t="str">
        <f>Names!G111</f>
        <v>2039 Holdom Avenue</v>
      </c>
      <c r="I111" t="str">
        <f>""</f>
        <v/>
      </c>
      <c r="J111" t="str">
        <f>Names!C111&amp;" "&amp;Names!D111&amp;" "&amp;Names!E111&amp;" "&amp;Names!F111</f>
        <v>Mr. Richard C Solano</v>
      </c>
      <c r="K111" t="str">
        <f>Names!H111</f>
        <v>Surrey</v>
      </c>
      <c r="L111" t="str">
        <f>Names!K111</f>
        <v>CA</v>
      </c>
      <c r="M111">
        <f>'TOB Data - Fake - Restaurants'!E111</f>
        <v>0</v>
      </c>
      <c r="N111" t="str">
        <f>Names!J111</f>
        <v>V3T 4Y5</v>
      </c>
      <c r="O111" t="str">
        <f>Names!I111</f>
        <v>BC</v>
      </c>
      <c r="P111" t="str">
        <f t="shared" si="19"/>
        <v>Filing:REGST</v>
      </c>
    </row>
    <row r="112" spans="1:16" x14ac:dyDescent="0.45">
      <c r="A112">
        <f t="shared" si="15"/>
        <v>0</v>
      </c>
      <c r="B112">
        <f>'TOB Data - Fake - Restaurants'!C112</f>
        <v>0</v>
      </c>
      <c r="C112" t="str">
        <f>TEXT('TOB Data - Fake - Restaurants'!L111,"YYYY-MM-DD")</f>
        <v>1900-01-00</v>
      </c>
      <c r="D112">
        <f>'TOB Data - Fake - Restaurants'!D112</f>
        <v>0</v>
      </c>
      <c r="E112" t="str">
        <f t="shared" si="16"/>
        <v>ACT</v>
      </c>
      <c r="F112" t="str">
        <f t="shared" si="17"/>
        <v>1900-01-00</v>
      </c>
      <c r="G112" t="str">
        <f t="shared" si="18"/>
        <v>1900-01-00</v>
      </c>
      <c r="H112" t="str">
        <f>Names!G112</f>
        <v>3700 Holdom Avenue</v>
      </c>
      <c r="I112" t="str">
        <f>""</f>
        <v/>
      </c>
      <c r="J112" t="str">
        <f>Names!C112&amp;" "&amp;Names!D112&amp;" "&amp;Names!E112&amp;" "&amp;Names!F112</f>
        <v>Mr. James P Manners</v>
      </c>
      <c r="K112" t="str">
        <f>Names!H112</f>
        <v>Surrey</v>
      </c>
      <c r="L112" t="str">
        <f>Names!K112</f>
        <v>CA</v>
      </c>
      <c r="M112">
        <f>'TOB Data - Fake - Restaurants'!E112</f>
        <v>0</v>
      </c>
      <c r="N112" t="str">
        <f>Names!J112</f>
        <v>V3T 4Y5</v>
      </c>
      <c r="O112" t="str">
        <f>Names!I112</f>
        <v>BC</v>
      </c>
      <c r="P112" t="str">
        <f t="shared" si="19"/>
        <v>Filing:REGST</v>
      </c>
    </row>
    <row r="113" spans="1:16" x14ac:dyDescent="0.45">
      <c r="A113">
        <f t="shared" si="15"/>
        <v>0</v>
      </c>
      <c r="B113">
        <f>'TOB Data - Fake - Restaurants'!C113</f>
        <v>0</v>
      </c>
      <c r="C113" t="str">
        <f>TEXT('TOB Data - Fake - Restaurants'!L112,"YYYY-MM-DD")</f>
        <v>1900-01-00</v>
      </c>
      <c r="D113">
        <f>'TOB Data - Fake - Restaurants'!D113</f>
        <v>0</v>
      </c>
      <c r="E113" t="str">
        <f t="shared" si="16"/>
        <v>ACT</v>
      </c>
      <c r="F113" t="str">
        <f t="shared" si="17"/>
        <v>1900-01-00</v>
      </c>
      <c r="G113" t="str">
        <f t="shared" si="18"/>
        <v>1900-01-00</v>
      </c>
      <c r="H113" t="str">
        <f>Names!G113</f>
        <v>884 King George Hwy</v>
      </c>
      <c r="I113" t="str">
        <f>""</f>
        <v/>
      </c>
      <c r="J113" t="str">
        <f>Names!C113&amp;" "&amp;Names!D113&amp;" "&amp;Names!E113&amp;" "&amp;Names!F113</f>
        <v>Mr. Brian F Bertram</v>
      </c>
      <c r="K113" t="str">
        <f>Names!H113</f>
        <v>Surrey</v>
      </c>
      <c r="L113" t="str">
        <f>Names!K113</f>
        <v>CA</v>
      </c>
      <c r="M113">
        <f>'TOB Data - Fake - Restaurants'!E113</f>
        <v>0</v>
      </c>
      <c r="N113" t="str">
        <f>Names!J113</f>
        <v>V3W 4E3</v>
      </c>
      <c r="O113" t="str">
        <f>Names!I113</f>
        <v>BC</v>
      </c>
      <c r="P113" t="str">
        <f t="shared" si="19"/>
        <v>Filing:REGST</v>
      </c>
    </row>
    <row r="114" spans="1:16" x14ac:dyDescent="0.45">
      <c r="A114">
        <f t="shared" si="15"/>
        <v>0</v>
      </c>
      <c r="B114">
        <f>'TOB Data - Fake - Restaurants'!C114</f>
        <v>0</v>
      </c>
      <c r="C114" t="str">
        <f>TEXT('TOB Data - Fake - Restaurants'!L113,"YYYY-MM-DD")</f>
        <v>1900-01-00</v>
      </c>
      <c r="D114">
        <f>'TOB Data - Fake - Restaurants'!D114</f>
        <v>0</v>
      </c>
      <c r="E114" t="str">
        <f t="shared" si="16"/>
        <v>ACT</v>
      </c>
      <c r="F114" t="str">
        <f t="shared" si="17"/>
        <v>1900-01-00</v>
      </c>
      <c r="G114" t="str">
        <f t="shared" si="18"/>
        <v>1900-01-00</v>
      </c>
      <c r="H114" t="str">
        <f>Names!G114</f>
        <v>4399 Glover Road</v>
      </c>
      <c r="I114" t="str">
        <f>""</f>
        <v/>
      </c>
      <c r="J114" t="str">
        <f>Names!C114&amp;" "&amp;Names!D114&amp;" "&amp;Names!E114&amp;" "&amp;Names!F114</f>
        <v>Mr. Darryl J Kenner</v>
      </c>
      <c r="K114" t="str">
        <f>Names!H114</f>
        <v>Surrey</v>
      </c>
      <c r="L114" t="str">
        <f>Names!K114</f>
        <v>CA</v>
      </c>
      <c r="M114">
        <f>'TOB Data - Fake - Restaurants'!E114</f>
        <v>0</v>
      </c>
      <c r="N114" t="str">
        <f>Names!J114</f>
        <v>V3S 4C4</v>
      </c>
      <c r="O114" t="str">
        <f>Names!I114</f>
        <v>BC</v>
      </c>
      <c r="P114" t="str">
        <f t="shared" si="19"/>
        <v>Filing:REGST</v>
      </c>
    </row>
    <row r="115" spans="1:16" x14ac:dyDescent="0.45">
      <c r="A115">
        <f t="shared" si="15"/>
        <v>0</v>
      </c>
      <c r="B115">
        <f>'TOB Data - Fake - Restaurants'!C115</f>
        <v>0</v>
      </c>
      <c r="C115" t="str">
        <f>TEXT('TOB Data - Fake - Restaurants'!L114,"YYYY-MM-DD")</f>
        <v>1900-01-00</v>
      </c>
      <c r="D115">
        <f>'TOB Data - Fake - Restaurants'!D115</f>
        <v>0</v>
      </c>
      <c r="E115" t="str">
        <f t="shared" si="16"/>
        <v>ACT</v>
      </c>
      <c r="F115" t="str">
        <f t="shared" si="17"/>
        <v>1900-01-00</v>
      </c>
      <c r="G115" t="str">
        <f t="shared" si="18"/>
        <v>1900-01-00</v>
      </c>
      <c r="H115" t="str">
        <f>Names!G115</f>
        <v>4447 Holdom Avenue</v>
      </c>
      <c r="I115" t="str">
        <f>""</f>
        <v/>
      </c>
      <c r="J115" t="str">
        <f>Names!C115&amp;" "&amp;Names!D115&amp;" "&amp;Names!E115&amp;" "&amp;Names!F115</f>
        <v>Mr. Joseph A Durbin</v>
      </c>
      <c r="K115" t="str">
        <f>Names!H115</f>
        <v>Surrey</v>
      </c>
      <c r="L115" t="str">
        <f>Names!K115</f>
        <v>CA</v>
      </c>
      <c r="M115">
        <f>'TOB Data - Fake - Restaurants'!E115</f>
        <v>0</v>
      </c>
      <c r="N115" t="str">
        <f>Names!J115</f>
        <v>V3T 4Y5</v>
      </c>
      <c r="O115" t="str">
        <f>Names!I115</f>
        <v>BC</v>
      </c>
      <c r="P115" t="str">
        <f t="shared" si="19"/>
        <v>Filing:REGST</v>
      </c>
    </row>
    <row r="116" spans="1:16" x14ac:dyDescent="0.45">
      <c r="A116">
        <f t="shared" si="15"/>
        <v>0</v>
      </c>
      <c r="B116">
        <f>'TOB Data - Fake - Restaurants'!C116</f>
        <v>0</v>
      </c>
      <c r="C116" t="str">
        <f>TEXT('TOB Data - Fake - Restaurants'!L115,"YYYY-MM-DD")</f>
        <v>1900-01-00</v>
      </c>
      <c r="D116">
        <f>'TOB Data - Fake - Restaurants'!D116</f>
        <v>0</v>
      </c>
      <c r="E116" t="str">
        <f t="shared" si="16"/>
        <v>ACT</v>
      </c>
      <c r="F116" t="str">
        <f t="shared" si="17"/>
        <v>1900-01-00</v>
      </c>
      <c r="G116" t="str">
        <f t="shared" si="18"/>
        <v>1900-01-00</v>
      </c>
      <c r="H116" t="str">
        <f>Names!G116</f>
        <v>854 King George Hwy</v>
      </c>
      <c r="I116" t="str">
        <f>""</f>
        <v/>
      </c>
      <c r="J116" t="str">
        <f>Names!C116&amp;" "&amp;Names!D116&amp;" "&amp;Names!E116&amp;" "&amp;Names!F116</f>
        <v>Ms. Aimee J Newton</v>
      </c>
      <c r="K116" t="str">
        <f>Names!H116</f>
        <v>Surrey</v>
      </c>
      <c r="L116" t="str">
        <f>Names!K116</f>
        <v>CA</v>
      </c>
      <c r="M116">
        <f>'TOB Data - Fake - Restaurants'!E116</f>
        <v>0</v>
      </c>
      <c r="N116" t="str">
        <f>Names!J116</f>
        <v>V3W 4E3</v>
      </c>
      <c r="O116" t="str">
        <f>Names!I116</f>
        <v>BC</v>
      </c>
      <c r="P116" t="str">
        <f t="shared" si="19"/>
        <v>Filing:REGST</v>
      </c>
    </row>
    <row r="117" spans="1:16" x14ac:dyDescent="0.45">
      <c r="A117">
        <f t="shared" si="15"/>
        <v>0</v>
      </c>
      <c r="B117">
        <f>'TOB Data - Fake - Restaurants'!C117</f>
        <v>0</v>
      </c>
      <c r="C117" t="str">
        <f>TEXT('TOB Data - Fake - Restaurants'!L116,"YYYY-MM-DD")</f>
        <v>1900-01-00</v>
      </c>
      <c r="D117">
        <f>'TOB Data - Fake - Restaurants'!D117</f>
        <v>0</v>
      </c>
      <c r="E117" t="str">
        <f t="shared" si="16"/>
        <v>ACT</v>
      </c>
      <c r="F117" t="str">
        <f t="shared" si="17"/>
        <v>1900-01-00</v>
      </c>
      <c r="G117" t="str">
        <f t="shared" si="18"/>
        <v>1900-01-00</v>
      </c>
      <c r="H117" t="str">
        <f>Names!G117</f>
        <v>3033 King George Hwy</v>
      </c>
      <c r="I117" t="str">
        <f>""</f>
        <v/>
      </c>
      <c r="J117" t="str">
        <f>Names!C117&amp;" "&amp;Names!D117&amp;" "&amp;Names!E117&amp;" "&amp;Names!F117</f>
        <v>Ms. Amanda R Sample</v>
      </c>
      <c r="K117" t="str">
        <f>Names!H117</f>
        <v>Surrey</v>
      </c>
      <c r="L117" t="str">
        <f>Names!K117</f>
        <v>CA</v>
      </c>
      <c r="M117">
        <f>'TOB Data - Fake - Restaurants'!E117</f>
        <v>0</v>
      </c>
      <c r="N117" t="str">
        <f>Names!J117</f>
        <v>V3W 4E3</v>
      </c>
      <c r="O117" t="str">
        <f>Names!I117</f>
        <v>BC</v>
      </c>
      <c r="P117" t="str">
        <f t="shared" si="19"/>
        <v>Filing:REGST</v>
      </c>
    </row>
    <row r="118" spans="1:16" x14ac:dyDescent="0.45">
      <c r="A118">
        <f t="shared" si="15"/>
        <v>0</v>
      </c>
      <c r="B118">
        <f>'TOB Data - Fake - Restaurants'!C118</f>
        <v>0</v>
      </c>
      <c r="C118" t="str">
        <f>TEXT('TOB Data - Fake - Restaurants'!L117,"YYYY-MM-DD")</f>
        <v>1900-01-00</v>
      </c>
      <c r="D118">
        <f>'TOB Data - Fake - Restaurants'!D118</f>
        <v>0</v>
      </c>
      <c r="E118" t="str">
        <f t="shared" si="16"/>
        <v>ACT</v>
      </c>
      <c r="F118" t="str">
        <f t="shared" si="17"/>
        <v>1900-01-00</v>
      </c>
      <c r="G118" t="str">
        <f t="shared" si="18"/>
        <v>1900-01-00</v>
      </c>
      <c r="H118">
        <f>Names!G118</f>
        <v>0</v>
      </c>
      <c r="I118" t="str">
        <f>""</f>
        <v/>
      </c>
      <c r="J118" t="str">
        <f>Names!C118&amp;" "&amp;Names!D118&amp;" "&amp;Names!E118&amp;" "&amp;Names!F118</f>
        <v xml:space="preserve">   </v>
      </c>
      <c r="K118">
        <f>Names!H118</f>
        <v>0</v>
      </c>
      <c r="L118">
        <f>Names!K118</f>
        <v>0</v>
      </c>
      <c r="M118">
        <f>'TOB Data - Fake - Restaurants'!E118</f>
        <v>0</v>
      </c>
      <c r="N118">
        <f>Names!J118</f>
        <v>0</v>
      </c>
      <c r="O118">
        <f>Names!I118</f>
        <v>0</v>
      </c>
      <c r="P118" t="str">
        <f t="shared" si="19"/>
        <v>Filing:REGST</v>
      </c>
    </row>
    <row r="119" spans="1:16" x14ac:dyDescent="0.45">
      <c r="A119">
        <f t="shared" si="15"/>
        <v>0</v>
      </c>
      <c r="B119">
        <f>'TOB Data - Fake - Restaurants'!C119</f>
        <v>0</v>
      </c>
      <c r="C119" t="str">
        <f>TEXT('TOB Data - Fake - Restaurants'!L118,"YYYY-MM-DD")</f>
        <v>1900-01-00</v>
      </c>
      <c r="D119">
        <f>'TOB Data - Fake - Restaurants'!D119</f>
        <v>0</v>
      </c>
      <c r="E119" t="str">
        <f t="shared" si="16"/>
        <v>ACT</v>
      </c>
      <c r="F119" t="str">
        <f t="shared" si="17"/>
        <v>1900-01-00</v>
      </c>
      <c r="G119" t="str">
        <f t="shared" si="18"/>
        <v>1900-01-00</v>
      </c>
      <c r="H119">
        <f>Names!G119</f>
        <v>0</v>
      </c>
      <c r="I119" t="str">
        <f>""</f>
        <v/>
      </c>
      <c r="J119" t="str">
        <f>Names!C119&amp;" "&amp;Names!D119&amp;" "&amp;Names!E119&amp;" "&amp;Names!F119</f>
        <v xml:space="preserve">   </v>
      </c>
      <c r="K119">
        <f>Names!H119</f>
        <v>0</v>
      </c>
      <c r="L119">
        <f>Names!K119</f>
        <v>0</v>
      </c>
      <c r="M119">
        <f>'TOB Data - Fake - Restaurants'!E119</f>
        <v>0</v>
      </c>
      <c r="N119">
        <f>Names!J119</f>
        <v>0</v>
      </c>
      <c r="O119">
        <f>Names!I119</f>
        <v>0</v>
      </c>
      <c r="P119" t="str">
        <f t="shared" si="19"/>
        <v>Filing:REGST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45"/>
  <cols>
    <col min="1" max="1" width="10.73046875" customWidth="1"/>
    <col min="2" max="3" width="14.3984375" customWidth="1"/>
    <col min="4" max="4" width="45.53125" customWidth="1"/>
    <col min="5" max="5" width="21.53125" customWidth="1"/>
    <col min="6" max="6" width="33.86328125" customWidth="1"/>
    <col min="7" max="7" width="14.265625" customWidth="1"/>
    <col min="8" max="8" width="14.1328125" customWidth="1"/>
    <col min="9" max="1025" width="8.53125" customWidth="1"/>
  </cols>
  <sheetData>
    <row r="1" spans="1:9" x14ac:dyDescent="0.45">
      <c r="A1" t="s">
        <v>283</v>
      </c>
      <c r="B1" t="s">
        <v>284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298</v>
      </c>
    </row>
    <row r="2" spans="1:9" x14ac:dyDescent="0.45">
      <c r="A2" t="str">
        <f ca="1">IF('registration.permitify.csv'!D2 = "SP",'TOB Data - Fake - Restaurants'!M2,"-")</f>
        <v>FM0996863</v>
      </c>
      <c r="B2" t="str">
        <f ca="1">A2</f>
        <v>FM0996863</v>
      </c>
      <c r="C2" t="str">
        <f>'registration.permitify.csv'!B2</f>
        <v>FM0330476</v>
      </c>
      <c r="D2" t="str">
        <f>"Owns"</f>
        <v>Owns</v>
      </c>
      <c r="E2" t="str">
        <f>"Does Business As"</f>
        <v>Does Business As</v>
      </c>
      <c r="F2" t="str">
        <f>"ACT"</f>
        <v>ACT</v>
      </c>
      <c r="G2" t="str">
        <f>TEXT('TOB Data - Fake - Restaurants'!L2,"YYYY-MM-DD")</f>
        <v>2010-02-16</v>
      </c>
      <c r="H2" t="str">
        <f>TEXT('TOB Data - Fake - Restaurants'!L2,"YYYY-MM-DD")</f>
        <v>2010-02-16</v>
      </c>
      <c r="I2" t="str">
        <f t="shared" ref="I2:I33" si="0">"Filing:FRREG"</f>
        <v>Filing:FRREG</v>
      </c>
    </row>
    <row r="3" spans="1:9" x14ac:dyDescent="0.45">
      <c r="A3" t="str">
        <f ca="1">IF('registration.permitify.csv'!D3 = "SP",'TOB Data - Fake - Restaurants'!M3,"-")</f>
        <v>FM0998610</v>
      </c>
      <c r="B3" t="str">
        <f t="shared" ref="B3:B66" ca="1" si="1">A3</f>
        <v>FM0998610</v>
      </c>
      <c r="C3" t="str">
        <f>'registration.permitify.csv'!B3</f>
        <v>FM0838353</v>
      </c>
      <c r="D3" t="str">
        <f>'TOB Data - Fake - Restaurants'!E3</f>
        <v>GILLES FOODS INC.</v>
      </c>
      <c r="E3" t="str">
        <f t="shared" ref="E3:E34" si="2">"BC"</f>
        <v>BC</v>
      </c>
      <c r="F3" t="str">
        <f>'TOB Data - Fake - Restaurants'!B3</f>
        <v>Seng Inn</v>
      </c>
      <c r="G3" t="str">
        <f>'TOB Data - Fake - Restaurants'!C3</f>
        <v>FM0838353</v>
      </c>
      <c r="H3" t="str">
        <f>TEXT('TOB Data - Fake - Restaurants'!L3,"YYYY-MM-DD")</f>
        <v>2017-11-25</v>
      </c>
      <c r="I3" t="str">
        <f t="shared" si="0"/>
        <v>Filing:FRREG</v>
      </c>
    </row>
    <row r="4" spans="1:9" x14ac:dyDescent="0.45">
      <c r="A4" t="str">
        <f ca="1">IF('registration.permitify.csv'!D4 = "SP",'TOB Data - Fake - Restaurants'!M4,"-")</f>
        <v>FM0657989</v>
      </c>
      <c r="B4" t="str">
        <f t="shared" ca="1" si="1"/>
        <v>FM0657989</v>
      </c>
      <c r="C4" t="str">
        <f>'registration.permitify.csv'!B4</f>
        <v>FM0441712</v>
      </c>
      <c r="D4" t="str">
        <f>'TOB Data - Fake - Restaurants'!E4</f>
        <v>SMITH ENTERPRISES LTD.</v>
      </c>
      <c r="E4" t="str">
        <f t="shared" si="2"/>
        <v>BC</v>
      </c>
      <c r="F4" t="str">
        <f>'TOB Data - Fake - Restaurants'!B4</f>
        <v>Carter Greasy Spoon</v>
      </c>
      <c r="G4" t="str">
        <f>'TOB Data - Fake - Restaurants'!C4</f>
        <v>FM0441712</v>
      </c>
      <c r="H4" t="str">
        <f>TEXT('TOB Data - Fake - Restaurants'!L4,"YYYY-MM-DD")</f>
        <v>2008-10-14</v>
      </c>
      <c r="I4" t="str">
        <f t="shared" si="0"/>
        <v>Filing:FRREG</v>
      </c>
    </row>
    <row r="5" spans="1:9" x14ac:dyDescent="0.45">
      <c r="A5" t="str">
        <f ca="1">IF('registration.permitify.csv'!D5 = "SP",'TOB Data - Fake - Restaurants'!M5,"-")</f>
        <v>FM0126534</v>
      </c>
      <c r="B5" t="str">
        <f t="shared" ca="1" si="1"/>
        <v>FM0126534</v>
      </c>
      <c r="C5" t="str">
        <f>'registration.permitify.csv'!B5</f>
        <v>FM0172044</v>
      </c>
      <c r="D5" t="str">
        <f>'TOB Data - Fake - Restaurants'!E5</f>
        <v>579488 B.C. LTD.</v>
      </c>
      <c r="E5" t="str">
        <f t="shared" si="2"/>
        <v>BC</v>
      </c>
      <c r="F5" t="str">
        <f>'TOB Data - Fake - Restaurants'!B5</f>
        <v>Huerta Ratskeller</v>
      </c>
      <c r="G5" t="str">
        <f>'TOB Data - Fake - Restaurants'!C5</f>
        <v>FM0172044</v>
      </c>
      <c r="H5" t="str">
        <f>TEXT('TOB Data - Fake - Restaurants'!L5,"YYYY-MM-DD")</f>
        <v>2014-04-09</v>
      </c>
      <c r="I5" t="str">
        <f t="shared" si="0"/>
        <v>Filing:FRREG</v>
      </c>
    </row>
    <row r="6" spans="1:9" x14ac:dyDescent="0.45">
      <c r="A6" t="str">
        <f ca="1">IF('registration.permitify.csv'!D6 = "SP",'TOB Data - Fake - Restaurants'!M6,"-")</f>
        <v>FM0650759</v>
      </c>
      <c r="B6" t="str">
        <f t="shared" ca="1" si="1"/>
        <v>FM0650759</v>
      </c>
      <c r="C6" t="str">
        <f>'registration.permitify.csv'!B6</f>
        <v>FM0884696</v>
      </c>
      <c r="D6" t="str">
        <f>'TOB Data - Fake - Restaurants'!E6</f>
        <v>MILLIKEN FANTASY ENTERPRISES LTD.</v>
      </c>
      <c r="E6" t="str">
        <f t="shared" si="2"/>
        <v>BC</v>
      </c>
      <c r="F6" t="str">
        <f>'TOB Data - Fake - Restaurants'!B6</f>
        <v>Gibson Sandwich Shop</v>
      </c>
      <c r="G6" t="str">
        <f>'TOB Data - Fake - Restaurants'!C6</f>
        <v>FM0884696</v>
      </c>
      <c r="H6" t="str">
        <f>TEXT('TOB Data - Fake - Restaurants'!L6,"YYYY-MM-DD")</f>
        <v>2013-07-26</v>
      </c>
      <c r="I6" t="str">
        <f t="shared" si="0"/>
        <v>Filing:FRREG</v>
      </c>
    </row>
    <row r="7" spans="1:9" x14ac:dyDescent="0.45">
      <c r="A7" t="str">
        <f ca="1">IF('registration.permitify.csv'!D7 = "SP",'TOB Data - Fake - Restaurants'!M7,"-")</f>
        <v>FM0577961</v>
      </c>
      <c r="B7" t="str">
        <f t="shared" ca="1" si="1"/>
        <v>FM0577961</v>
      </c>
      <c r="C7" t="str">
        <f>'registration.permitify.csv'!B7</f>
        <v>FM0630400</v>
      </c>
      <c r="D7" t="str">
        <f>'TOB Data - Fake - Restaurants'!E7</f>
        <v>352178 B.C. LTD.</v>
      </c>
      <c r="E7" t="str">
        <f t="shared" si="2"/>
        <v>BC</v>
      </c>
      <c r="F7" t="str">
        <f>'TOB Data - Fake - Restaurants'!B7</f>
        <v>Joplin Charcuterie</v>
      </c>
      <c r="G7" t="str">
        <f>'TOB Data - Fake - Restaurants'!C7</f>
        <v>FM0630400</v>
      </c>
      <c r="H7" t="str">
        <f>TEXT('TOB Data - Fake - Restaurants'!L7,"YYYY-MM-DD")</f>
        <v>2008-09-17</v>
      </c>
      <c r="I7" t="str">
        <f t="shared" si="0"/>
        <v>Filing:FRREG</v>
      </c>
    </row>
    <row r="8" spans="1:9" x14ac:dyDescent="0.45">
      <c r="A8" t="str">
        <f ca="1">IF('registration.permitify.csv'!D8 = "SP",'TOB Data - Fake - Restaurants'!M8,"-")</f>
        <v>FM0978608</v>
      </c>
      <c r="B8" t="str">
        <f t="shared" ca="1" si="1"/>
        <v>FM0978608</v>
      </c>
      <c r="C8" t="str">
        <f>'registration.permitify.csv'!B8</f>
        <v>FM0689515</v>
      </c>
      <c r="D8" t="str">
        <f>'TOB Data - Fake - Restaurants'!E8</f>
        <v>988789 B.C. LTD.</v>
      </c>
      <c r="E8" t="str">
        <f t="shared" si="2"/>
        <v>BC</v>
      </c>
      <c r="F8" t="str">
        <f>'TOB Data - Fake - Restaurants'!B8</f>
        <v>Porter Eatry</v>
      </c>
      <c r="G8" t="str">
        <f>'TOB Data - Fake - Restaurants'!C8</f>
        <v>FM0689515</v>
      </c>
      <c r="H8" t="str">
        <f>TEXT('TOB Data - Fake - Restaurants'!L8,"YYYY-MM-DD")</f>
        <v>2009-01-03</v>
      </c>
      <c r="I8" t="str">
        <f t="shared" si="0"/>
        <v>Filing:FRREG</v>
      </c>
    </row>
    <row r="9" spans="1:9" x14ac:dyDescent="0.45">
      <c r="A9" t="str">
        <f ca="1">IF('registration.permitify.csv'!D9 = "SP",'TOB Data - Fake - Restaurants'!M9,"-")</f>
        <v>FM0706765</v>
      </c>
      <c r="B9" t="str">
        <f t="shared" ca="1" si="1"/>
        <v>FM0706765</v>
      </c>
      <c r="C9" t="str">
        <f>'registration.permitify.csv'!B9</f>
        <v>FM0792632</v>
      </c>
      <c r="D9" t="str">
        <f>'TOB Data - Fake - Restaurants'!E9</f>
        <v>186124 B.C. LTD.</v>
      </c>
      <c r="E9" t="str">
        <f t="shared" si="2"/>
        <v>BC</v>
      </c>
      <c r="F9" t="str">
        <f>'TOB Data - Fake - Restaurants'!B9</f>
        <v>Harrington Booze and Food</v>
      </c>
      <c r="G9" t="str">
        <f>'TOB Data - Fake - Restaurants'!C9</f>
        <v>FM0792632</v>
      </c>
      <c r="H9" t="str">
        <f>TEXT('TOB Data - Fake - Restaurants'!L9,"YYYY-MM-DD")</f>
        <v>2011-05-01</v>
      </c>
      <c r="I9" t="str">
        <f t="shared" si="0"/>
        <v>Filing:FRREG</v>
      </c>
    </row>
    <row r="10" spans="1:9" x14ac:dyDescent="0.45">
      <c r="A10" t="str">
        <f ca="1">IF('registration.permitify.csv'!D10 = "SP",'TOB Data - Fake - Restaurants'!M10,"-")</f>
        <v>FM0403540</v>
      </c>
      <c r="B10" t="str">
        <f t="shared" ca="1" si="1"/>
        <v>FM0403540</v>
      </c>
      <c r="C10" t="str">
        <f>'registration.permitify.csv'!B10</f>
        <v>FM0762193</v>
      </c>
      <c r="D10" t="str">
        <f>'TOB Data - Fake - Restaurants'!E10</f>
        <v>704037 B.C. LTD.</v>
      </c>
      <c r="E10" t="str">
        <f t="shared" si="2"/>
        <v>BC</v>
      </c>
      <c r="F10" t="str">
        <f>'TOB Data - Fake - Restaurants'!B10</f>
        <v>Gonzalez Brasserie</v>
      </c>
      <c r="G10" t="str">
        <f>'TOB Data - Fake - Restaurants'!C10</f>
        <v>FM0762193</v>
      </c>
      <c r="H10" t="str">
        <f>TEXT('TOB Data - Fake - Restaurants'!L10,"YYYY-MM-DD")</f>
        <v>2007-04-25</v>
      </c>
      <c r="I10" t="str">
        <f t="shared" si="0"/>
        <v>Filing:FRREG</v>
      </c>
    </row>
    <row r="11" spans="1:9" x14ac:dyDescent="0.45">
      <c r="A11" t="str">
        <f ca="1">IF('registration.permitify.csv'!D11 = "SP",'TOB Data - Fake - Restaurants'!M11,"-")</f>
        <v>FM0531049</v>
      </c>
      <c r="B11" t="str">
        <f t="shared" ca="1" si="1"/>
        <v>FM0531049</v>
      </c>
      <c r="C11" t="str">
        <f>'registration.permitify.csv'!B11</f>
        <v>FM0590574</v>
      </c>
      <c r="D11" t="str">
        <f>'TOB Data - Fake - Restaurants'!E11</f>
        <v>LONG HOLDINGS LTD.</v>
      </c>
      <c r="E11" t="str">
        <f t="shared" si="2"/>
        <v>BC</v>
      </c>
      <c r="F11" t="str">
        <f>'TOB Data - Fake - Restaurants'!B11</f>
        <v>Colbert Canteen</v>
      </c>
      <c r="G11" t="str">
        <f>'TOB Data - Fake - Restaurants'!C11</f>
        <v>FM0590574</v>
      </c>
      <c r="H11" t="str">
        <f>TEXT('TOB Data - Fake - Restaurants'!L11,"YYYY-MM-DD")</f>
        <v>2018-05-30</v>
      </c>
      <c r="I11" t="str">
        <f t="shared" si="0"/>
        <v>Filing:FRREG</v>
      </c>
    </row>
    <row r="12" spans="1:9" x14ac:dyDescent="0.45">
      <c r="A12" t="str">
        <f ca="1">IF('registration.permitify.csv'!D12 = "SP",'TOB Data - Fake - Restaurants'!M12,"-")</f>
        <v>FM0996863</v>
      </c>
      <c r="B12" t="str">
        <f t="shared" ca="1" si="1"/>
        <v>FM0996863</v>
      </c>
      <c r="C12" t="str">
        <f>'registration.permitify.csv'!B12</f>
        <v>FM0323796</v>
      </c>
      <c r="D12" t="str">
        <f>'TOB Data - Fake - Restaurants'!E12</f>
        <v>THERRIEN CHENG CATERING INC.</v>
      </c>
      <c r="E12" t="str">
        <f t="shared" si="2"/>
        <v>BC</v>
      </c>
      <c r="F12" t="str">
        <f>'TOB Data - Fake - Restaurants'!B12</f>
        <v>Lisi Diner</v>
      </c>
      <c r="G12" t="str">
        <f>'TOB Data - Fake - Restaurants'!C12</f>
        <v>FM0323796</v>
      </c>
      <c r="H12" t="str">
        <f>TEXT('TOB Data - Fake - Restaurants'!L12,"YYYY-MM-DD")</f>
        <v>2018-07-05</v>
      </c>
      <c r="I12" t="str">
        <f t="shared" si="0"/>
        <v>Filing:FRREG</v>
      </c>
    </row>
    <row r="13" spans="1:9" x14ac:dyDescent="0.45">
      <c r="A13" t="str">
        <f ca="1">IF('registration.permitify.csv'!D13 = "SP",'TOB Data - Fake - Restaurants'!M13,"-")</f>
        <v>FM0998610</v>
      </c>
      <c r="B13" t="str">
        <f t="shared" ca="1" si="1"/>
        <v>FM0998610</v>
      </c>
      <c r="C13" t="str">
        <f>'registration.permitify.csv'!B13</f>
        <v>FM0189472</v>
      </c>
      <c r="D13" t="str">
        <f>'TOB Data - Fake - Restaurants'!E13</f>
        <v>797551 B.C. LTD.</v>
      </c>
      <c r="E13" t="str">
        <f t="shared" si="2"/>
        <v>BC</v>
      </c>
      <c r="F13" t="str">
        <f>'TOB Data - Fake - Restaurants'!B13</f>
        <v>Williams Canteen</v>
      </c>
      <c r="G13" t="str">
        <f>'TOB Data - Fake - Restaurants'!C13</f>
        <v>FM0189472</v>
      </c>
      <c r="H13" t="str">
        <f>TEXT('TOB Data - Fake - Restaurants'!L13,"YYYY-MM-DD")</f>
        <v>2015-09-06</v>
      </c>
      <c r="I13" t="str">
        <f t="shared" si="0"/>
        <v>Filing:FRREG</v>
      </c>
    </row>
    <row r="14" spans="1:9" x14ac:dyDescent="0.45">
      <c r="A14" t="str">
        <f ca="1">IF('registration.permitify.csv'!D14 = "SP",'TOB Data - Fake - Restaurants'!M14,"-")</f>
        <v>FM0978608</v>
      </c>
      <c r="B14" t="str">
        <f t="shared" ca="1" si="1"/>
        <v>FM0978608</v>
      </c>
      <c r="C14" t="str">
        <f>'registration.permitify.csv'!B14</f>
        <v>FM0838889</v>
      </c>
      <c r="D14" t="str">
        <f>'TOB Data - Fake - Restaurants'!E14</f>
        <v>PHILLIPPI ENTERPRISES INC.</v>
      </c>
      <c r="E14" t="str">
        <f t="shared" si="2"/>
        <v>BC</v>
      </c>
      <c r="F14" t="str">
        <f>'TOB Data - Fake - Restaurants'!B14</f>
        <v>Peirce Cafe</v>
      </c>
      <c r="G14" t="str">
        <f>'TOB Data - Fake - Restaurants'!C14</f>
        <v>FM0838889</v>
      </c>
      <c r="H14" t="str">
        <f>TEXT('TOB Data - Fake - Restaurants'!L14,"YYYY-MM-DD")</f>
        <v>2015-05-31</v>
      </c>
      <c r="I14" t="str">
        <f t="shared" si="0"/>
        <v>Filing:FRREG</v>
      </c>
    </row>
    <row r="15" spans="1:9" x14ac:dyDescent="0.45">
      <c r="A15" t="str">
        <f ca="1">IF('registration.permitify.csv'!D15 = "SP",'TOB Data - Fake - Restaurants'!M15,"-")</f>
        <v>FM0577961</v>
      </c>
      <c r="B15" t="str">
        <f t="shared" ca="1" si="1"/>
        <v>FM0577961</v>
      </c>
      <c r="C15" t="str">
        <f>'registration.permitify.csv'!B15</f>
        <v>FM0905044</v>
      </c>
      <c r="D15" t="str">
        <f>'TOB Data - Fake - Restaurants'!E15</f>
        <v>SEVIN ALI BABA LTD.</v>
      </c>
      <c r="E15" t="str">
        <f t="shared" si="2"/>
        <v>BC</v>
      </c>
      <c r="F15" t="str">
        <f>'TOB Data - Fake - Restaurants'!B15</f>
        <v>Knight Brasserie</v>
      </c>
      <c r="G15" t="str">
        <f>'TOB Data - Fake - Restaurants'!C15</f>
        <v>FM0905044</v>
      </c>
      <c r="H15" t="str">
        <f>TEXT('TOB Data - Fake - Restaurants'!L15,"YYYY-MM-DD")</f>
        <v>2011-05-24</v>
      </c>
      <c r="I15" t="str">
        <f t="shared" si="0"/>
        <v>Filing:FRREG</v>
      </c>
    </row>
    <row r="16" spans="1:9" x14ac:dyDescent="0.45">
      <c r="A16" t="str">
        <f ca="1">IF('registration.permitify.csv'!D16 = "SP",'TOB Data - Fake - Restaurants'!M16,"-")</f>
        <v>FM0626073</v>
      </c>
      <c r="B16" t="str">
        <f t="shared" ca="1" si="1"/>
        <v>FM0626073</v>
      </c>
      <c r="C16" t="str">
        <f>'registration.permitify.csv'!B16</f>
        <v>FM0218652</v>
      </c>
      <c r="D16" t="str">
        <f>'TOB Data - Fake - Restaurants'!E16</f>
        <v>FERRELL ENTERPRISES LTD.</v>
      </c>
      <c r="E16" t="str">
        <f t="shared" si="2"/>
        <v>BC</v>
      </c>
      <c r="F16" t="str">
        <f>'TOB Data - Fake - Restaurants'!B16</f>
        <v>Fulford Pub</v>
      </c>
      <c r="G16" t="str">
        <f>'TOB Data - Fake - Restaurants'!C16</f>
        <v>FM0218652</v>
      </c>
      <c r="H16" t="str">
        <f>TEXT('TOB Data - Fake - Restaurants'!L16,"YYYY-MM-DD")</f>
        <v>2011-08-26</v>
      </c>
      <c r="I16" t="str">
        <f t="shared" si="0"/>
        <v>Filing:FRREG</v>
      </c>
    </row>
    <row r="17" spans="1:9" x14ac:dyDescent="0.45">
      <c r="A17" t="str">
        <f ca="1">IF('registration.permitify.csv'!D17 = "SP",'TOB Data - Fake - Restaurants'!M17,"-")</f>
        <v>FM0626073</v>
      </c>
      <c r="B17" t="str">
        <f t="shared" ca="1" si="1"/>
        <v>FM0626073</v>
      </c>
      <c r="C17" t="str">
        <f>'registration.permitify.csv'!B17</f>
        <v>FM0289291</v>
      </c>
      <c r="D17" t="str">
        <f>'TOB Data - Fake - Restaurants'!E17</f>
        <v>PAUL GRANDVIEW RESTAURANT LTD.</v>
      </c>
      <c r="E17" t="str">
        <f t="shared" si="2"/>
        <v>BC</v>
      </c>
      <c r="F17" t="str">
        <f>'TOB Data - Fake - Restaurants'!B17</f>
        <v>Locke Shack</v>
      </c>
      <c r="G17" t="str">
        <f>'TOB Data - Fake - Restaurants'!C17</f>
        <v>FM0289291</v>
      </c>
      <c r="H17" t="str">
        <f>TEXT('TOB Data - Fake - Restaurants'!L17,"YYYY-MM-DD")</f>
        <v>2008-11-25</v>
      </c>
      <c r="I17" t="str">
        <f t="shared" si="0"/>
        <v>Filing:FRREG</v>
      </c>
    </row>
    <row r="18" spans="1:9" x14ac:dyDescent="0.45">
      <c r="A18" t="str">
        <f ca="1">IF('registration.permitify.csv'!D18 = "SP",'TOB Data - Fake - Restaurants'!M18,"-")</f>
        <v>FM0371429</v>
      </c>
      <c r="B18" t="str">
        <f t="shared" ca="1" si="1"/>
        <v>FM0371429</v>
      </c>
      <c r="C18" t="str">
        <f>'registration.permitify.csv'!B18</f>
        <v>FM0298626</v>
      </c>
      <c r="D18" t="str">
        <f>'TOB Data - Fake - Restaurants'!E18</f>
        <v>YOUNG HOSPITALITY INC.</v>
      </c>
      <c r="E18" t="str">
        <f t="shared" si="2"/>
        <v>BC</v>
      </c>
      <c r="F18" t="str">
        <f>'TOB Data - Fake - Restaurants'!B18</f>
        <v>Lloyd Dining Room</v>
      </c>
      <c r="G18" t="str">
        <f>'TOB Data - Fake - Restaurants'!C18</f>
        <v>FM0298626</v>
      </c>
      <c r="H18" t="str">
        <f>TEXT('TOB Data - Fake - Restaurants'!L18,"YYYY-MM-DD")</f>
        <v>2005-08-22</v>
      </c>
      <c r="I18" t="str">
        <f t="shared" si="0"/>
        <v>Filing:FRREG</v>
      </c>
    </row>
    <row r="19" spans="1:9" x14ac:dyDescent="0.45">
      <c r="A19" t="str">
        <f ca="1">IF('registration.permitify.csv'!D19 = "SP",'TOB Data - Fake - Restaurants'!M19,"-")</f>
        <v>FM0998610</v>
      </c>
      <c r="B19" t="str">
        <f t="shared" ca="1" si="1"/>
        <v>FM0998610</v>
      </c>
      <c r="C19" t="str">
        <f>'registration.permitify.csv'!B19</f>
        <v>FM0200326</v>
      </c>
      <c r="D19" t="str">
        <f>'TOB Data - Fake - Restaurants'!E19</f>
        <v>SESSION FOOD LTD.</v>
      </c>
      <c r="E19" t="str">
        <f t="shared" si="2"/>
        <v>BC</v>
      </c>
      <c r="F19" t="str">
        <f>'TOB Data - Fake - Restaurants'!B19</f>
        <v>Gleason Bar</v>
      </c>
      <c r="G19" t="str">
        <f>'TOB Data - Fake - Restaurants'!C19</f>
        <v>FM0200326</v>
      </c>
      <c r="H19" t="str">
        <f>TEXT('TOB Data - Fake - Restaurants'!L19,"YYYY-MM-DD")</f>
        <v>2017-02-11</v>
      </c>
      <c r="I19" t="str">
        <f t="shared" si="0"/>
        <v>Filing:FRREG</v>
      </c>
    </row>
    <row r="20" spans="1:9" x14ac:dyDescent="0.45">
      <c r="A20" t="str">
        <f ca="1">IF('registration.permitify.csv'!D20 = "SP",'TOB Data - Fake - Restaurants'!M20,"-")</f>
        <v>FM0577961</v>
      </c>
      <c r="B20" t="str">
        <f t="shared" ca="1" si="1"/>
        <v>FM0577961</v>
      </c>
      <c r="C20" t="str">
        <f>'registration.permitify.csv'!B20</f>
        <v>FM0365433</v>
      </c>
      <c r="D20" t="str">
        <f>'TOB Data - Fake - Restaurants'!E20</f>
        <v>621274 B.C. LTD.</v>
      </c>
      <c r="E20" t="str">
        <f t="shared" si="2"/>
        <v>BC</v>
      </c>
      <c r="F20" t="str">
        <f>'TOB Data - Fake - Restaurants'!B20</f>
        <v>Bumpers Coffee House</v>
      </c>
      <c r="G20" t="str">
        <f>'TOB Data - Fake - Restaurants'!C20</f>
        <v>FM0365433</v>
      </c>
      <c r="H20" t="str">
        <f>TEXT('TOB Data - Fake - Restaurants'!L20,"YYYY-MM-DD")</f>
        <v>2016-03-04</v>
      </c>
      <c r="I20" t="str">
        <f t="shared" si="0"/>
        <v>Filing:FRREG</v>
      </c>
    </row>
    <row r="21" spans="1:9" x14ac:dyDescent="0.45">
      <c r="A21" t="str">
        <f ca="1">IF('registration.permitify.csv'!D21 = "SP",'TOB Data - Fake - Restaurants'!M21,"-")</f>
        <v>FM0126534</v>
      </c>
      <c r="B21" t="str">
        <f t="shared" ca="1" si="1"/>
        <v>FM0126534</v>
      </c>
      <c r="C21" t="str">
        <f>'registration.permitify.csv'!B21</f>
        <v>FM0321707</v>
      </c>
      <c r="D21" t="str">
        <f>'TOB Data - Fake - Restaurants'!E21</f>
        <v>COLLAZO &amp; D KPW GOURMET INC.</v>
      </c>
      <c r="E21" t="str">
        <f t="shared" si="2"/>
        <v>BC</v>
      </c>
      <c r="F21" t="str">
        <f>'TOB Data - Fake - Restaurants'!B21</f>
        <v>Rodriguez Dining Room</v>
      </c>
      <c r="G21" t="str">
        <f>'TOB Data - Fake - Restaurants'!C21</f>
        <v>FM0321707</v>
      </c>
      <c r="H21" t="str">
        <f>TEXT('TOB Data - Fake - Restaurants'!L21,"YYYY-MM-DD")</f>
        <v>2007-01-08</v>
      </c>
      <c r="I21" t="str">
        <f t="shared" si="0"/>
        <v>Filing:FRREG</v>
      </c>
    </row>
    <row r="22" spans="1:9" x14ac:dyDescent="0.45">
      <c r="A22" t="str">
        <f ca="1">IF('registration.permitify.csv'!D22 = "SP",'TOB Data - Fake - Restaurants'!M22,"-")</f>
        <v>FM0626073</v>
      </c>
      <c r="B22" t="str">
        <f t="shared" ca="1" si="1"/>
        <v>FM0626073</v>
      </c>
      <c r="C22" t="str">
        <f>'registration.permitify.csv'!B22</f>
        <v>FM0299131</v>
      </c>
      <c r="D22" t="str">
        <f>'TOB Data - Fake - Restaurants'!E22</f>
        <v>MARCUS GOURMET INC.</v>
      </c>
      <c r="E22" t="str">
        <f t="shared" si="2"/>
        <v>BC</v>
      </c>
      <c r="F22" t="str">
        <f>'TOB Data - Fake - Restaurants'!B22</f>
        <v>Martin Sandwich Shop</v>
      </c>
      <c r="G22" t="str">
        <f>'TOB Data - Fake - Restaurants'!C22</f>
        <v>FM0299131</v>
      </c>
      <c r="H22" t="str">
        <f>TEXT('TOB Data - Fake - Restaurants'!L22,"YYYY-MM-DD")</f>
        <v>2004-11-21</v>
      </c>
      <c r="I22" t="str">
        <f t="shared" si="0"/>
        <v>Filing:FRREG</v>
      </c>
    </row>
    <row r="23" spans="1:9" x14ac:dyDescent="0.45">
      <c r="A23" t="str">
        <f ca="1">IF('registration.permitify.csv'!D23 = "SP",'TOB Data - Fake - Restaurants'!M23,"-")</f>
        <v>FM0657989</v>
      </c>
      <c r="B23" t="str">
        <f t="shared" ca="1" si="1"/>
        <v>FM0657989</v>
      </c>
      <c r="C23" t="str">
        <f>'registration.permitify.csv'!B23</f>
        <v>FM0480129</v>
      </c>
      <c r="D23" t="str">
        <f>'TOB Data - Fake - Restaurants'!E23</f>
        <v>RUFF KITCHEN LTD.</v>
      </c>
      <c r="E23" t="str">
        <f t="shared" si="2"/>
        <v>BC</v>
      </c>
      <c r="F23" t="str">
        <f>'TOB Data - Fake - Restaurants'!B23</f>
        <v>Wright Diner</v>
      </c>
      <c r="G23" t="str">
        <f>'TOB Data - Fake - Restaurants'!C23</f>
        <v>FM0480129</v>
      </c>
      <c r="H23" t="str">
        <f>TEXT('TOB Data - Fake - Restaurants'!L23,"YYYY-MM-DD")</f>
        <v>2005-02-12</v>
      </c>
      <c r="I23" t="str">
        <f t="shared" si="0"/>
        <v>Filing:FRREG</v>
      </c>
    </row>
    <row r="24" spans="1:9" x14ac:dyDescent="0.45">
      <c r="A24" t="str">
        <f ca="1">IF('registration.permitify.csv'!D24 = "SP",'TOB Data - Fake - Restaurants'!M24,"-")</f>
        <v>FM0411589</v>
      </c>
      <c r="B24" t="str">
        <f t="shared" ca="1" si="1"/>
        <v>FM0411589</v>
      </c>
      <c r="C24" t="str">
        <f>'registration.permitify.csv'!B24</f>
        <v>FM0912118</v>
      </c>
      <c r="D24" t="str">
        <f>'TOB Data - Fake - Restaurants'!E24</f>
        <v>RATHER KOREAN RESTAURANT LTD.</v>
      </c>
      <c r="E24" t="str">
        <f t="shared" si="2"/>
        <v>BC</v>
      </c>
      <c r="F24" t="str">
        <f>'TOB Data - Fake - Restaurants'!B24</f>
        <v>Shook Booze and Food</v>
      </c>
      <c r="G24" t="str">
        <f>'TOB Data - Fake - Restaurants'!C24</f>
        <v>FM0912118</v>
      </c>
      <c r="H24" t="str">
        <f>TEXT('TOB Data - Fake - Restaurants'!L24,"YYYY-MM-DD")</f>
        <v>2010-07-14</v>
      </c>
      <c r="I24" t="str">
        <f t="shared" si="0"/>
        <v>Filing:FRREG</v>
      </c>
    </row>
    <row r="25" spans="1:9" x14ac:dyDescent="0.45">
      <c r="A25" t="str">
        <f ca="1">IF('registration.permitify.csv'!D25 = "SP",'TOB Data - Fake - Restaurants'!M25,"-")</f>
        <v>FM0531049</v>
      </c>
      <c r="B25" t="str">
        <f t="shared" ca="1" si="1"/>
        <v>FM0531049</v>
      </c>
      <c r="C25" t="str">
        <f>'registration.permitify.csv'!B25</f>
        <v>FM0918448</v>
      </c>
      <c r="D25" t="str">
        <f>'TOB Data - Fake - Restaurants'!E25</f>
        <v>MORTON WING RESTAURANT LTD.</v>
      </c>
      <c r="E25" t="str">
        <f t="shared" si="2"/>
        <v>BC</v>
      </c>
      <c r="F25" t="str">
        <f>'TOB Data - Fake - Restaurants'!B25</f>
        <v>Cleary Brasserie</v>
      </c>
      <c r="G25" t="str">
        <f>'TOB Data - Fake - Restaurants'!C25</f>
        <v>FM0918448</v>
      </c>
      <c r="H25" t="str">
        <f>TEXT('TOB Data - Fake - Restaurants'!L25,"YYYY-MM-DD")</f>
        <v>2005-09-03</v>
      </c>
      <c r="I25" t="str">
        <f t="shared" si="0"/>
        <v>Filing:FRREG</v>
      </c>
    </row>
    <row r="26" spans="1:9" x14ac:dyDescent="0.45">
      <c r="A26" t="str">
        <f ca="1">IF('registration.permitify.csv'!D26 = "SP",'TOB Data - Fake - Restaurants'!M26,"-")</f>
        <v>FM0978608</v>
      </c>
      <c r="B26" t="str">
        <f t="shared" ca="1" si="1"/>
        <v>FM0978608</v>
      </c>
      <c r="C26" t="str">
        <f>'registration.permitify.csv'!B26</f>
        <v>FM0862495</v>
      </c>
      <c r="D26" t="str">
        <f>'TOB Data - Fake - Restaurants'!E26</f>
        <v>TORRES HOLDINGS LTD.</v>
      </c>
      <c r="E26" t="str">
        <f t="shared" si="2"/>
        <v>BC</v>
      </c>
      <c r="F26" t="str">
        <f>'TOB Data - Fake - Restaurants'!B26</f>
        <v>Bankston Foods</v>
      </c>
      <c r="G26" t="str">
        <f>'TOB Data - Fake - Restaurants'!C26</f>
        <v>FM0862495</v>
      </c>
      <c r="H26" t="str">
        <f>TEXT('TOB Data - Fake - Restaurants'!L26,"YYYY-MM-DD")</f>
        <v>2014-06-30</v>
      </c>
      <c r="I26" t="str">
        <f t="shared" si="0"/>
        <v>Filing:FRREG</v>
      </c>
    </row>
    <row r="27" spans="1:9" x14ac:dyDescent="0.45">
      <c r="A27" t="str">
        <f ca="1">IF('registration.permitify.csv'!D27 = "SP",'TOB Data - Fake - Restaurants'!M27,"-")</f>
        <v>FM0978608</v>
      </c>
      <c r="B27" t="str">
        <f t="shared" ca="1" si="1"/>
        <v>FM0978608</v>
      </c>
      <c r="C27" t="str">
        <f>'registration.permitify.csv'!B27</f>
        <v>FM0392976</v>
      </c>
      <c r="D27" t="str">
        <f>'TOB Data - Fake - Restaurants'!E27</f>
        <v>768189 B.C. LTD.</v>
      </c>
      <c r="E27" t="str">
        <f t="shared" si="2"/>
        <v>BC</v>
      </c>
      <c r="F27" t="str">
        <f>'TOB Data - Fake - Restaurants'!B27</f>
        <v>Pinzon Shack</v>
      </c>
      <c r="G27" t="str">
        <f>'TOB Data - Fake - Restaurants'!C27</f>
        <v>FM0392976</v>
      </c>
      <c r="H27" t="str">
        <f>TEXT('TOB Data - Fake - Restaurants'!L27,"YYYY-MM-DD")</f>
        <v>2018-05-13</v>
      </c>
      <c r="I27" t="str">
        <f t="shared" si="0"/>
        <v>Filing:FRREG</v>
      </c>
    </row>
    <row r="28" spans="1:9" x14ac:dyDescent="0.45">
      <c r="A28" t="str">
        <f ca="1">IF('registration.permitify.csv'!D28 = "SP",'TOB Data - Fake - Restaurants'!M28,"-")</f>
        <v>FM0403540</v>
      </c>
      <c r="B28" t="str">
        <f t="shared" ca="1" si="1"/>
        <v>FM0403540</v>
      </c>
      <c r="C28" t="str">
        <f>'registration.permitify.csv'!B28</f>
        <v>FM0297027</v>
      </c>
      <c r="D28" t="str">
        <f>'TOB Data - Fake - Restaurants'!E28</f>
        <v>WHITESIDE SYSTEMS INC.</v>
      </c>
      <c r="E28" t="str">
        <f t="shared" si="2"/>
        <v>BC</v>
      </c>
      <c r="F28" t="str">
        <f>'TOB Data - Fake - Restaurants'!B28</f>
        <v>Elson Drive-In</v>
      </c>
      <c r="G28" t="str">
        <f>'TOB Data - Fake - Restaurants'!C28</f>
        <v>FM0297027</v>
      </c>
      <c r="H28" t="str">
        <f>TEXT('TOB Data - Fake - Restaurants'!L28,"YYYY-MM-DD")</f>
        <v>2012-08-23</v>
      </c>
      <c r="I28" t="str">
        <f t="shared" si="0"/>
        <v>Filing:FRREG</v>
      </c>
    </row>
    <row r="29" spans="1:9" x14ac:dyDescent="0.45">
      <c r="A29" t="str">
        <f ca="1">IF('registration.permitify.csv'!D29 = "SP",'TOB Data - Fake - Restaurants'!M29,"-")</f>
        <v>FM0749927</v>
      </c>
      <c r="B29" t="str">
        <f t="shared" ca="1" si="1"/>
        <v>FM0749927</v>
      </c>
      <c r="C29" t="str">
        <f>'registration.permitify.csv'!B29</f>
        <v>FM0627081</v>
      </c>
      <c r="D29" t="str">
        <f>'TOB Data - Fake - Restaurants'!E29</f>
        <v>STONE SYSTEMS INC.</v>
      </c>
      <c r="E29" t="str">
        <f t="shared" si="2"/>
        <v>BC</v>
      </c>
      <c r="F29" t="str">
        <f>'TOB Data - Fake - Restaurants'!B29</f>
        <v>Blunt Trattoria</v>
      </c>
      <c r="G29" t="str">
        <f>'TOB Data - Fake - Restaurants'!C29</f>
        <v>FM0627081</v>
      </c>
      <c r="H29" t="str">
        <f>TEXT('TOB Data - Fake - Restaurants'!L29,"YYYY-MM-DD")</f>
        <v>2013-02-06</v>
      </c>
      <c r="I29" t="str">
        <f t="shared" si="0"/>
        <v>Filing:FRREG</v>
      </c>
    </row>
    <row r="30" spans="1:9" x14ac:dyDescent="0.45">
      <c r="A30" t="str">
        <f ca="1">IF('registration.permitify.csv'!D30 = "SP",'TOB Data - Fake - Restaurants'!M30,"-")</f>
        <v>FM0998610</v>
      </c>
      <c r="B30" t="str">
        <f t="shared" ca="1" si="1"/>
        <v>FM0998610</v>
      </c>
      <c r="C30" t="str">
        <f>'registration.permitify.csv'!B30</f>
        <v>FM0902734</v>
      </c>
      <c r="D30" t="str">
        <f>'TOB Data - Fake - Restaurants'!E30</f>
        <v>THOMAS &amp; AHN MANAGEMENT LTD.</v>
      </c>
      <c r="E30" t="str">
        <f t="shared" si="2"/>
        <v>BC</v>
      </c>
      <c r="F30" t="str">
        <f>'TOB Data - Fake - Restaurants'!B30</f>
        <v>Lopez Eating House</v>
      </c>
      <c r="G30" t="str">
        <f>'TOB Data - Fake - Restaurants'!C30</f>
        <v>FM0902734</v>
      </c>
      <c r="H30" t="str">
        <f>TEXT('TOB Data - Fake - Restaurants'!L30,"YYYY-MM-DD")</f>
        <v>2010-07-31</v>
      </c>
      <c r="I30" t="str">
        <f t="shared" si="0"/>
        <v>Filing:FRREG</v>
      </c>
    </row>
    <row r="31" spans="1:9" x14ac:dyDescent="0.45">
      <c r="A31" t="str">
        <f>IF('registration.permitify.csv'!D31 = "SP",'TOB Data - Fake - Restaurants'!M31,"-")</f>
        <v>-</v>
      </c>
      <c r="B31" t="str">
        <f t="shared" si="1"/>
        <v>-</v>
      </c>
      <c r="C31" t="str">
        <f>'registration.permitify.csv'!B31</f>
        <v>FM0850670</v>
      </c>
      <c r="D31" t="str">
        <f>'TOB Data - Fake - Restaurants'!E31</f>
        <v>NICHOLSON &amp; SEO HOLDINGS LTD.</v>
      </c>
      <c r="E31" t="str">
        <f t="shared" si="2"/>
        <v>BC</v>
      </c>
      <c r="F31" t="str">
        <f>'TOB Data - Fake - Restaurants'!B31</f>
        <v>Griffin Coffee House</v>
      </c>
      <c r="G31" t="str">
        <f>'TOB Data - Fake - Restaurants'!C31</f>
        <v>FM0850670</v>
      </c>
      <c r="H31" t="str">
        <f>TEXT('TOB Data - Fake - Restaurants'!L31,"YYYY-MM-DD")</f>
        <v>2011-12-28</v>
      </c>
      <c r="I31" t="str">
        <f t="shared" si="0"/>
        <v>Filing:FRREG</v>
      </c>
    </row>
    <row r="32" spans="1:9" x14ac:dyDescent="0.45">
      <c r="A32" t="str">
        <f>IF('registration.permitify.csv'!D32 = "SP",'TOB Data - Fake - Restaurants'!M32,"-")</f>
        <v>-</v>
      </c>
      <c r="B32" t="str">
        <f t="shared" si="1"/>
        <v>-</v>
      </c>
      <c r="C32" t="str">
        <f>'registration.permitify.csv'!B32</f>
        <v>FM0732303</v>
      </c>
      <c r="D32" t="str">
        <f>'TOB Data - Fake - Restaurants'!E32</f>
        <v>HAYES ROYALE LP</v>
      </c>
      <c r="E32" t="str">
        <f t="shared" si="2"/>
        <v>BC</v>
      </c>
      <c r="F32" t="str">
        <f>'TOB Data - Fake - Restaurants'!B32</f>
        <v>Bueno Ratskeller</v>
      </c>
      <c r="G32" t="str">
        <f>'TOB Data - Fake - Restaurants'!C32</f>
        <v>FM0732303</v>
      </c>
      <c r="H32" t="str">
        <f>TEXT('TOB Data - Fake - Restaurants'!L32,"YYYY-MM-DD")</f>
        <v>2008-03-06</v>
      </c>
      <c r="I32" t="str">
        <f t="shared" si="0"/>
        <v>Filing:FRREG</v>
      </c>
    </row>
    <row r="33" spans="1:9" x14ac:dyDescent="0.45">
      <c r="A33" t="str">
        <f>IF('registration.permitify.csv'!D33 = "SP",'TOB Data - Fake - Restaurants'!M33,"-")</f>
        <v>-</v>
      </c>
      <c r="B33" t="str">
        <f t="shared" si="1"/>
        <v>-</v>
      </c>
      <c r="C33" t="str">
        <f>'registration.permitify.csv'!B33</f>
        <v>FM0791454</v>
      </c>
      <c r="D33" t="str">
        <f>'TOB Data - Fake - Restaurants'!E33</f>
        <v>JONES HORIZON ENTERPRISES LTD.</v>
      </c>
      <c r="E33" t="str">
        <f t="shared" si="2"/>
        <v>BC</v>
      </c>
      <c r="F33" t="str">
        <f>'TOB Data - Fake - Restaurants'!B33</f>
        <v>Diaz Saloon</v>
      </c>
      <c r="G33" t="str">
        <f>'TOB Data - Fake - Restaurants'!C33</f>
        <v>FM0791454</v>
      </c>
      <c r="H33" t="str">
        <f>TEXT('TOB Data - Fake - Restaurants'!L33,"YYYY-MM-DD")</f>
        <v>2016-10-12</v>
      </c>
      <c r="I33" t="str">
        <f t="shared" si="0"/>
        <v>Filing:FRREG</v>
      </c>
    </row>
    <row r="34" spans="1:9" x14ac:dyDescent="0.45">
      <c r="A34" t="str">
        <f>IF('registration.permitify.csv'!D34 = "SP",'TOB Data - Fake - Restaurants'!M34,"-")</f>
        <v>-</v>
      </c>
      <c r="B34" t="str">
        <f t="shared" si="1"/>
        <v>-</v>
      </c>
      <c r="C34" t="str">
        <f>'registration.permitify.csv'!B34</f>
        <v>FM0873772</v>
      </c>
      <c r="D34" t="str">
        <f>'TOB Data - Fake - Restaurants'!E34</f>
        <v>BURNS 2 FOR 1 PIZZA LTD.</v>
      </c>
      <c r="E34" t="str">
        <f t="shared" si="2"/>
        <v>BC</v>
      </c>
      <c r="F34" t="str">
        <f>'TOB Data - Fake - Restaurants'!B34</f>
        <v>Robertson Dive</v>
      </c>
      <c r="G34" t="str">
        <f>'TOB Data - Fake - Restaurants'!C34</f>
        <v>FM0873772</v>
      </c>
      <c r="H34" t="str">
        <f>TEXT('TOB Data - Fake - Restaurants'!L34,"YYYY-MM-DD")</f>
        <v>2010-08-22</v>
      </c>
      <c r="I34" t="str">
        <f t="shared" ref="I34:I65" si="3">"Filing:FRREG"</f>
        <v>Filing:FRREG</v>
      </c>
    </row>
    <row r="35" spans="1:9" x14ac:dyDescent="0.45">
      <c r="A35" t="str">
        <f>IF('registration.permitify.csv'!D35 = "SP",'TOB Data - Fake - Restaurants'!M35,"-")</f>
        <v>-</v>
      </c>
      <c r="B35" t="str">
        <f t="shared" si="1"/>
        <v>-</v>
      </c>
      <c r="C35" t="str">
        <f>'registration.permitify.csv'!B35</f>
        <v>FM0316141</v>
      </c>
      <c r="D35" t="str">
        <f>'TOB Data - Fake - Restaurants'!E35</f>
        <v>227946 B.C. LTD.</v>
      </c>
      <c r="E35" t="str">
        <f t="shared" ref="E35:E66" si="4">"BC"</f>
        <v>BC</v>
      </c>
      <c r="F35" t="str">
        <f>'TOB Data - Fake - Restaurants'!B35</f>
        <v>Jarmon Dining Room</v>
      </c>
      <c r="G35" t="str">
        <f>'TOB Data - Fake - Restaurants'!C35</f>
        <v>FM0316141</v>
      </c>
      <c r="H35" t="str">
        <f>TEXT('TOB Data - Fake - Restaurants'!L35,"YYYY-MM-DD")</f>
        <v>2010-06-10</v>
      </c>
      <c r="I35" t="str">
        <f t="shared" si="3"/>
        <v>Filing:FRREG</v>
      </c>
    </row>
    <row r="36" spans="1:9" x14ac:dyDescent="0.45">
      <c r="A36" t="str">
        <f>IF('registration.permitify.csv'!D36 = "SP",'TOB Data - Fake - Restaurants'!M36,"-")</f>
        <v>-</v>
      </c>
      <c r="B36" t="str">
        <f t="shared" si="1"/>
        <v>-</v>
      </c>
      <c r="C36" t="str">
        <f>'registration.permitify.csv'!B36</f>
        <v>FM0772805</v>
      </c>
      <c r="D36" t="str">
        <f>'TOB Data - Fake - Restaurants'!E36</f>
        <v>BURNS 2 FOR 1 PIZZA LTD.</v>
      </c>
      <c r="E36" t="str">
        <f t="shared" si="4"/>
        <v>BC</v>
      </c>
      <c r="F36" t="str">
        <f>'TOB Data - Fake - Restaurants'!B36</f>
        <v>Couch Foods</v>
      </c>
      <c r="G36" t="str">
        <f>'TOB Data - Fake - Restaurants'!C36</f>
        <v>FM0772805</v>
      </c>
      <c r="H36" t="str">
        <f>TEXT('TOB Data - Fake - Restaurants'!L36,"YYYY-MM-DD")</f>
        <v>2009-01-09</v>
      </c>
      <c r="I36" t="str">
        <f t="shared" si="3"/>
        <v>Filing:FRREG</v>
      </c>
    </row>
    <row r="37" spans="1:9" x14ac:dyDescent="0.45">
      <c r="A37" t="str">
        <f>IF('registration.permitify.csv'!D37 = "SP",'TOB Data - Fake - Restaurants'!M37,"-")</f>
        <v>-</v>
      </c>
      <c r="B37" t="str">
        <f t="shared" si="1"/>
        <v>-</v>
      </c>
      <c r="C37" t="str">
        <f>'registration.permitify.csv'!B37</f>
        <v>FM0477000</v>
      </c>
      <c r="D37" t="str">
        <f>'TOB Data - Fake - Restaurants'!E37</f>
        <v>227946 B.C. LTD.</v>
      </c>
      <c r="E37" t="str">
        <f t="shared" si="4"/>
        <v>BC</v>
      </c>
      <c r="F37" t="str">
        <f>'TOB Data - Fake - Restaurants'!B37</f>
        <v>Jenkins Kitchen</v>
      </c>
      <c r="G37" t="str">
        <f>'TOB Data - Fake - Restaurants'!C37</f>
        <v>FM0477000</v>
      </c>
      <c r="H37" t="str">
        <f>TEXT('TOB Data - Fake - Restaurants'!L37,"YYYY-MM-DD")</f>
        <v>2007-03-12</v>
      </c>
      <c r="I37" t="str">
        <f t="shared" si="3"/>
        <v>Filing:FRREG</v>
      </c>
    </row>
    <row r="38" spans="1:9" x14ac:dyDescent="0.45">
      <c r="A38" t="str">
        <f>IF('registration.permitify.csv'!D38 = "SP",'TOB Data - Fake - Restaurants'!M38,"-")</f>
        <v>-</v>
      </c>
      <c r="B38" t="str">
        <f t="shared" si="1"/>
        <v>-</v>
      </c>
      <c r="C38" t="str">
        <f>'registration.permitify.csv'!B38</f>
        <v>FM0966998</v>
      </c>
      <c r="D38" t="str">
        <f>'TOB Data - Fake - Restaurants'!E38</f>
        <v>673517 B.C. LTD.</v>
      </c>
      <c r="E38" t="str">
        <f t="shared" si="4"/>
        <v>BC</v>
      </c>
      <c r="F38" t="str">
        <f>'TOB Data - Fake - Restaurants'!B38</f>
        <v>Wilcox Joint</v>
      </c>
      <c r="G38" t="str">
        <f>'TOB Data - Fake - Restaurants'!C38</f>
        <v>FM0966998</v>
      </c>
      <c r="H38" t="str">
        <f>TEXT('TOB Data - Fake - Restaurants'!L38,"YYYY-MM-DD")</f>
        <v>2012-11-07</v>
      </c>
      <c r="I38" t="str">
        <f t="shared" si="3"/>
        <v>Filing:FRREG</v>
      </c>
    </row>
    <row r="39" spans="1:9" x14ac:dyDescent="0.45">
      <c r="A39" t="str">
        <f>IF('registration.permitify.csv'!D39 = "SP",'TOB Data - Fake - Restaurants'!M39,"-")</f>
        <v>-</v>
      </c>
      <c r="B39" t="str">
        <f t="shared" si="1"/>
        <v>-</v>
      </c>
      <c r="C39" t="str">
        <f>'registration.permitify.csv'!B39</f>
        <v>FM0243624</v>
      </c>
      <c r="D39" t="str">
        <f>'TOB Data - Fake - Restaurants'!E39</f>
        <v>LOEFFLER PIZZA PLACE LIMITED</v>
      </c>
      <c r="E39" t="str">
        <f t="shared" si="4"/>
        <v>BC</v>
      </c>
      <c r="F39" t="str">
        <f>'TOB Data - Fake - Restaurants'!B39</f>
        <v>Strachan Dining Room</v>
      </c>
      <c r="G39" t="str">
        <f>'TOB Data - Fake - Restaurants'!C39</f>
        <v>FM0243624</v>
      </c>
      <c r="H39" t="str">
        <f>TEXT('TOB Data - Fake - Restaurants'!L39,"YYYY-MM-DD")</f>
        <v>2007-08-30</v>
      </c>
      <c r="I39" t="str">
        <f t="shared" si="3"/>
        <v>Filing:FRREG</v>
      </c>
    </row>
    <row r="40" spans="1:9" x14ac:dyDescent="0.45">
      <c r="A40" t="str">
        <f>IF('registration.permitify.csv'!D40 = "SP",'TOB Data - Fake - Restaurants'!M40,"-")</f>
        <v>-</v>
      </c>
      <c r="B40" t="str">
        <f t="shared" si="1"/>
        <v>-</v>
      </c>
      <c r="C40" t="str">
        <f>'registration.permitify.csv'!B40</f>
        <v>FM0866885</v>
      </c>
      <c r="D40" t="str">
        <f>'TOB Data - Fake - Restaurants'!E40</f>
        <v>HASTINGS PIZZA PIT LTD.</v>
      </c>
      <c r="E40" t="str">
        <f t="shared" si="4"/>
        <v>BC</v>
      </c>
      <c r="F40" t="str">
        <f>'TOB Data - Fake - Restaurants'!B40</f>
        <v>Voris Dive</v>
      </c>
      <c r="G40" t="str">
        <f>'TOB Data - Fake - Restaurants'!C40</f>
        <v>FM0866885</v>
      </c>
      <c r="H40" t="str">
        <f>TEXT('TOB Data - Fake - Restaurants'!L40,"YYYY-MM-DD")</f>
        <v>2011-05-08</v>
      </c>
      <c r="I40" t="str">
        <f t="shared" si="3"/>
        <v>Filing:FRREG</v>
      </c>
    </row>
    <row r="41" spans="1:9" x14ac:dyDescent="0.45">
      <c r="A41" t="str">
        <f>IF('registration.permitify.csv'!D41 = "SP",'TOB Data - Fake - Restaurants'!M41,"-")</f>
        <v>-</v>
      </c>
      <c r="B41" t="str">
        <f t="shared" si="1"/>
        <v>-</v>
      </c>
      <c r="C41" t="str">
        <f>'registration.permitify.csv'!B41</f>
        <v>FM0208254</v>
      </c>
      <c r="D41" t="str">
        <f>'TOB Data - Fake - Restaurants'!E41</f>
        <v>968832 B.C. LTD.</v>
      </c>
      <c r="E41" t="str">
        <f t="shared" si="4"/>
        <v>BC</v>
      </c>
      <c r="F41" t="str">
        <f>'TOB Data - Fake - Restaurants'!B41</f>
        <v>Worrell Seafood</v>
      </c>
      <c r="G41" t="str">
        <f>'TOB Data - Fake - Restaurants'!C41</f>
        <v>FM0208254</v>
      </c>
      <c r="H41" t="str">
        <f>TEXT('TOB Data - Fake - Restaurants'!L41,"YYYY-MM-DD")</f>
        <v>2009-07-19</v>
      </c>
      <c r="I41" t="str">
        <f t="shared" si="3"/>
        <v>Filing:FRREG</v>
      </c>
    </row>
    <row r="42" spans="1:9" x14ac:dyDescent="0.45">
      <c r="A42" t="str">
        <f>IF('registration.permitify.csv'!D42 = "SP",'TOB Data - Fake - Restaurants'!M42,"-")</f>
        <v>-</v>
      </c>
      <c r="B42" t="str">
        <f t="shared" si="1"/>
        <v>-</v>
      </c>
      <c r="C42" t="str">
        <f>'registration.permitify.csv'!B42</f>
        <v>FM0438529</v>
      </c>
      <c r="D42" t="str">
        <f>'TOB Data - Fake - Restaurants'!E42</f>
        <v>SPELLMAN INVESTMENTS LTD.</v>
      </c>
      <c r="E42" t="str">
        <f t="shared" si="4"/>
        <v>BC</v>
      </c>
      <c r="F42" t="str">
        <f>'TOB Data - Fake - Restaurants'!B42</f>
        <v>Wells Coffee</v>
      </c>
      <c r="G42" t="str">
        <f>'TOB Data - Fake - Restaurants'!C42</f>
        <v>FM0438529</v>
      </c>
      <c r="H42" t="str">
        <f>TEXT('TOB Data - Fake - Restaurants'!L42,"YYYY-MM-DD")</f>
        <v>2007-07-08</v>
      </c>
      <c r="I42" t="str">
        <f t="shared" si="3"/>
        <v>Filing:FRREG</v>
      </c>
    </row>
    <row r="43" spans="1:9" x14ac:dyDescent="0.45">
      <c r="A43" t="str">
        <f>IF('registration.permitify.csv'!D43 = "SP",'TOB Data - Fake - Restaurants'!M43,"-")</f>
        <v>-</v>
      </c>
      <c r="B43" t="str">
        <f t="shared" si="1"/>
        <v>-</v>
      </c>
      <c r="C43" t="str">
        <f>'registration.permitify.csv'!B43</f>
        <v>FM0275231</v>
      </c>
      <c r="D43" t="str">
        <f>'TOB Data - Fake - Restaurants'!E43</f>
        <v>WARREN TRADING COMPANY INC.</v>
      </c>
      <c r="E43" t="str">
        <f t="shared" si="4"/>
        <v>BC</v>
      </c>
      <c r="F43" t="str">
        <f>'TOB Data - Fake - Restaurants'!B43</f>
        <v>Ownby Grill</v>
      </c>
      <c r="G43" t="str">
        <f>'TOB Data - Fake - Restaurants'!C43</f>
        <v>FM0275231</v>
      </c>
      <c r="H43" t="str">
        <f>TEXT('TOB Data - Fake - Restaurants'!L43,"YYYY-MM-DD")</f>
        <v>2015-12-24</v>
      </c>
      <c r="I43" t="str">
        <f t="shared" si="3"/>
        <v>Filing:FRREG</v>
      </c>
    </row>
    <row r="44" spans="1:9" x14ac:dyDescent="0.45">
      <c r="A44" t="str">
        <f>IF('registration.permitify.csv'!D44 = "SP",'TOB Data - Fake - Restaurants'!M44,"-")</f>
        <v>-</v>
      </c>
      <c r="B44" t="str">
        <f t="shared" si="1"/>
        <v>-</v>
      </c>
      <c r="C44" t="str">
        <f>'registration.permitify.csv'!B44</f>
        <v>FM0766215</v>
      </c>
      <c r="D44" t="str">
        <f>'TOB Data - Fake - Restaurants'!E44</f>
        <v>HALL PERI GRILL RESTAURANT INC.</v>
      </c>
      <c r="E44" t="str">
        <f t="shared" si="4"/>
        <v>BC</v>
      </c>
      <c r="F44" t="str">
        <f>'TOB Data - Fake - Restaurants'!B44</f>
        <v>Smith Shack</v>
      </c>
      <c r="G44" t="str">
        <f>'TOB Data - Fake - Restaurants'!C44</f>
        <v>FM0766215</v>
      </c>
      <c r="H44" t="str">
        <f>TEXT('TOB Data - Fake - Restaurants'!L44,"YYYY-MM-DD")</f>
        <v>2016-08-17</v>
      </c>
      <c r="I44" t="str">
        <f t="shared" si="3"/>
        <v>Filing:FRREG</v>
      </c>
    </row>
    <row r="45" spans="1:9" x14ac:dyDescent="0.45">
      <c r="A45" t="str">
        <f>IF('registration.permitify.csv'!D45 = "SP",'TOB Data - Fake - Restaurants'!M45,"-")</f>
        <v>-</v>
      </c>
      <c r="B45" t="str">
        <f t="shared" si="1"/>
        <v>-</v>
      </c>
      <c r="C45" t="str">
        <f>'registration.permitify.csv'!B45</f>
        <v>FM0493257</v>
      </c>
      <c r="D45" t="str">
        <f>'TOB Data - Fake - Restaurants'!E45</f>
        <v>MCHUGH INC.</v>
      </c>
      <c r="E45" t="str">
        <f t="shared" si="4"/>
        <v>BC</v>
      </c>
      <c r="F45" t="str">
        <f>'TOB Data - Fake - Restaurants'!B45</f>
        <v>Kelly Saloon</v>
      </c>
      <c r="G45" t="str">
        <f>'TOB Data - Fake - Restaurants'!C45</f>
        <v>FM0493257</v>
      </c>
      <c r="H45" t="str">
        <f>TEXT('TOB Data - Fake - Restaurants'!L45,"YYYY-MM-DD")</f>
        <v>2009-06-13</v>
      </c>
      <c r="I45" t="str">
        <f t="shared" si="3"/>
        <v>Filing:FRREG</v>
      </c>
    </row>
    <row r="46" spans="1:9" x14ac:dyDescent="0.45">
      <c r="A46" t="str">
        <f>IF('registration.permitify.csv'!D46 = "SP",'TOB Data - Fake - Restaurants'!M46,"-")</f>
        <v>-</v>
      </c>
      <c r="B46" t="str">
        <f t="shared" si="1"/>
        <v>-</v>
      </c>
      <c r="C46" t="str">
        <f>'registration.permitify.csv'!B46</f>
        <v>FM0394524</v>
      </c>
      <c r="D46" t="str">
        <f>'TOB Data - Fake - Restaurants'!E46</f>
        <v>329103 B.C. LTD.</v>
      </c>
      <c r="E46" t="str">
        <f t="shared" si="4"/>
        <v>BC</v>
      </c>
      <c r="F46" t="str">
        <f>'TOB Data - Fake - Restaurants'!B46</f>
        <v>Iverson Name</v>
      </c>
      <c r="G46" t="str">
        <f>'TOB Data - Fake - Restaurants'!C46</f>
        <v>FM0394524</v>
      </c>
      <c r="H46" t="str">
        <f>TEXT('TOB Data - Fake - Restaurants'!L46,"YYYY-MM-DD")</f>
        <v>2007-05-31</v>
      </c>
      <c r="I46" t="str">
        <f t="shared" si="3"/>
        <v>Filing:FRREG</v>
      </c>
    </row>
    <row r="47" spans="1:9" x14ac:dyDescent="0.45">
      <c r="A47" t="str">
        <f>IF('registration.permitify.csv'!D47 = "SP",'TOB Data - Fake - Restaurants'!M47,"-")</f>
        <v>-</v>
      </c>
      <c r="B47" t="str">
        <f t="shared" si="1"/>
        <v>-</v>
      </c>
      <c r="C47" t="str">
        <f>'registration.permitify.csv'!B47</f>
        <v>FM0252807</v>
      </c>
      <c r="D47" t="str">
        <f>'TOB Data - Fake - Restaurants'!E47</f>
        <v>329103 B.C. LTD.</v>
      </c>
      <c r="E47" t="str">
        <f t="shared" si="4"/>
        <v>BC</v>
      </c>
      <c r="F47" t="str">
        <f>'TOB Data - Fake - Restaurants'!B47</f>
        <v>Mendez Coffee House</v>
      </c>
      <c r="G47" t="str">
        <f>'TOB Data - Fake - Restaurants'!C47</f>
        <v>FM0252807</v>
      </c>
      <c r="H47" t="str">
        <f>TEXT('TOB Data - Fake - Restaurants'!L47,"YYYY-MM-DD")</f>
        <v>2005-12-16</v>
      </c>
      <c r="I47" t="str">
        <f t="shared" si="3"/>
        <v>Filing:FRREG</v>
      </c>
    </row>
    <row r="48" spans="1:9" x14ac:dyDescent="0.45">
      <c r="A48" t="str">
        <f>IF('registration.permitify.csv'!D48 = "SP",'TOB Data - Fake - Restaurants'!M48,"-")</f>
        <v>-</v>
      </c>
      <c r="B48" t="str">
        <f t="shared" si="1"/>
        <v>-</v>
      </c>
      <c r="C48" t="str">
        <f>'registration.permitify.csv'!B48</f>
        <v>FM0945647</v>
      </c>
      <c r="D48" t="str">
        <f>'TOB Data - Fake - Restaurants'!E48</f>
        <v>BECK FINE FOODS LTD.</v>
      </c>
      <c r="E48" t="str">
        <f t="shared" si="4"/>
        <v>BC</v>
      </c>
      <c r="F48" t="str">
        <f>'TOB Data - Fake - Restaurants'!B48</f>
        <v>Love Joint</v>
      </c>
      <c r="G48" t="str">
        <f>'TOB Data - Fake - Restaurants'!C48</f>
        <v>FM0945647</v>
      </c>
      <c r="H48" t="str">
        <f>TEXT('TOB Data - Fake - Restaurants'!L48,"YYYY-MM-DD")</f>
        <v>2006-12-12</v>
      </c>
      <c r="I48" t="str">
        <f t="shared" si="3"/>
        <v>Filing:FRREG</v>
      </c>
    </row>
    <row r="49" spans="1:9" x14ac:dyDescent="0.45">
      <c r="A49" t="str">
        <f>IF('registration.permitify.csv'!D49 = "SP",'TOB Data - Fake - Restaurants'!M49,"-")</f>
        <v>-</v>
      </c>
      <c r="B49" t="str">
        <f t="shared" si="1"/>
        <v>-</v>
      </c>
      <c r="C49" t="str">
        <f>'registration.permitify.csv'!B49</f>
        <v>FM0594194</v>
      </c>
      <c r="D49" t="str">
        <f>'TOB Data - Fake - Restaurants'!E49</f>
        <v>LEYVA HOLDINGS LTD.</v>
      </c>
      <c r="E49" t="str">
        <f t="shared" si="4"/>
        <v>BC</v>
      </c>
      <c r="F49" t="str">
        <f>'TOB Data - Fake - Restaurants'!B49</f>
        <v>Leblanc Shack</v>
      </c>
      <c r="G49" t="str">
        <f>'TOB Data - Fake - Restaurants'!C49</f>
        <v>FM0594194</v>
      </c>
      <c r="H49" t="str">
        <f>TEXT('TOB Data - Fake - Restaurants'!L49,"YYYY-MM-DD")</f>
        <v>2010-09-19</v>
      </c>
      <c r="I49" t="str">
        <f t="shared" si="3"/>
        <v>Filing:FRREG</v>
      </c>
    </row>
    <row r="50" spans="1:9" x14ac:dyDescent="0.45">
      <c r="A50" t="str">
        <f>IF('registration.permitify.csv'!D50 = "SP",'TOB Data - Fake - Restaurants'!M50,"-")</f>
        <v>-</v>
      </c>
      <c r="B50" t="str">
        <f t="shared" si="1"/>
        <v>-</v>
      </c>
      <c r="C50" t="str">
        <f>'registration.permitify.csv'!B50</f>
        <v>FM0770314</v>
      </c>
      <c r="D50" t="str">
        <f>'TOB Data - Fake - Restaurants'!E50</f>
        <v>457612 B.C. LTD.</v>
      </c>
      <c r="E50" t="str">
        <f t="shared" si="4"/>
        <v>BC</v>
      </c>
      <c r="F50" t="str">
        <f>'TOB Data - Fake - Restaurants'!B50</f>
        <v>Brantley Charcuterie</v>
      </c>
      <c r="G50" t="str">
        <f>'TOB Data - Fake - Restaurants'!C50</f>
        <v>FM0770314</v>
      </c>
      <c r="H50" t="str">
        <f>TEXT('TOB Data - Fake - Restaurants'!L50,"YYYY-MM-DD")</f>
        <v>2007-07-03</v>
      </c>
      <c r="I50" t="str">
        <f t="shared" si="3"/>
        <v>Filing:FRREG</v>
      </c>
    </row>
    <row r="51" spans="1:9" x14ac:dyDescent="0.45">
      <c r="A51" t="str">
        <f>IF('registration.permitify.csv'!D51 = "SP",'TOB Data - Fake - Restaurants'!M51,"-")</f>
        <v>-</v>
      </c>
      <c r="B51" t="str">
        <f t="shared" si="1"/>
        <v>-</v>
      </c>
      <c r="C51" t="str">
        <f>'registration.permitify.csv'!B51</f>
        <v>FM0773064</v>
      </c>
      <c r="D51" t="str">
        <f>'TOB Data - Fake - Restaurants'!E51</f>
        <v>BOSTON BISTRO LIMITED</v>
      </c>
      <c r="E51" t="str">
        <f t="shared" si="4"/>
        <v>BC</v>
      </c>
      <c r="F51" t="str">
        <f>'TOB Data - Fake - Restaurants'!B51</f>
        <v>Franco Eatry</v>
      </c>
      <c r="G51" t="str">
        <f>'TOB Data - Fake - Restaurants'!C51</f>
        <v>FM0773064</v>
      </c>
      <c r="H51" t="str">
        <f>TEXT('TOB Data - Fake - Restaurants'!L51,"YYYY-MM-DD")</f>
        <v>2017-06-27</v>
      </c>
      <c r="I51" t="str">
        <f t="shared" si="3"/>
        <v>Filing:FRREG</v>
      </c>
    </row>
    <row r="52" spans="1:9" x14ac:dyDescent="0.45">
      <c r="A52" t="str">
        <f>IF('registration.permitify.csv'!D52 = "SP",'TOB Data - Fake - Restaurants'!M52,"-")</f>
        <v>-</v>
      </c>
      <c r="B52" t="str">
        <f t="shared" si="1"/>
        <v>-</v>
      </c>
      <c r="C52" t="str">
        <f>'registration.permitify.csv'!B52</f>
        <v>FM0606900</v>
      </c>
      <c r="D52" t="str">
        <f>'TOB Data - Fake - Restaurants'!E52</f>
        <v>JOHNSON GAMING AND ENTERTAINMENT INC.</v>
      </c>
      <c r="E52" t="str">
        <f t="shared" si="4"/>
        <v>BC</v>
      </c>
      <c r="F52" t="str">
        <f>'TOB Data - Fake - Restaurants'!B52</f>
        <v>Bowman Coffee</v>
      </c>
      <c r="G52" t="str">
        <f>'TOB Data - Fake - Restaurants'!C52</f>
        <v>FM0606900</v>
      </c>
      <c r="H52" t="str">
        <f>TEXT('TOB Data - Fake - Restaurants'!L52,"YYYY-MM-DD")</f>
        <v>2013-09-18</v>
      </c>
      <c r="I52" t="str">
        <f t="shared" si="3"/>
        <v>Filing:FRREG</v>
      </c>
    </row>
    <row r="53" spans="1:9" x14ac:dyDescent="0.45">
      <c r="A53" t="str">
        <f>IF('registration.permitify.csv'!D53 = "SP",'TOB Data - Fake - Restaurants'!M53,"-")</f>
        <v>-</v>
      </c>
      <c r="B53" t="str">
        <f t="shared" si="1"/>
        <v>-</v>
      </c>
      <c r="C53" t="str">
        <f>'registration.permitify.csv'!B53</f>
        <v>FM0987236</v>
      </c>
      <c r="D53" t="str">
        <f>'TOB Data - Fake - Restaurants'!E53</f>
        <v>SUTTON INVESTMENT LP</v>
      </c>
      <c r="E53" t="str">
        <f t="shared" si="4"/>
        <v>BC</v>
      </c>
      <c r="F53" t="str">
        <f>'TOB Data - Fake - Restaurants'!B53</f>
        <v>Solano Coffee</v>
      </c>
      <c r="G53" t="str">
        <f>'TOB Data - Fake - Restaurants'!C53</f>
        <v>FM0987236</v>
      </c>
      <c r="H53" t="str">
        <f>TEXT('TOB Data - Fake - Restaurants'!L53,"YYYY-MM-DD")</f>
        <v>2008-04-12</v>
      </c>
      <c r="I53" t="str">
        <f t="shared" si="3"/>
        <v>Filing:FRREG</v>
      </c>
    </row>
    <row r="54" spans="1:9" x14ac:dyDescent="0.45">
      <c r="A54" t="str">
        <f>IF('registration.permitify.csv'!D54 = "SP",'TOB Data - Fake - Restaurants'!M54,"-")</f>
        <v>-</v>
      </c>
      <c r="B54" t="str">
        <f t="shared" si="1"/>
        <v>-</v>
      </c>
      <c r="C54" t="str">
        <f>'registration.permitify.csv'!B54</f>
        <v>FM0908695</v>
      </c>
      <c r="D54" t="str">
        <f>'TOB Data - Fake - Restaurants'!E54</f>
        <v>DAVIS CANADA LTD.</v>
      </c>
      <c r="E54" t="str">
        <f t="shared" si="4"/>
        <v>BC</v>
      </c>
      <c r="F54" t="str">
        <f>'TOB Data - Fake - Restaurants'!B54</f>
        <v>Manners Tavern</v>
      </c>
      <c r="G54" t="str">
        <f>'TOB Data - Fake - Restaurants'!C54</f>
        <v>FM0908695</v>
      </c>
      <c r="H54" t="str">
        <f>TEXT('TOB Data - Fake - Restaurants'!L54,"YYYY-MM-DD")</f>
        <v>2008-06-09</v>
      </c>
      <c r="I54" t="str">
        <f t="shared" si="3"/>
        <v>Filing:FRREG</v>
      </c>
    </row>
    <row r="55" spans="1:9" x14ac:dyDescent="0.45">
      <c r="A55" t="str">
        <f>IF('registration.permitify.csv'!D55 = "SP",'TOB Data - Fake - Restaurants'!M55,"-")</f>
        <v>-</v>
      </c>
      <c r="B55" t="str">
        <f t="shared" si="1"/>
        <v>-</v>
      </c>
      <c r="C55" t="str">
        <f>'registration.permitify.csv'!B55</f>
        <v>FM0408534</v>
      </c>
      <c r="D55" t="str">
        <f>'TOB Data - Fake - Restaurants'!E55</f>
        <v>MATTE MANAGEMENT LTD.</v>
      </c>
      <c r="E55" t="str">
        <f t="shared" si="4"/>
        <v>BC</v>
      </c>
      <c r="F55" t="str">
        <f>'TOB Data - Fake - Restaurants'!B55</f>
        <v>Bertram Grill</v>
      </c>
      <c r="G55" t="str">
        <f>'TOB Data - Fake - Restaurants'!C55</f>
        <v>FM0408534</v>
      </c>
      <c r="H55" t="str">
        <f>TEXT('TOB Data - Fake - Restaurants'!L55,"YYYY-MM-DD")</f>
        <v>2016-10-05</v>
      </c>
      <c r="I55" t="str">
        <f t="shared" si="3"/>
        <v>Filing:FRREG</v>
      </c>
    </row>
    <row r="56" spans="1:9" x14ac:dyDescent="0.45">
      <c r="A56" t="str">
        <f>IF('registration.permitify.csv'!D56 = "SP",'TOB Data - Fake - Restaurants'!M56,"-")</f>
        <v>-</v>
      </c>
      <c r="B56" t="str">
        <f t="shared" si="1"/>
        <v>-</v>
      </c>
      <c r="C56" t="str">
        <f>'registration.permitify.csv'!B56</f>
        <v>FM0894315</v>
      </c>
      <c r="D56" t="str">
        <f>'TOB Data - Fake - Restaurants'!E56</f>
        <v>MILLER EDGE RESTAURANT LTD.</v>
      </c>
      <c r="E56" t="str">
        <f t="shared" si="4"/>
        <v>BC</v>
      </c>
      <c r="F56" t="str">
        <f>'TOB Data - Fake - Restaurants'!B56</f>
        <v>Kenner Ratskeller</v>
      </c>
      <c r="G56" t="str">
        <f>'TOB Data - Fake - Restaurants'!C56</f>
        <v>FM0894315</v>
      </c>
      <c r="H56" t="str">
        <f>TEXT('TOB Data - Fake - Restaurants'!L56,"YYYY-MM-DD")</f>
        <v>2010-03-09</v>
      </c>
      <c r="I56" t="str">
        <f t="shared" si="3"/>
        <v>Filing:FRREG</v>
      </c>
    </row>
    <row r="57" spans="1:9" x14ac:dyDescent="0.45">
      <c r="A57" t="str">
        <f>IF('registration.permitify.csv'!D57 = "SP",'TOB Data - Fake - Restaurants'!M57,"-")</f>
        <v>-</v>
      </c>
      <c r="B57" t="str">
        <f t="shared" si="1"/>
        <v>-</v>
      </c>
      <c r="C57" t="str">
        <f>'registration.permitify.csv'!B57</f>
        <v>FM0205108</v>
      </c>
      <c r="D57" t="str">
        <f>'TOB Data - Fake - Restaurants'!E57</f>
        <v>127870 B.C. LTD.</v>
      </c>
      <c r="E57" t="str">
        <f t="shared" si="4"/>
        <v>BC</v>
      </c>
      <c r="F57" t="str">
        <f>'TOB Data - Fake - Restaurants'!B57</f>
        <v>Durbin Bar</v>
      </c>
      <c r="G57" t="str">
        <f>'TOB Data - Fake - Restaurants'!C57</f>
        <v>FM0205108</v>
      </c>
      <c r="H57" t="str">
        <f>TEXT('TOB Data - Fake - Restaurants'!L57,"YYYY-MM-DD")</f>
        <v>2016-01-15</v>
      </c>
      <c r="I57" t="str">
        <f t="shared" si="3"/>
        <v>Filing:FRREG</v>
      </c>
    </row>
    <row r="58" spans="1:9" x14ac:dyDescent="0.45">
      <c r="A58" t="str">
        <f>IF('registration.permitify.csv'!D58 = "SP",'TOB Data - Fake - Restaurants'!M58,"-")</f>
        <v>-</v>
      </c>
      <c r="B58" t="str">
        <f t="shared" si="1"/>
        <v>-</v>
      </c>
      <c r="C58" t="str">
        <f>'registration.permitify.csv'!B58</f>
        <v>FM0819154</v>
      </c>
      <c r="D58" t="str">
        <f>'TOB Data - Fake - Restaurants'!E58</f>
        <v>960366 B.C. LTD.</v>
      </c>
      <c r="E58" t="str">
        <f t="shared" si="4"/>
        <v>BC</v>
      </c>
      <c r="F58" t="str">
        <f>'TOB Data - Fake - Restaurants'!B58</f>
        <v>Newton Coffee</v>
      </c>
      <c r="G58" t="str">
        <f>'TOB Data - Fake - Restaurants'!C58</f>
        <v>FM0819154</v>
      </c>
      <c r="H58" t="str">
        <f>TEXT('TOB Data - Fake - Restaurants'!L58,"YYYY-MM-DD")</f>
        <v>2007-08-10</v>
      </c>
      <c r="I58" t="str">
        <f t="shared" si="3"/>
        <v>Filing:FRREG</v>
      </c>
    </row>
    <row r="59" spans="1:9" x14ac:dyDescent="0.45">
      <c r="A59" t="str">
        <f>IF('registration.permitify.csv'!D59 = "SP",'TOB Data - Fake - Restaurants'!M59,"-")</f>
        <v>-</v>
      </c>
      <c r="B59" t="str">
        <f t="shared" si="1"/>
        <v>-</v>
      </c>
      <c r="C59" t="str">
        <f>'registration.permitify.csv'!B59</f>
        <v>FM0236497</v>
      </c>
      <c r="D59" t="str">
        <f>'TOB Data - Fake - Restaurants'!E59</f>
        <v>424822 B.C. LTD.</v>
      </c>
      <c r="E59" t="str">
        <f t="shared" si="4"/>
        <v>BC</v>
      </c>
      <c r="F59" t="str">
        <f>'TOB Data - Fake - Restaurants'!B59</f>
        <v>Sample Public House</v>
      </c>
      <c r="G59" t="str">
        <f>'TOB Data - Fake - Restaurants'!C59</f>
        <v>FM0236497</v>
      </c>
      <c r="H59" t="str">
        <f>TEXT('TOB Data - Fake - Restaurants'!L59,"YYYY-MM-DD")</f>
        <v>2006-11-15</v>
      </c>
      <c r="I59" t="str">
        <f t="shared" si="3"/>
        <v>Filing:FRREG</v>
      </c>
    </row>
    <row r="60" spans="1:9" x14ac:dyDescent="0.45">
      <c r="A60" t="str">
        <f>IF('registration.permitify.csv'!D60 = "SP",'TOB Data - Fake - Restaurants'!M60,"-")</f>
        <v>-</v>
      </c>
      <c r="B60" t="str">
        <f t="shared" si="1"/>
        <v>-</v>
      </c>
      <c r="C60" t="str">
        <f>'registration.permitify.csv'!B60</f>
        <v>FM0143798</v>
      </c>
      <c r="D60" t="str">
        <f>'TOB Data - Fake - Restaurants'!E60</f>
        <v>350742 B.C. LTD.</v>
      </c>
      <c r="E60" t="str">
        <f t="shared" si="4"/>
        <v>BC</v>
      </c>
      <c r="F60" t="str">
        <f>'TOB Data - Fake - Restaurants'!B60</f>
        <v>Warner Public House</v>
      </c>
      <c r="G60" t="str">
        <f>'TOB Data - Fake - Restaurants'!C60</f>
        <v>FM0143798</v>
      </c>
      <c r="H60" t="str">
        <f>TEXT('TOB Data - Fake - Restaurants'!L60,"YYYY-MM-DD")</f>
        <v>2008-09-29</v>
      </c>
      <c r="I60" t="str">
        <f t="shared" si="3"/>
        <v>Filing:FRREG</v>
      </c>
    </row>
    <row r="61" spans="1:9" x14ac:dyDescent="0.45">
      <c r="A61" t="str">
        <f>IF('registration.permitify.csv'!D61 = "SP",'TOB Data - Fake - Restaurants'!M61,"-")</f>
        <v>-</v>
      </c>
      <c r="B61" t="str">
        <f t="shared" si="1"/>
        <v>-</v>
      </c>
      <c r="C61" t="str">
        <f>'registration.permitify.csv'!B61</f>
        <v>FM0736747</v>
      </c>
      <c r="D61" t="str">
        <f>'TOB Data - Fake - Restaurants'!E61</f>
        <v>COLBERT BAR &amp; GRILL LTD.</v>
      </c>
      <c r="E61" t="str">
        <f t="shared" si="4"/>
        <v>BC</v>
      </c>
      <c r="F61" t="str">
        <f>'TOB Data - Fake - Restaurants'!B61</f>
        <v>Seng Dive</v>
      </c>
      <c r="G61" t="str">
        <f>'TOB Data - Fake - Restaurants'!C61</f>
        <v>FM0736747</v>
      </c>
      <c r="H61" t="str">
        <f>TEXT('TOB Data - Fake - Restaurants'!L61,"YYYY-MM-DD")</f>
        <v>2012-05-16</v>
      </c>
      <c r="I61" t="str">
        <f t="shared" si="3"/>
        <v>Filing:FRREG</v>
      </c>
    </row>
    <row r="62" spans="1:9" x14ac:dyDescent="0.45">
      <c r="A62" t="str">
        <f>IF('registration.permitify.csv'!D62 = "SP",'TOB Data - Fake - Restaurants'!M62,"-")</f>
        <v>-</v>
      </c>
      <c r="B62" t="str">
        <f t="shared" si="1"/>
        <v>-</v>
      </c>
      <c r="C62" t="str">
        <f>'registration.permitify.csv'!B62</f>
        <v>FM0989904</v>
      </c>
      <c r="D62" t="str">
        <f>'TOB Data - Fake - Restaurants'!E62</f>
        <v>LISI ENTERPRISES CO. LTD.</v>
      </c>
      <c r="E62" t="str">
        <f t="shared" si="4"/>
        <v>BC</v>
      </c>
      <c r="F62" t="str">
        <f>'TOB Data - Fake - Restaurants'!B62</f>
        <v>Carter Dive</v>
      </c>
      <c r="G62" t="str">
        <f>'TOB Data - Fake - Restaurants'!C62</f>
        <v>FM0989904</v>
      </c>
      <c r="H62" t="str">
        <f>TEXT('TOB Data - Fake - Restaurants'!L62,"YYYY-MM-DD")</f>
        <v>2012-06-08</v>
      </c>
      <c r="I62" t="str">
        <f t="shared" si="3"/>
        <v>Filing:FRREG</v>
      </c>
    </row>
    <row r="63" spans="1:9" x14ac:dyDescent="0.45">
      <c r="A63" t="str">
        <f>IF('registration.permitify.csv'!D63 = "SP",'TOB Data - Fake - Restaurants'!M63,"-")</f>
        <v>-</v>
      </c>
      <c r="B63" t="str">
        <f t="shared" si="1"/>
        <v>-</v>
      </c>
      <c r="C63" t="str">
        <f>'registration.permitify.csv'!B63</f>
        <v>FM0976216</v>
      </c>
      <c r="D63" t="str">
        <f>'TOB Data - Fake - Restaurants'!E63</f>
        <v>WILLIAMS HOLDINGS LTD.</v>
      </c>
      <c r="E63" t="str">
        <f t="shared" si="4"/>
        <v>BC</v>
      </c>
      <c r="F63" t="str">
        <f>'TOB Data - Fake - Restaurants'!B63</f>
        <v>Huerta Coffee</v>
      </c>
      <c r="G63" t="str">
        <f>'TOB Data - Fake - Restaurants'!C63</f>
        <v>FM0976216</v>
      </c>
      <c r="H63" t="str">
        <f>TEXT('TOB Data - Fake - Restaurants'!L63,"YYYY-MM-DD")</f>
        <v>2007-08-11</v>
      </c>
      <c r="I63" t="str">
        <f t="shared" si="3"/>
        <v>Filing:FRREG</v>
      </c>
    </row>
    <row r="64" spans="1:9" x14ac:dyDescent="0.45">
      <c r="A64" t="str">
        <f>IF('registration.permitify.csv'!D64 = "SP",'TOB Data - Fake - Restaurants'!M64,"-")</f>
        <v>-</v>
      </c>
      <c r="B64" t="str">
        <f t="shared" si="1"/>
        <v>-</v>
      </c>
      <c r="C64" t="str">
        <f>'registration.permitify.csv'!B64</f>
        <v>FM0927172</v>
      </c>
      <c r="D64" t="str">
        <f>'TOB Data - Fake - Restaurants'!E64</f>
        <v>PEIRCE SPY CAMERAS INC.</v>
      </c>
      <c r="E64" t="str">
        <f t="shared" si="4"/>
        <v>BC</v>
      </c>
      <c r="F64" t="str">
        <f>'TOB Data - Fake - Restaurants'!B64</f>
        <v>Gibson Bar</v>
      </c>
      <c r="G64" t="str">
        <f>'TOB Data - Fake - Restaurants'!C64</f>
        <v>FM0927172</v>
      </c>
      <c r="H64" t="str">
        <f>TEXT('TOB Data - Fake - Restaurants'!L64,"YYYY-MM-DD")</f>
        <v>2013-01-21</v>
      </c>
      <c r="I64" t="str">
        <f t="shared" si="3"/>
        <v>Filing:FRREG</v>
      </c>
    </row>
    <row r="65" spans="1:9" x14ac:dyDescent="0.45">
      <c r="A65" t="str">
        <f>IF('registration.permitify.csv'!D65 = "SP",'TOB Data - Fake - Restaurants'!M65,"-")</f>
        <v>-</v>
      </c>
      <c r="B65" t="str">
        <f t="shared" si="1"/>
        <v>-</v>
      </c>
      <c r="C65" t="str">
        <f>'registration.permitify.csv'!B65</f>
        <v>FM0503636</v>
      </c>
      <c r="D65" t="str">
        <f>'TOB Data - Fake - Restaurants'!E65</f>
        <v>KNIGHT CANADA LTD.</v>
      </c>
      <c r="E65" t="str">
        <f t="shared" si="4"/>
        <v>BC</v>
      </c>
      <c r="F65" t="str">
        <f>'TOB Data - Fake - Restaurants'!B65</f>
        <v>Joplin Shack</v>
      </c>
      <c r="G65" t="str">
        <f>'TOB Data - Fake - Restaurants'!C65</f>
        <v>FM0503636</v>
      </c>
      <c r="H65" t="str">
        <f>TEXT('TOB Data - Fake - Restaurants'!L65,"YYYY-MM-DD")</f>
        <v>2007-12-06</v>
      </c>
      <c r="I65" t="str">
        <f t="shared" si="3"/>
        <v>Filing:FRREG</v>
      </c>
    </row>
    <row r="66" spans="1:9" x14ac:dyDescent="0.45">
      <c r="A66" t="str">
        <f>IF('registration.permitify.csv'!D66 = "SP",'TOB Data - Fake - Restaurants'!M66,"-")</f>
        <v>-</v>
      </c>
      <c r="B66" t="str">
        <f t="shared" si="1"/>
        <v>-</v>
      </c>
      <c r="C66" t="str">
        <f>'registration.permitify.csv'!B66</f>
        <v>FM0310432</v>
      </c>
      <c r="D66" t="str">
        <f>'TOB Data - Fake - Restaurants'!E66</f>
        <v>FULFORD ENTERPRISES LTD.</v>
      </c>
      <c r="E66" t="str">
        <f t="shared" si="4"/>
        <v>BC</v>
      </c>
      <c r="F66" t="str">
        <f>'TOB Data - Fake - Restaurants'!B66</f>
        <v>Porter Eatry</v>
      </c>
      <c r="G66" t="str">
        <f>'TOB Data - Fake - Restaurants'!C66</f>
        <v>FM0310432</v>
      </c>
      <c r="H66" t="str">
        <f>TEXT('TOB Data - Fake - Restaurants'!L66,"YYYY-MM-DD")</f>
        <v>2007-03-09</v>
      </c>
      <c r="I66" t="str">
        <f t="shared" ref="I66:I97" si="5">"Filing:FRREG"</f>
        <v>Filing:FRREG</v>
      </c>
    </row>
    <row r="67" spans="1:9" x14ac:dyDescent="0.45">
      <c r="A67" t="str">
        <f>IF('registration.permitify.csv'!D67 = "SP",'TOB Data - Fake - Restaurants'!M67,"-")</f>
        <v>-</v>
      </c>
      <c r="B67" t="str">
        <f t="shared" ref="B67:B111" si="6">A67</f>
        <v>-</v>
      </c>
      <c r="C67" t="str">
        <f>'registration.permitify.csv'!B67</f>
        <v>FM0797734</v>
      </c>
      <c r="D67" t="str">
        <f>'TOB Data - Fake - Restaurants'!E67</f>
        <v>LOCKE ENTERPRISES LTD.</v>
      </c>
      <c r="E67" t="str">
        <f t="shared" ref="E67:E98" si="7">"BC"</f>
        <v>BC</v>
      </c>
      <c r="F67" t="str">
        <f>'TOB Data - Fake - Restaurants'!B67</f>
        <v>Harrington Coffee House</v>
      </c>
      <c r="G67" t="str">
        <f>'TOB Data - Fake - Restaurants'!C67</f>
        <v>FM0797734</v>
      </c>
      <c r="H67" t="str">
        <f>TEXT('TOB Data - Fake - Restaurants'!L67,"YYYY-MM-DD")</f>
        <v>2017-09-08</v>
      </c>
      <c r="I67" t="str">
        <f t="shared" si="5"/>
        <v>Filing:FRREG</v>
      </c>
    </row>
    <row r="68" spans="1:9" x14ac:dyDescent="0.45">
      <c r="A68" t="str">
        <f>IF('registration.permitify.csv'!D68 = "SP",'TOB Data - Fake - Restaurants'!M68,"-")</f>
        <v>-</v>
      </c>
      <c r="B68" t="str">
        <f t="shared" si="6"/>
        <v>-</v>
      </c>
      <c r="C68" t="str">
        <f>'registration.permitify.csv'!B68</f>
        <v>FM0990719</v>
      </c>
      <c r="D68" t="str">
        <f>'TOB Data - Fake - Restaurants'!E68</f>
        <v>LLOYD FOODS INC.</v>
      </c>
      <c r="E68" t="str">
        <f t="shared" si="7"/>
        <v>BC</v>
      </c>
      <c r="F68" t="str">
        <f>'TOB Data - Fake - Restaurants'!B68</f>
        <v>Gonzalez Pub</v>
      </c>
      <c r="G68" t="str">
        <f>'TOB Data - Fake - Restaurants'!C68</f>
        <v>FM0990719</v>
      </c>
      <c r="H68" t="str">
        <f>TEXT('TOB Data - Fake - Restaurants'!L68,"YYYY-MM-DD")</f>
        <v>2012-10-03</v>
      </c>
      <c r="I68" t="str">
        <f t="shared" si="5"/>
        <v>Filing:FRREG</v>
      </c>
    </row>
    <row r="69" spans="1:9" x14ac:dyDescent="0.45">
      <c r="A69" t="str">
        <f>IF('registration.permitify.csv'!D69 = "SP",'TOB Data - Fake - Restaurants'!M69,"-")</f>
        <v>-</v>
      </c>
      <c r="B69" t="str">
        <f t="shared" si="6"/>
        <v>-</v>
      </c>
      <c r="C69" t="str">
        <f>'registration.permitify.csv'!B69</f>
        <v>FM0263196</v>
      </c>
      <c r="D69" t="str">
        <f>'TOB Data - Fake - Restaurants'!E69</f>
        <v>GLEASON FOODS INC.</v>
      </c>
      <c r="E69" t="str">
        <f t="shared" si="7"/>
        <v>BC</v>
      </c>
      <c r="F69" t="str">
        <f>'TOB Data - Fake - Restaurants'!B69</f>
        <v>Colbert Saloon</v>
      </c>
      <c r="G69" t="str">
        <f>'TOB Data - Fake - Restaurants'!C69</f>
        <v>FM0263196</v>
      </c>
      <c r="H69" t="str">
        <f>TEXT('TOB Data - Fake - Restaurants'!L69,"YYYY-MM-DD")</f>
        <v>2012-10-05</v>
      </c>
      <c r="I69" t="str">
        <f t="shared" si="5"/>
        <v>Filing:FRREG</v>
      </c>
    </row>
    <row r="70" spans="1:9" x14ac:dyDescent="0.45">
      <c r="A70" t="str">
        <f>IF('registration.permitify.csv'!D70 = "SP",'TOB Data - Fake - Restaurants'!M70,"-")</f>
        <v>-</v>
      </c>
      <c r="B70" t="str">
        <f t="shared" si="6"/>
        <v>-</v>
      </c>
      <c r="C70" t="str">
        <f>'registration.permitify.csv'!B70</f>
        <v>FM0941835</v>
      </c>
      <c r="D70" t="str">
        <f>'TOB Data - Fake - Restaurants'!E70</f>
        <v>BUMPERS RESTAURANT GROUP LTD.</v>
      </c>
      <c r="E70" t="str">
        <f t="shared" si="7"/>
        <v>BC</v>
      </c>
      <c r="F70" t="str">
        <f>'TOB Data - Fake - Restaurants'!B70</f>
        <v>Lisi Tavern</v>
      </c>
      <c r="G70" t="str">
        <f>'TOB Data - Fake - Restaurants'!C70</f>
        <v>FM0941835</v>
      </c>
      <c r="H70" t="str">
        <f>TEXT('TOB Data - Fake - Restaurants'!L70,"YYYY-MM-DD")</f>
        <v>2015-03-12</v>
      </c>
      <c r="I70" t="str">
        <f t="shared" si="5"/>
        <v>Filing:FRREG</v>
      </c>
    </row>
    <row r="71" spans="1:9" x14ac:dyDescent="0.45">
      <c r="A71" t="str">
        <f>IF('registration.permitify.csv'!D71 = "SP",'TOB Data - Fake - Restaurants'!M71,"-")</f>
        <v>-</v>
      </c>
      <c r="B71" t="str">
        <f t="shared" si="6"/>
        <v>-</v>
      </c>
      <c r="C71" t="str">
        <f>'registration.permitify.csv'!B71</f>
        <v>FM0842692</v>
      </c>
      <c r="D71" t="str">
        <f>'TOB Data - Fake - Restaurants'!E71</f>
        <v>RODRIGUEZ TRADING LTD.</v>
      </c>
      <c r="E71" t="str">
        <f t="shared" si="7"/>
        <v>BC</v>
      </c>
      <c r="F71" t="str">
        <f>'TOB Data - Fake - Restaurants'!B71</f>
        <v>Williams Restaurant</v>
      </c>
      <c r="G71" t="str">
        <f>'TOB Data - Fake - Restaurants'!C71</f>
        <v>FM0842692</v>
      </c>
      <c r="H71" t="str">
        <f>TEXT('TOB Data - Fake - Restaurants'!L71,"YYYY-MM-DD")</f>
        <v>2007-01-13</v>
      </c>
      <c r="I71" t="str">
        <f t="shared" si="5"/>
        <v>Filing:FRREG</v>
      </c>
    </row>
    <row r="72" spans="1:9" x14ac:dyDescent="0.45">
      <c r="A72" t="str">
        <f>IF('registration.permitify.csv'!D72 = "SP",'TOB Data - Fake - Restaurants'!M72,"-")</f>
        <v>-</v>
      </c>
      <c r="B72" t="str">
        <f t="shared" si="6"/>
        <v>-</v>
      </c>
      <c r="C72" t="str">
        <f>'registration.permitify.csv'!B72</f>
        <v>FM0396526</v>
      </c>
      <c r="D72" t="str">
        <f>'TOB Data - Fake - Restaurants'!E72</f>
        <v>MARTIN239713 B.C. LTD.</v>
      </c>
      <c r="E72" t="str">
        <f t="shared" si="7"/>
        <v>BC</v>
      </c>
      <c r="F72" t="str">
        <f>'TOB Data - Fake - Restaurants'!B72</f>
        <v>Peirce Diner</v>
      </c>
      <c r="G72" t="str">
        <f>'TOB Data - Fake - Restaurants'!C72</f>
        <v>FM0396526</v>
      </c>
      <c r="H72" t="str">
        <f>TEXT('TOB Data - Fake - Restaurants'!L72,"YYYY-MM-DD")</f>
        <v>2009-05-02</v>
      </c>
      <c r="I72" t="str">
        <f t="shared" si="5"/>
        <v>Filing:FRREG</v>
      </c>
    </row>
    <row r="73" spans="1:9" x14ac:dyDescent="0.45">
      <c r="A73" t="str">
        <f>IF('registration.permitify.csv'!D73 = "SP",'TOB Data - Fake - Restaurants'!M73,"-")</f>
        <v>-</v>
      </c>
      <c r="B73" t="str">
        <f t="shared" si="6"/>
        <v>-</v>
      </c>
      <c r="C73" t="str">
        <f>'registration.permitify.csv'!B73</f>
        <v>FM0403540</v>
      </c>
      <c r="D73" t="str">
        <f>'TOB Data - Fake - Restaurants'!E73</f>
        <v>WRIGHT COFFEE CANADA, INC.</v>
      </c>
      <c r="E73" t="str">
        <f t="shared" si="7"/>
        <v>BC</v>
      </c>
      <c r="F73" t="str">
        <f>'TOB Data - Fake - Restaurants'!B73</f>
        <v>Knight Public House</v>
      </c>
      <c r="G73" t="str">
        <f>'TOB Data - Fake - Restaurants'!C73</f>
        <v>FM0403540</v>
      </c>
      <c r="H73" t="str">
        <f>TEXT('TOB Data - Fake - Restaurants'!L73,"YYYY-MM-DD")</f>
        <v>2015-03-02</v>
      </c>
      <c r="I73" t="str">
        <f t="shared" si="5"/>
        <v>Filing:FRREG</v>
      </c>
    </row>
    <row r="74" spans="1:9" x14ac:dyDescent="0.45">
      <c r="A74" t="str">
        <f>IF('registration.permitify.csv'!D74 = "SP",'TOB Data - Fake - Restaurants'!M74,"-")</f>
        <v>-</v>
      </c>
      <c r="B74" t="str">
        <f t="shared" si="6"/>
        <v>-</v>
      </c>
      <c r="C74" t="str">
        <f>'registration.permitify.csv'!B74</f>
        <v>FM0430250</v>
      </c>
      <c r="D74" t="str">
        <f>'TOB Data - Fake - Restaurants'!E74</f>
        <v>SHOOK318365 B.C. LTD.</v>
      </c>
      <c r="E74" t="str">
        <f t="shared" si="7"/>
        <v>BC</v>
      </c>
      <c r="F74" t="str">
        <f>'TOB Data - Fake - Restaurants'!B74</f>
        <v>Fulford Seafood</v>
      </c>
      <c r="G74" t="str">
        <f>'TOB Data - Fake - Restaurants'!C74</f>
        <v>FM0430250</v>
      </c>
      <c r="H74" t="str">
        <f>TEXT('TOB Data - Fake - Restaurants'!L74,"YYYY-MM-DD")</f>
        <v>2010-05-30</v>
      </c>
      <c r="I74" t="str">
        <f t="shared" si="5"/>
        <v>Filing:FRREG</v>
      </c>
    </row>
    <row r="75" spans="1:9" x14ac:dyDescent="0.45">
      <c r="A75" t="str">
        <f>IF('registration.permitify.csv'!D75 = "SP",'TOB Data - Fake - Restaurants'!M75,"-")</f>
        <v>-</v>
      </c>
      <c r="B75" t="str">
        <f t="shared" si="6"/>
        <v>-</v>
      </c>
      <c r="C75" t="str">
        <f>'registration.permitify.csv'!B75</f>
        <v>FM0650759</v>
      </c>
      <c r="D75" t="str">
        <f>'TOB Data - Fake - Restaurants'!E75</f>
        <v>CLEARY HEIGHTS CARE HOLDINGS LTD.</v>
      </c>
      <c r="E75" t="str">
        <f t="shared" si="7"/>
        <v>BC</v>
      </c>
      <c r="F75" t="str">
        <f>'TOB Data - Fake - Restaurants'!B75</f>
        <v>Locke Coffee</v>
      </c>
      <c r="G75" t="str">
        <f>'TOB Data - Fake - Restaurants'!C75</f>
        <v>FM0650759</v>
      </c>
      <c r="H75" t="str">
        <f>TEXT('TOB Data - Fake - Restaurants'!L75,"YYYY-MM-DD")</f>
        <v>2005-01-16</v>
      </c>
      <c r="I75" t="str">
        <f t="shared" si="5"/>
        <v>Filing:FRREG</v>
      </c>
    </row>
    <row r="76" spans="1:9" x14ac:dyDescent="0.45">
      <c r="A76" t="str">
        <f>IF('registration.permitify.csv'!D76 = "SP",'TOB Data - Fake - Restaurants'!M76,"-")</f>
        <v>-</v>
      </c>
      <c r="B76" t="str">
        <f t="shared" si="6"/>
        <v>-</v>
      </c>
      <c r="C76" t="str">
        <f>'registration.permitify.csv'!B76</f>
        <v>FM0505363</v>
      </c>
      <c r="D76" t="str">
        <f>'TOB Data - Fake - Restaurants'!E76</f>
        <v>BANKSTON THE SAMOSA HOUSE INC.</v>
      </c>
      <c r="E76" t="str">
        <f t="shared" si="7"/>
        <v>BC</v>
      </c>
      <c r="F76" t="str">
        <f>'TOB Data - Fake - Restaurants'!B76</f>
        <v>Lloyd Pub</v>
      </c>
      <c r="G76" t="str">
        <f>'TOB Data - Fake - Restaurants'!C76</f>
        <v>FM0505363</v>
      </c>
      <c r="H76" t="str">
        <f>TEXT('TOB Data - Fake - Restaurants'!L76,"YYYY-MM-DD")</f>
        <v>2017-09-30</v>
      </c>
      <c r="I76" t="str">
        <f t="shared" si="5"/>
        <v>Filing:FRREG</v>
      </c>
    </row>
    <row r="77" spans="1:9" x14ac:dyDescent="0.45">
      <c r="A77" t="str">
        <f>IF('registration.permitify.csv'!D77 = "SP",'TOB Data - Fake - Restaurants'!M77,"-")</f>
        <v>-</v>
      </c>
      <c r="B77" t="str">
        <f t="shared" si="6"/>
        <v>-</v>
      </c>
      <c r="C77" t="str">
        <f>'registration.permitify.csv'!B77</f>
        <v>FM0371990</v>
      </c>
      <c r="D77" t="str">
        <f>'TOB Data - Fake - Restaurants'!E77</f>
        <v>PINZON SPRING GROUP LTD.</v>
      </c>
      <c r="E77" t="str">
        <f t="shared" si="7"/>
        <v>BC</v>
      </c>
      <c r="F77" t="str">
        <f>'TOB Data - Fake - Restaurants'!B77</f>
        <v>Gleason Trattoria</v>
      </c>
      <c r="G77" t="str">
        <f>'TOB Data - Fake - Restaurants'!C77</f>
        <v>FM0371990</v>
      </c>
      <c r="H77" t="str">
        <f>TEXT('TOB Data - Fake - Restaurants'!L77,"YYYY-MM-DD")</f>
        <v>2010-07-26</v>
      </c>
      <c r="I77" t="str">
        <f t="shared" si="5"/>
        <v>Filing:FRREG</v>
      </c>
    </row>
    <row r="78" spans="1:9" x14ac:dyDescent="0.45">
      <c r="A78" t="str">
        <f>IF('registration.permitify.csv'!D78 = "SP",'TOB Data - Fake - Restaurants'!M78,"-")</f>
        <v>-</v>
      </c>
      <c r="B78" t="str">
        <f t="shared" si="6"/>
        <v>-</v>
      </c>
      <c r="C78" t="str">
        <f>'registration.permitify.csv'!B78</f>
        <v>FM0411589</v>
      </c>
      <c r="D78" t="str">
        <f>'TOB Data - Fake - Restaurants'!E78</f>
        <v>ELSON328152 B.C. LTD.</v>
      </c>
      <c r="E78" t="str">
        <f t="shared" si="7"/>
        <v>BC</v>
      </c>
      <c r="F78" t="str">
        <f>'TOB Data - Fake - Restaurants'!B78</f>
        <v>Bumpers Public House</v>
      </c>
      <c r="G78" t="str">
        <f>'TOB Data - Fake - Restaurants'!C78</f>
        <v>FM0411589</v>
      </c>
      <c r="H78" t="str">
        <f>TEXT('TOB Data - Fake - Restaurants'!L78,"YYYY-MM-DD")</f>
        <v>2010-07-26</v>
      </c>
      <c r="I78" t="str">
        <f t="shared" si="5"/>
        <v>Filing:FRREG</v>
      </c>
    </row>
    <row r="79" spans="1:9" x14ac:dyDescent="0.45">
      <c r="A79" t="str">
        <f>IF('registration.permitify.csv'!D79 = "SP",'TOB Data - Fake - Restaurants'!M79,"-")</f>
        <v>-</v>
      </c>
      <c r="B79" t="str">
        <f t="shared" si="6"/>
        <v>-</v>
      </c>
      <c r="C79" t="str">
        <f>'registration.permitify.csv'!B79</f>
        <v>FM0126534</v>
      </c>
      <c r="D79" t="str">
        <f>'TOB Data - Fake - Restaurants'!E79</f>
        <v>BLUNT BREAD CO. INC.</v>
      </c>
      <c r="E79" t="str">
        <f t="shared" si="7"/>
        <v>BC</v>
      </c>
      <c r="F79" t="str">
        <f>'TOB Data - Fake - Restaurants'!B79</f>
        <v>Rodriguez Drive-In</v>
      </c>
      <c r="G79" t="str">
        <f>'TOB Data - Fake - Restaurants'!C79</f>
        <v>FM0126534</v>
      </c>
      <c r="H79" t="str">
        <f>TEXT('TOB Data - Fake - Restaurants'!L79,"YYYY-MM-DD")</f>
        <v>2006-07-18</v>
      </c>
      <c r="I79" t="str">
        <f t="shared" si="5"/>
        <v>Filing:FRREG</v>
      </c>
    </row>
    <row r="80" spans="1:9" x14ac:dyDescent="0.45">
      <c r="A80" t="str">
        <f>IF('registration.permitify.csv'!D80 = "SP",'TOB Data - Fake - Restaurants'!M80,"-")</f>
        <v>-</v>
      </c>
      <c r="B80" t="str">
        <f t="shared" si="6"/>
        <v>-</v>
      </c>
      <c r="C80" t="str">
        <f>'registration.permitify.csv'!B80</f>
        <v>FM0869372</v>
      </c>
      <c r="D80" t="str">
        <f>'TOB Data - Fake - Restaurants'!E80</f>
        <v>LOPEZ LINK NOODLES &amp; PASTA LTD.</v>
      </c>
      <c r="E80" t="str">
        <f t="shared" si="7"/>
        <v>BC</v>
      </c>
      <c r="F80" t="str">
        <f>'TOB Data - Fake - Restaurants'!B80</f>
        <v>Martin Dive</v>
      </c>
      <c r="G80" t="str">
        <f>'TOB Data - Fake - Restaurants'!C80</f>
        <v>FM0869372</v>
      </c>
      <c r="H80" t="str">
        <f>TEXT('TOB Data - Fake - Restaurants'!L80,"YYYY-MM-DD")</f>
        <v>2015-12-11</v>
      </c>
      <c r="I80" t="str">
        <f t="shared" si="5"/>
        <v>Filing:FRREG</v>
      </c>
    </row>
    <row r="81" spans="1:9" x14ac:dyDescent="0.45">
      <c r="A81" t="str">
        <f>IF('registration.permitify.csv'!D81 = "SP",'TOB Data - Fake - Restaurants'!M81,"-")</f>
        <v>-</v>
      </c>
      <c r="B81" t="str">
        <f t="shared" si="6"/>
        <v>-</v>
      </c>
      <c r="C81" t="str">
        <f>'registration.permitify.csv'!B81</f>
        <v>FM0996863</v>
      </c>
      <c r="D81" t="str">
        <f>'TOB Data - Fake - Restaurants'!E81</f>
        <v>GRIFFIN FOOD INDUSTRY LTD.</v>
      </c>
      <c r="E81" t="str">
        <f t="shared" si="7"/>
        <v>BC</v>
      </c>
      <c r="F81" t="str">
        <f>'TOB Data - Fake - Restaurants'!B81</f>
        <v>Wright Luncheon</v>
      </c>
      <c r="G81" t="str">
        <f>'TOB Data - Fake - Restaurants'!C81</f>
        <v>FM0996863</v>
      </c>
      <c r="H81" t="str">
        <f>TEXT('TOB Data - Fake - Restaurants'!L81,"YYYY-MM-DD")</f>
        <v>2005-07-14</v>
      </c>
      <c r="I81" t="str">
        <f t="shared" si="5"/>
        <v>Filing:FRREG</v>
      </c>
    </row>
    <row r="82" spans="1:9" x14ac:dyDescent="0.45">
      <c r="A82" t="str">
        <f>IF('registration.permitify.csv'!D82 = "SP",'TOB Data - Fake - Restaurants'!M82,"-")</f>
        <v>-</v>
      </c>
      <c r="B82" t="str">
        <f t="shared" si="6"/>
        <v>-</v>
      </c>
      <c r="C82" t="str">
        <f>'registration.permitify.csv'!B82</f>
        <v>FM0626073</v>
      </c>
      <c r="D82" t="str">
        <f>'TOB Data - Fake - Restaurants'!E82</f>
        <v>BUENO FOOD LTD.</v>
      </c>
      <c r="E82" t="str">
        <f t="shared" si="7"/>
        <v>BC</v>
      </c>
      <c r="F82" t="str">
        <f>'TOB Data - Fake - Restaurants'!B82</f>
        <v>Shook Coffee</v>
      </c>
      <c r="G82" t="str">
        <f>'TOB Data - Fake - Restaurants'!C82</f>
        <v>FM0626073</v>
      </c>
      <c r="H82" t="str">
        <f>TEXT('TOB Data - Fake - Restaurants'!L82,"YYYY-MM-DD")</f>
        <v>2006-07-03</v>
      </c>
      <c r="I82" t="str">
        <f t="shared" si="5"/>
        <v>Filing:FRREG</v>
      </c>
    </row>
    <row r="83" spans="1:9" x14ac:dyDescent="0.45">
      <c r="A83" t="str">
        <f>IF('registration.permitify.csv'!D83 = "SP",'TOB Data - Fake - Restaurants'!M83,"-")</f>
        <v>-</v>
      </c>
      <c r="B83" t="str">
        <f t="shared" si="6"/>
        <v>-</v>
      </c>
      <c r="C83" t="str">
        <f>'registration.permitify.csv'!B83</f>
        <v>FM0998610</v>
      </c>
      <c r="D83" t="str">
        <f>'TOB Data - Fake - Restaurants'!E83</f>
        <v>DIAZ HOLDINGS LTD.</v>
      </c>
      <c r="E83" t="str">
        <f t="shared" si="7"/>
        <v>BC</v>
      </c>
      <c r="F83" t="str">
        <f>'TOB Data - Fake - Restaurants'!B83</f>
        <v>Cleary Kitchen</v>
      </c>
      <c r="G83" t="str">
        <f>'TOB Data - Fake - Restaurants'!C83</f>
        <v>FM0998610</v>
      </c>
      <c r="H83" t="str">
        <f>TEXT('TOB Data - Fake - Restaurants'!L83,"YYYY-MM-DD")</f>
        <v>2010-09-24</v>
      </c>
      <c r="I83" t="str">
        <f t="shared" si="5"/>
        <v>Filing:FRREG</v>
      </c>
    </row>
    <row r="84" spans="1:9" x14ac:dyDescent="0.45">
      <c r="A84" t="str">
        <f>IF('registration.permitify.csv'!D84 = "SP",'TOB Data - Fake - Restaurants'!M84,"-")</f>
        <v>-</v>
      </c>
      <c r="B84" t="str">
        <f t="shared" si="6"/>
        <v>-</v>
      </c>
      <c r="C84" t="str">
        <f>'registration.permitify.csv'!B84</f>
        <v>FM0657989</v>
      </c>
      <c r="D84" t="str">
        <f>'TOB Data - Fake - Restaurants'!E84</f>
        <v>ROBERTSON INVESTMENT SOLUTIONS INC.</v>
      </c>
      <c r="E84" t="str">
        <f t="shared" si="7"/>
        <v>BC</v>
      </c>
      <c r="F84" t="str">
        <f>'TOB Data - Fake - Restaurants'!B84</f>
        <v>Bankston Kitchen</v>
      </c>
      <c r="G84" t="str">
        <f>'TOB Data - Fake - Restaurants'!C84</f>
        <v>FM0657989</v>
      </c>
      <c r="H84" t="str">
        <f>TEXT('TOB Data - Fake - Restaurants'!L84,"YYYY-MM-DD")</f>
        <v>2010-02-28</v>
      </c>
      <c r="I84" t="str">
        <f t="shared" si="5"/>
        <v>Filing:FRREG</v>
      </c>
    </row>
    <row r="85" spans="1:9" x14ac:dyDescent="0.45">
      <c r="A85" t="str">
        <f>IF('registration.permitify.csv'!D85 = "SP",'TOB Data - Fake - Restaurants'!M85,"-")</f>
        <v>-</v>
      </c>
      <c r="B85" t="str">
        <f t="shared" si="6"/>
        <v>-</v>
      </c>
      <c r="C85" t="str">
        <f>'registration.permitify.csv'!B85</f>
        <v>FM0256234</v>
      </c>
      <c r="D85" t="str">
        <f>'TOB Data - Fake - Restaurants'!E85</f>
        <v>JARMON CINNAMON CENTRE LTD.</v>
      </c>
      <c r="E85" t="str">
        <f t="shared" si="7"/>
        <v>BC</v>
      </c>
      <c r="F85" t="str">
        <f>'TOB Data - Fake - Restaurants'!B85</f>
        <v>Pinzon Pub</v>
      </c>
      <c r="G85" t="str">
        <f>'TOB Data - Fake - Restaurants'!C85</f>
        <v>FM0256234</v>
      </c>
      <c r="H85" t="str">
        <f>TEXT('TOB Data - Fake - Restaurants'!L85,"YYYY-MM-DD")</f>
        <v>2018-03-16</v>
      </c>
      <c r="I85" t="str">
        <f t="shared" si="5"/>
        <v>Filing:FRREG</v>
      </c>
    </row>
    <row r="86" spans="1:9" x14ac:dyDescent="0.45">
      <c r="A86" t="str">
        <f>IF('registration.permitify.csv'!D86 = "SP",'TOB Data - Fake - Restaurants'!M86,"-")</f>
        <v>-</v>
      </c>
      <c r="B86" t="str">
        <f t="shared" si="6"/>
        <v>-</v>
      </c>
      <c r="C86" t="str">
        <f>'registration.permitify.csv'!B86</f>
        <v>FM0531049</v>
      </c>
      <c r="D86" t="str">
        <f>'TOB Data - Fake - Restaurants'!E86</f>
        <v>MEMORIAL ARBOR INC.</v>
      </c>
      <c r="E86" t="str">
        <f t="shared" si="7"/>
        <v>BC</v>
      </c>
      <c r="F86" t="str">
        <f>'TOB Data - Fake - Restaurants'!B86</f>
        <v>Elson Booze and Food</v>
      </c>
      <c r="G86" t="str">
        <f>'TOB Data - Fake - Restaurants'!C86</f>
        <v>FM0531049</v>
      </c>
      <c r="H86" t="str">
        <f>TEXT('TOB Data - Fake - Restaurants'!L86,"YYYY-MM-DD")</f>
        <v>2005-11-15</v>
      </c>
      <c r="I86" t="str">
        <f t="shared" si="5"/>
        <v>Filing:FRREG</v>
      </c>
    </row>
    <row r="87" spans="1:9" x14ac:dyDescent="0.45">
      <c r="A87" t="str">
        <f>IF('registration.permitify.csv'!D87 = "SP",'TOB Data - Fake - Restaurants'!M87,"-")</f>
        <v>-</v>
      </c>
      <c r="B87" t="str">
        <f t="shared" si="6"/>
        <v>-</v>
      </c>
      <c r="C87" t="str">
        <f>'registration.permitify.csv'!B87</f>
        <v>FM0706765</v>
      </c>
      <c r="D87" t="str">
        <f>'TOB Data - Fake - Restaurants'!E87</f>
        <v>MEMORIAL ARBOR INC.</v>
      </c>
      <c r="E87" t="str">
        <f t="shared" si="7"/>
        <v>BC</v>
      </c>
      <c r="F87" t="str">
        <f>'TOB Data - Fake - Restaurants'!B87</f>
        <v>Blunt Inn</v>
      </c>
      <c r="G87" t="str">
        <f>'TOB Data - Fake - Restaurants'!C87</f>
        <v>FM0706765</v>
      </c>
      <c r="H87" t="str">
        <f>TEXT('TOB Data - Fake - Restaurants'!L87,"YYYY-MM-DD")</f>
        <v>2006-02-24</v>
      </c>
      <c r="I87" t="str">
        <f t="shared" si="5"/>
        <v>Filing:FRREG</v>
      </c>
    </row>
    <row r="88" spans="1:9" x14ac:dyDescent="0.45">
      <c r="A88" t="str">
        <f>IF('registration.permitify.csv'!D88 = "SP",'TOB Data - Fake - Restaurants'!M88,"-")</f>
        <v>-</v>
      </c>
      <c r="B88" t="str">
        <f t="shared" si="6"/>
        <v>-</v>
      </c>
      <c r="C88" t="str">
        <f>'registration.permitify.csv'!B88</f>
        <v>FM0577961</v>
      </c>
      <c r="D88" t="str">
        <f>'TOB Data - Fake - Restaurants'!E88</f>
        <v>WILCOX107235 B.C. LTD.</v>
      </c>
      <c r="E88" t="str">
        <f t="shared" si="7"/>
        <v>BC</v>
      </c>
      <c r="F88" t="str">
        <f>'TOB Data - Fake - Restaurants'!B88</f>
        <v>Lopez Public House</v>
      </c>
      <c r="G88" t="str">
        <f>'TOB Data - Fake - Restaurants'!C88</f>
        <v>FM0577961</v>
      </c>
      <c r="H88" t="str">
        <f>TEXT('TOB Data - Fake - Restaurants'!L88,"YYYY-MM-DD")</f>
        <v>2011-07-07</v>
      </c>
      <c r="I88" t="str">
        <f t="shared" si="5"/>
        <v>Filing:FRREG</v>
      </c>
    </row>
    <row r="89" spans="1:9" x14ac:dyDescent="0.45">
      <c r="A89" t="str">
        <f>IF('registration.permitify.csv'!D89 = "SP",'TOB Data - Fake - Restaurants'!M89,"-")</f>
        <v>-</v>
      </c>
      <c r="B89" t="str">
        <f t="shared" si="6"/>
        <v>-</v>
      </c>
      <c r="C89" t="str">
        <f>'registration.permitify.csv'!B89</f>
        <v>FM0413030</v>
      </c>
      <c r="D89" t="str">
        <f>'TOB Data - Fake - Restaurants'!E89</f>
        <v>STRACHAN WAVES COFFEE INC.</v>
      </c>
      <c r="E89" t="str">
        <f t="shared" si="7"/>
        <v>BC</v>
      </c>
      <c r="F89" t="str">
        <f>'TOB Data - Fake - Restaurants'!B89</f>
        <v>Griffin Grill</v>
      </c>
      <c r="G89" t="str">
        <f>'TOB Data - Fake - Restaurants'!C89</f>
        <v>FM0413030</v>
      </c>
      <c r="H89" t="str">
        <f>TEXT('TOB Data - Fake - Restaurants'!L89,"YYYY-MM-DD")</f>
        <v>2013-09-25</v>
      </c>
      <c r="I89" t="str">
        <f t="shared" si="5"/>
        <v>Filing:FRREG</v>
      </c>
    </row>
    <row r="90" spans="1:9" x14ac:dyDescent="0.45">
      <c r="A90" t="str">
        <f>IF('registration.permitify.csv'!D90 = "SP",'TOB Data - Fake - Restaurants'!M90,"-")</f>
        <v>-</v>
      </c>
      <c r="B90" t="str">
        <f t="shared" si="6"/>
        <v>-</v>
      </c>
      <c r="C90" t="str">
        <f>'registration.permitify.csv'!B90</f>
        <v>FM0749927</v>
      </c>
      <c r="D90" t="str">
        <f>'TOB Data - Fake - Restaurants'!E90</f>
        <v>STRACHAN WAVES COFFEE INC.</v>
      </c>
      <c r="E90" t="str">
        <f t="shared" si="7"/>
        <v>BC</v>
      </c>
      <c r="F90" t="str">
        <f>'TOB Data - Fake - Restaurants'!B90</f>
        <v>Bueno Bar</v>
      </c>
      <c r="G90" t="str">
        <f>'TOB Data - Fake - Restaurants'!C90</f>
        <v>FM0749927</v>
      </c>
      <c r="H90" t="str">
        <f>TEXT('TOB Data - Fake - Restaurants'!L90,"YYYY-MM-DD")</f>
        <v>2007-05-24</v>
      </c>
      <c r="I90" t="str">
        <f t="shared" si="5"/>
        <v>Filing:FRREG</v>
      </c>
    </row>
    <row r="91" spans="1:9" x14ac:dyDescent="0.45">
      <c r="A91" t="str">
        <f>IF('registration.permitify.csv'!D91 = "SP",'TOB Data - Fake - Restaurants'!M91,"-")</f>
        <v>-</v>
      </c>
      <c r="B91" t="str">
        <f t="shared" si="6"/>
        <v>-</v>
      </c>
      <c r="C91" t="str">
        <f>'registration.permitify.csv'!B91</f>
        <v>FM0978608</v>
      </c>
      <c r="D91" t="str">
        <f>'TOB Data - Fake - Restaurants'!E91</f>
        <v>WORRELL240305 B.C. LTD.</v>
      </c>
      <c r="E91" t="str">
        <f t="shared" si="7"/>
        <v>BC</v>
      </c>
      <c r="F91" t="str">
        <f>'TOB Data - Fake - Restaurants'!B91</f>
        <v>Diaz Saloon</v>
      </c>
      <c r="G91" t="str">
        <f>'TOB Data - Fake - Restaurants'!C91</f>
        <v>FM0978608</v>
      </c>
      <c r="H91" t="str">
        <f>TEXT('TOB Data - Fake - Restaurants'!L91,"YYYY-MM-DD")</f>
        <v>2016-12-24</v>
      </c>
      <c r="I91" t="str">
        <f t="shared" si="5"/>
        <v>Filing:FRREG</v>
      </c>
    </row>
    <row r="92" spans="1:9" x14ac:dyDescent="0.45">
      <c r="A92" t="str">
        <f>IF('registration.permitify.csv'!D92 = "SP",'TOB Data - Fake - Restaurants'!M92,"-")</f>
        <v>-</v>
      </c>
      <c r="B92" t="str">
        <f t="shared" si="6"/>
        <v>-</v>
      </c>
      <c r="C92" t="str">
        <f>'registration.permitify.csv'!B92</f>
        <v>FM0371429</v>
      </c>
      <c r="D92" t="str">
        <f>'TOB Data - Fake - Restaurants'!E92</f>
        <v>WELLS ENTERPRISES LIMITED</v>
      </c>
      <c r="E92" t="str">
        <f t="shared" si="7"/>
        <v>BC</v>
      </c>
      <c r="F92" t="str">
        <f>'TOB Data - Fake - Restaurants'!B92</f>
        <v>Robertson Restaurant</v>
      </c>
      <c r="G92" t="str">
        <f>'TOB Data - Fake - Restaurants'!C92</f>
        <v>FM0371429</v>
      </c>
      <c r="H92" t="str">
        <f>TEXT('TOB Data - Fake - Restaurants'!L92,"YYYY-MM-DD")</f>
        <v>2008-07-25</v>
      </c>
      <c r="I92" t="str">
        <f t="shared" si="5"/>
        <v>Filing:FRREG</v>
      </c>
    </row>
    <row r="93" spans="1:9" x14ac:dyDescent="0.45">
      <c r="A93" t="str">
        <f>IF('registration.permitify.csv'!D93 = "SP",'TOB Data - Fake - Restaurants'!M93,"-")</f>
        <v>-</v>
      </c>
      <c r="B93" t="str">
        <f t="shared" si="6"/>
        <v>-</v>
      </c>
      <c r="C93">
        <f>'registration.permitify.csv'!B93</f>
        <v>0</v>
      </c>
      <c r="D93" t="e">
        <f>'TOB Data - Fake - Restaurants'!#REF!</f>
        <v>#REF!</v>
      </c>
      <c r="E93" t="str">
        <f t="shared" si="7"/>
        <v>BC</v>
      </c>
      <c r="F93" t="e">
        <f>'TOB Data - Fake - Restaurants'!#REF!</f>
        <v>#REF!</v>
      </c>
      <c r="G93" t="e">
        <f>'TOB Data - Fake - Restaurants'!#REF!</f>
        <v>#REF!</v>
      </c>
      <c r="H93" t="e">
        <f>TEXT('TOB Data - Fake - Restaurants'!#REF!,"YYYY-MM-DD")</f>
        <v>#REF!</v>
      </c>
      <c r="I93" t="str">
        <f t="shared" si="5"/>
        <v>Filing:FRREG</v>
      </c>
    </row>
    <row r="94" spans="1:9" x14ac:dyDescent="0.45">
      <c r="A94" t="str">
        <f>IF('registration.permitify.csv'!D94 = "SP",'TOB Data - Fake - Restaurants'!M94,"-")</f>
        <v>-</v>
      </c>
      <c r="B94" t="str">
        <f t="shared" si="6"/>
        <v>-</v>
      </c>
      <c r="C94">
        <f>'registration.permitify.csv'!B94</f>
        <v>0</v>
      </c>
      <c r="D94">
        <f>'TOB Data - Fake - Restaurants'!E93</f>
        <v>0</v>
      </c>
      <c r="E94" t="str">
        <f t="shared" si="7"/>
        <v>BC</v>
      </c>
      <c r="F94">
        <f>'TOB Data - Fake - Restaurants'!B93</f>
        <v>0</v>
      </c>
      <c r="G94">
        <f>'TOB Data - Fake - Restaurants'!C93</f>
        <v>0</v>
      </c>
      <c r="H94" t="str">
        <f>TEXT('TOB Data - Fake - Restaurants'!L93,"YYYY-MM-DD")</f>
        <v>1900-01-00</v>
      </c>
      <c r="I94" t="str">
        <f t="shared" si="5"/>
        <v>Filing:FRREG</v>
      </c>
    </row>
    <row r="95" spans="1:9" x14ac:dyDescent="0.45">
      <c r="A95" t="str">
        <f>IF('registration.permitify.csv'!D95 = "SP",'TOB Data - Fake - Restaurants'!M95,"-")</f>
        <v>-</v>
      </c>
      <c r="B95" t="str">
        <f t="shared" si="6"/>
        <v>-</v>
      </c>
      <c r="C95">
        <f>'registration.permitify.csv'!B95</f>
        <v>0</v>
      </c>
      <c r="D95">
        <f>'TOB Data - Fake - Restaurants'!E94</f>
        <v>0</v>
      </c>
      <c r="E95" t="str">
        <f t="shared" si="7"/>
        <v>BC</v>
      </c>
      <c r="F95">
        <f>'TOB Data - Fake - Restaurants'!B94</f>
        <v>0</v>
      </c>
      <c r="G95">
        <f>'TOB Data - Fake - Restaurants'!C94</f>
        <v>0</v>
      </c>
      <c r="H95" t="str">
        <f>TEXT('TOB Data - Fake - Restaurants'!L94,"YYYY-MM-DD")</f>
        <v>1900-01-00</v>
      </c>
      <c r="I95" t="str">
        <f t="shared" si="5"/>
        <v>Filing:FRREG</v>
      </c>
    </row>
    <row r="96" spans="1:9" x14ac:dyDescent="0.45">
      <c r="A96" t="str">
        <f>IF('registration.permitify.csv'!D96 = "SP",'TOB Data - Fake - Restaurants'!M96,"-")</f>
        <v>-</v>
      </c>
      <c r="B96" t="str">
        <f t="shared" si="6"/>
        <v>-</v>
      </c>
      <c r="C96">
        <f>'registration.permitify.csv'!B96</f>
        <v>0</v>
      </c>
      <c r="D96">
        <f>'TOB Data - Fake - Restaurants'!E95</f>
        <v>0</v>
      </c>
      <c r="E96" t="str">
        <f t="shared" si="7"/>
        <v>BC</v>
      </c>
      <c r="F96">
        <f>'TOB Data - Fake - Restaurants'!B95</f>
        <v>0</v>
      </c>
      <c r="G96">
        <f>'TOB Data - Fake - Restaurants'!C95</f>
        <v>0</v>
      </c>
      <c r="H96" t="str">
        <f>TEXT('TOB Data - Fake - Restaurants'!L95,"YYYY-MM-DD")</f>
        <v>1900-01-00</v>
      </c>
      <c r="I96" t="str">
        <f t="shared" si="5"/>
        <v>Filing:FRREG</v>
      </c>
    </row>
    <row r="97" spans="1:9" x14ac:dyDescent="0.45">
      <c r="A97" t="str">
        <f>IF('registration.permitify.csv'!D97 = "SP",'TOB Data - Fake - Restaurants'!M97,"-")</f>
        <v>-</v>
      </c>
      <c r="B97" t="str">
        <f t="shared" si="6"/>
        <v>-</v>
      </c>
      <c r="C97">
        <f>'registration.permitify.csv'!B97</f>
        <v>0</v>
      </c>
      <c r="D97">
        <f>'TOB Data - Fake - Restaurants'!E96</f>
        <v>0</v>
      </c>
      <c r="E97" t="str">
        <f t="shared" si="7"/>
        <v>BC</v>
      </c>
      <c r="F97">
        <f>'TOB Data - Fake - Restaurants'!B96</f>
        <v>0</v>
      </c>
      <c r="G97">
        <f>'TOB Data - Fake - Restaurants'!C96</f>
        <v>0</v>
      </c>
      <c r="H97" t="str">
        <f>TEXT('TOB Data - Fake - Restaurants'!L96,"YYYY-MM-DD")</f>
        <v>1900-01-00</v>
      </c>
      <c r="I97" t="str">
        <f t="shared" si="5"/>
        <v>Filing:FRREG</v>
      </c>
    </row>
    <row r="98" spans="1:9" x14ac:dyDescent="0.45">
      <c r="A98" t="str">
        <f>IF('registration.permitify.csv'!D98 = "SP",'TOB Data - Fake - Restaurants'!M98,"-")</f>
        <v>-</v>
      </c>
      <c r="B98" t="str">
        <f t="shared" si="6"/>
        <v>-</v>
      </c>
      <c r="C98">
        <f>'registration.permitify.csv'!B98</f>
        <v>0</v>
      </c>
      <c r="D98">
        <f>'TOB Data - Fake - Restaurants'!E97</f>
        <v>0</v>
      </c>
      <c r="E98" t="str">
        <f t="shared" si="7"/>
        <v>BC</v>
      </c>
      <c r="F98">
        <f>'TOB Data - Fake - Restaurants'!B97</f>
        <v>0</v>
      </c>
      <c r="G98">
        <f>'TOB Data - Fake - Restaurants'!C97</f>
        <v>0</v>
      </c>
      <c r="H98" t="str">
        <f>TEXT('TOB Data - Fake - Restaurants'!L97,"YYYY-MM-DD")</f>
        <v>1900-01-00</v>
      </c>
      <c r="I98" t="str">
        <f t="shared" ref="I98:I111" si="8">"Filing:FRREG"</f>
        <v>Filing:FRREG</v>
      </c>
    </row>
    <row r="99" spans="1:9" x14ac:dyDescent="0.45">
      <c r="A99" t="str">
        <f>IF('registration.permitify.csv'!D99 = "SP",'TOB Data - Fake - Restaurants'!M99,"-")</f>
        <v>-</v>
      </c>
      <c r="B99" t="str">
        <f t="shared" si="6"/>
        <v>-</v>
      </c>
      <c r="C99">
        <f>'registration.permitify.csv'!B99</f>
        <v>0</v>
      </c>
      <c r="D99">
        <f>'TOB Data - Fake - Restaurants'!E98</f>
        <v>0</v>
      </c>
      <c r="E99" t="str">
        <f t="shared" ref="E99:E111" si="9">"BC"</f>
        <v>BC</v>
      </c>
      <c r="F99">
        <f>'TOB Data - Fake - Restaurants'!B98</f>
        <v>0</v>
      </c>
      <c r="G99">
        <f>'TOB Data - Fake - Restaurants'!C98</f>
        <v>0</v>
      </c>
      <c r="H99" t="str">
        <f>TEXT('TOB Data - Fake - Restaurants'!L98,"YYYY-MM-DD")</f>
        <v>1900-01-00</v>
      </c>
      <c r="I99" t="str">
        <f t="shared" si="8"/>
        <v>Filing:FRREG</v>
      </c>
    </row>
    <row r="100" spans="1:9" x14ac:dyDescent="0.45">
      <c r="A100" t="str">
        <f>IF('registration.permitify.csv'!D100 = "SP",'TOB Data - Fake - Restaurants'!M100,"-")</f>
        <v>-</v>
      </c>
      <c r="B100" t="str">
        <f t="shared" si="6"/>
        <v>-</v>
      </c>
      <c r="C100">
        <f>'registration.permitify.csv'!B100</f>
        <v>0</v>
      </c>
      <c r="D100">
        <f>'TOB Data - Fake - Restaurants'!E99</f>
        <v>0</v>
      </c>
      <c r="E100" t="str">
        <f t="shared" si="9"/>
        <v>BC</v>
      </c>
      <c r="F100">
        <f>'TOB Data - Fake - Restaurants'!B99</f>
        <v>0</v>
      </c>
      <c r="G100">
        <f>'TOB Data - Fake - Restaurants'!C99</f>
        <v>0</v>
      </c>
      <c r="H100" t="str">
        <f>TEXT('TOB Data - Fake - Restaurants'!L99,"YYYY-MM-DD")</f>
        <v>1900-01-00</v>
      </c>
      <c r="I100" t="str">
        <f t="shared" si="8"/>
        <v>Filing:FRREG</v>
      </c>
    </row>
    <row r="101" spans="1:9" x14ac:dyDescent="0.45">
      <c r="A101" t="str">
        <f>IF('registration.permitify.csv'!D101 = "SP",'TOB Data - Fake - Restaurants'!M101,"-")</f>
        <v>-</v>
      </c>
      <c r="B101" t="str">
        <f t="shared" si="6"/>
        <v>-</v>
      </c>
      <c r="C101">
        <f>'registration.permitify.csv'!B101</f>
        <v>0</v>
      </c>
      <c r="D101">
        <f>'TOB Data - Fake - Restaurants'!E100</f>
        <v>0</v>
      </c>
      <c r="E101" t="str">
        <f t="shared" si="9"/>
        <v>BC</v>
      </c>
      <c r="F101">
        <f>'TOB Data - Fake - Restaurants'!B100</f>
        <v>0</v>
      </c>
      <c r="G101">
        <f>'TOB Data - Fake - Restaurants'!C100</f>
        <v>0</v>
      </c>
      <c r="H101" t="str">
        <f>TEXT('TOB Data - Fake - Restaurants'!L100,"YYYY-MM-DD")</f>
        <v>1900-01-00</v>
      </c>
      <c r="I101" t="str">
        <f t="shared" si="8"/>
        <v>Filing:FRREG</v>
      </c>
    </row>
    <row r="102" spans="1:9" x14ac:dyDescent="0.45">
      <c r="A102" t="str">
        <f>IF('registration.permitify.csv'!D102 = "SP",'TOB Data - Fake - Restaurants'!M102,"-")</f>
        <v>-</v>
      </c>
      <c r="B102" t="str">
        <f t="shared" si="6"/>
        <v>-</v>
      </c>
      <c r="C102">
        <f>'registration.permitify.csv'!B102</f>
        <v>0</v>
      </c>
      <c r="D102">
        <f>'TOB Data - Fake - Restaurants'!E101</f>
        <v>0</v>
      </c>
      <c r="E102" t="str">
        <f t="shared" si="9"/>
        <v>BC</v>
      </c>
      <c r="F102">
        <f>'TOB Data - Fake - Restaurants'!B101</f>
        <v>0</v>
      </c>
      <c r="G102">
        <f>'TOB Data - Fake - Restaurants'!C101</f>
        <v>0</v>
      </c>
      <c r="H102" t="str">
        <f>TEXT('TOB Data - Fake - Restaurants'!L101,"YYYY-MM-DD")</f>
        <v>1900-01-00</v>
      </c>
      <c r="I102" t="str">
        <f t="shared" si="8"/>
        <v>Filing:FRREG</v>
      </c>
    </row>
    <row r="103" spans="1:9" x14ac:dyDescent="0.45">
      <c r="A103" t="str">
        <f>IF('registration.permitify.csv'!D103 = "SP",'TOB Data - Fake - Restaurants'!M103,"-")</f>
        <v>-</v>
      </c>
      <c r="B103" t="str">
        <f t="shared" si="6"/>
        <v>-</v>
      </c>
      <c r="C103">
        <f>'registration.permitify.csv'!B103</f>
        <v>0</v>
      </c>
      <c r="D103">
        <f>'TOB Data - Fake - Restaurants'!E102</f>
        <v>0</v>
      </c>
      <c r="E103" t="str">
        <f t="shared" si="9"/>
        <v>BC</v>
      </c>
      <c r="F103">
        <f>'TOB Data - Fake - Restaurants'!B102</f>
        <v>0</v>
      </c>
      <c r="G103">
        <f>'TOB Data - Fake - Restaurants'!C102</f>
        <v>0</v>
      </c>
      <c r="H103" t="str">
        <f>TEXT('TOB Data - Fake - Restaurants'!L102,"YYYY-MM-DD")</f>
        <v>1900-01-00</v>
      </c>
      <c r="I103" t="str">
        <f t="shared" si="8"/>
        <v>Filing:FRREG</v>
      </c>
    </row>
    <row r="104" spans="1:9" x14ac:dyDescent="0.45">
      <c r="A104" t="str">
        <f>IF('registration.permitify.csv'!D104 = "SP",'TOB Data - Fake - Restaurants'!M104,"-")</f>
        <v>-</v>
      </c>
      <c r="B104" t="str">
        <f t="shared" si="6"/>
        <v>-</v>
      </c>
      <c r="C104">
        <f>'registration.permitify.csv'!B104</f>
        <v>0</v>
      </c>
      <c r="D104">
        <f>'TOB Data - Fake - Restaurants'!E103</f>
        <v>0</v>
      </c>
      <c r="E104" t="str">
        <f t="shared" si="9"/>
        <v>BC</v>
      </c>
      <c r="F104">
        <f>'TOB Data - Fake - Restaurants'!B103</f>
        <v>0</v>
      </c>
      <c r="G104">
        <f>'TOB Data - Fake - Restaurants'!C103</f>
        <v>0</v>
      </c>
      <c r="H104" t="str">
        <f>TEXT('TOB Data - Fake - Restaurants'!L103,"YYYY-MM-DD")</f>
        <v>1900-01-00</v>
      </c>
      <c r="I104" t="str">
        <f t="shared" si="8"/>
        <v>Filing:FRREG</v>
      </c>
    </row>
    <row r="105" spans="1:9" x14ac:dyDescent="0.45">
      <c r="A105" t="str">
        <f>IF('registration.permitify.csv'!D105 = "SP",'TOB Data - Fake - Restaurants'!M105,"-")</f>
        <v>-</v>
      </c>
      <c r="B105" t="str">
        <f t="shared" si="6"/>
        <v>-</v>
      </c>
      <c r="C105">
        <f>'registration.permitify.csv'!B105</f>
        <v>0</v>
      </c>
      <c r="D105">
        <f>'TOB Data - Fake - Restaurants'!E104</f>
        <v>0</v>
      </c>
      <c r="E105" t="str">
        <f t="shared" si="9"/>
        <v>BC</v>
      </c>
      <c r="F105">
        <f>'TOB Data - Fake - Restaurants'!B104</f>
        <v>0</v>
      </c>
      <c r="G105">
        <f>'TOB Data - Fake - Restaurants'!C104</f>
        <v>0</v>
      </c>
      <c r="H105" t="str">
        <f>TEXT('TOB Data - Fake - Restaurants'!L104,"YYYY-MM-DD")</f>
        <v>1900-01-00</v>
      </c>
      <c r="I105" t="str">
        <f t="shared" si="8"/>
        <v>Filing:FRREG</v>
      </c>
    </row>
    <row r="106" spans="1:9" x14ac:dyDescent="0.45">
      <c r="A106" t="str">
        <f>IF('registration.permitify.csv'!D106 = "SP",'TOB Data - Fake - Restaurants'!M106,"-")</f>
        <v>-</v>
      </c>
      <c r="B106" t="str">
        <f t="shared" si="6"/>
        <v>-</v>
      </c>
      <c r="C106">
        <f>'registration.permitify.csv'!B106</f>
        <v>0</v>
      </c>
      <c r="D106">
        <f>'TOB Data - Fake - Restaurants'!E105</f>
        <v>0</v>
      </c>
      <c r="E106" t="str">
        <f t="shared" si="9"/>
        <v>BC</v>
      </c>
      <c r="F106">
        <f>'TOB Data - Fake - Restaurants'!B105</f>
        <v>0</v>
      </c>
      <c r="G106">
        <f>'TOB Data - Fake - Restaurants'!C105</f>
        <v>0</v>
      </c>
      <c r="H106" t="str">
        <f>TEXT('TOB Data - Fake - Restaurants'!L105,"YYYY-MM-DD")</f>
        <v>1900-01-00</v>
      </c>
      <c r="I106" t="str">
        <f t="shared" si="8"/>
        <v>Filing:FRREG</v>
      </c>
    </row>
    <row r="107" spans="1:9" x14ac:dyDescent="0.45">
      <c r="A107" t="str">
        <f>IF('registration.permitify.csv'!D107 = "SP",'TOB Data - Fake - Restaurants'!M107,"-")</f>
        <v>-</v>
      </c>
      <c r="B107" t="str">
        <f t="shared" si="6"/>
        <v>-</v>
      </c>
      <c r="C107">
        <f>'registration.permitify.csv'!B107</f>
        <v>0</v>
      </c>
      <c r="D107">
        <f>'TOB Data - Fake - Restaurants'!E106</f>
        <v>0</v>
      </c>
      <c r="E107" t="str">
        <f t="shared" si="9"/>
        <v>BC</v>
      </c>
      <c r="F107">
        <f>'TOB Data - Fake - Restaurants'!B106</f>
        <v>0</v>
      </c>
      <c r="G107">
        <f>'TOB Data - Fake - Restaurants'!C106</f>
        <v>0</v>
      </c>
      <c r="H107" t="str">
        <f>TEXT('TOB Data - Fake - Restaurants'!L106,"YYYY-MM-DD")</f>
        <v>1900-01-00</v>
      </c>
      <c r="I107" t="str">
        <f t="shared" si="8"/>
        <v>Filing:FRREG</v>
      </c>
    </row>
    <row r="108" spans="1:9" x14ac:dyDescent="0.45">
      <c r="A108" t="str">
        <f>IF('registration.permitify.csv'!D108 = "SP",'TOB Data - Fake - Restaurants'!M108,"-")</f>
        <v>-</v>
      </c>
      <c r="B108" t="str">
        <f t="shared" si="6"/>
        <v>-</v>
      </c>
      <c r="C108">
        <f>'registration.permitify.csv'!B108</f>
        <v>0</v>
      </c>
      <c r="D108">
        <f>'TOB Data - Fake - Restaurants'!E107</f>
        <v>0</v>
      </c>
      <c r="E108" t="str">
        <f t="shared" si="9"/>
        <v>BC</v>
      </c>
      <c r="F108">
        <f>'TOB Data - Fake - Restaurants'!B107</f>
        <v>0</v>
      </c>
      <c r="G108">
        <f>'TOB Data - Fake - Restaurants'!C107</f>
        <v>0</v>
      </c>
      <c r="H108" t="str">
        <f>TEXT('TOB Data - Fake - Restaurants'!L107,"YYYY-MM-DD")</f>
        <v>1900-01-00</v>
      </c>
      <c r="I108" t="str">
        <f t="shared" si="8"/>
        <v>Filing:FRREG</v>
      </c>
    </row>
    <row r="109" spans="1:9" x14ac:dyDescent="0.45">
      <c r="A109" t="str">
        <f>IF('registration.permitify.csv'!D109 = "SP",'TOB Data - Fake - Restaurants'!M109,"-")</f>
        <v>-</v>
      </c>
      <c r="B109" t="str">
        <f t="shared" si="6"/>
        <v>-</v>
      </c>
      <c r="C109">
        <f>'registration.permitify.csv'!B109</f>
        <v>0</v>
      </c>
      <c r="D109">
        <f>'TOB Data - Fake - Restaurants'!E108</f>
        <v>0</v>
      </c>
      <c r="E109" t="str">
        <f t="shared" si="9"/>
        <v>BC</v>
      </c>
      <c r="F109">
        <f>'TOB Data - Fake - Restaurants'!B108</f>
        <v>0</v>
      </c>
      <c r="G109">
        <f>'TOB Data - Fake - Restaurants'!C108</f>
        <v>0</v>
      </c>
      <c r="H109" t="str">
        <f>TEXT('TOB Data - Fake - Restaurants'!L108,"YYYY-MM-DD")</f>
        <v>1900-01-00</v>
      </c>
      <c r="I109" t="str">
        <f t="shared" si="8"/>
        <v>Filing:FRREG</v>
      </c>
    </row>
    <row r="110" spans="1:9" x14ac:dyDescent="0.45">
      <c r="A110" t="str">
        <f>IF('registration.permitify.csv'!D110 = "SP",'TOB Data - Fake - Restaurants'!M110,"-")</f>
        <v>-</v>
      </c>
      <c r="B110" t="str">
        <f t="shared" si="6"/>
        <v>-</v>
      </c>
      <c r="C110">
        <f>'registration.permitify.csv'!B110</f>
        <v>0</v>
      </c>
      <c r="D110">
        <f>'TOB Data - Fake - Restaurants'!E109</f>
        <v>0</v>
      </c>
      <c r="E110" t="str">
        <f t="shared" si="9"/>
        <v>BC</v>
      </c>
      <c r="F110">
        <f>'TOB Data - Fake - Restaurants'!B109</f>
        <v>0</v>
      </c>
      <c r="G110">
        <f>'TOB Data - Fake - Restaurants'!C109</f>
        <v>0</v>
      </c>
      <c r="H110" t="str">
        <f>TEXT('TOB Data - Fake - Restaurants'!L109,"YYYY-MM-DD")</f>
        <v>1900-01-00</v>
      </c>
      <c r="I110" t="str">
        <f t="shared" si="8"/>
        <v>Filing:FRREG</v>
      </c>
    </row>
    <row r="111" spans="1:9" x14ac:dyDescent="0.45">
      <c r="A111" t="str">
        <f>IF('registration.permitify.csv'!D111 = "SP",'TOB Data - Fake - Restaurants'!M111,"-")</f>
        <v>-</v>
      </c>
      <c r="B111" t="str">
        <f t="shared" si="6"/>
        <v>-</v>
      </c>
      <c r="C111">
        <f>'registration.permitify.csv'!B111</f>
        <v>0</v>
      </c>
      <c r="D111">
        <f>'TOB Data - Fake - Restaurants'!E110</f>
        <v>0</v>
      </c>
      <c r="E111" t="str">
        <f t="shared" si="9"/>
        <v>BC</v>
      </c>
      <c r="F111">
        <f>'TOB Data - Fake - Restaurants'!B110</f>
        <v>0</v>
      </c>
      <c r="G111">
        <f>'TOB Data - Fake - Restaurants'!C110</f>
        <v>0</v>
      </c>
      <c r="H111" t="str">
        <f>TEXT('TOB Data - Fake - Restaurants'!L110,"YYYY-MM-DD")</f>
        <v>1900-01-00</v>
      </c>
      <c r="I111" t="str">
        <f t="shared" si="8"/>
        <v>Filing:FRREG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7"/>
  <sheetViews>
    <sheetView topLeftCell="D1" zoomScale="90" zoomScaleNormal="90" workbookViewId="0">
      <pane ySplit="1" topLeftCell="A2" activePane="bottomLeft" state="frozen"/>
      <selection activeCell="D1" sqref="D1"/>
      <selection pane="bottomLeft" activeCell="K3" sqref="K3"/>
    </sheetView>
  </sheetViews>
  <sheetFormatPr defaultRowHeight="14.25" x14ac:dyDescent="0.45"/>
  <cols>
    <col min="1" max="1" width="7.53125" customWidth="1"/>
    <col min="2" max="2" width="6.86328125" customWidth="1"/>
    <col min="3" max="3" width="4.73046875" customWidth="1"/>
    <col min="4" max="4" width="10.3984375" customWidth="1"/>
    <col min="5" max="5" width="11.1328125" customWidth="1"/>
    <col min="6" max="6" width="9.73046875" customWidth="1"/>
    <col min="7" max="7" width="19.265625" customWidth="1"/>
    <col min="8" max="8" width="6.1328125" customWidth="1"/>
    <col min="9" max="9" width="5.265625" customWidth="1"/>
    <col min="10" max="10" width="8.73046875" customWidth="1"/>
    <col min="11" max="11" width="7.3984375" customWidth="1"/>
    <col min="12" max="12" width="10.265625" customWidth="1"/>
    <col min="13" max="13" width="32.1328125" customWidth="1"/>
    <col min="14" max="14" width="14.6640625" customWidth="1"/>
    <col min="15" max="15" width="14" customWidth="1"/>
    <col min="16" max="16" width="16.265625" customWidth="1"/>
    <col min="17" max="17" width="14.1328125" customWidth="1"/>
    <col min="18" max="18" width="7.73046875" customWidth="1"/>
    <col min="19" max="19" width="10.59765625" customWidth="1"/>
    <col min="20" max="20" width="19.265625" style="3" customWidth="1"/>
    <col min="21" max="21" width="5.265625" customWidth="1"/>
    <col min="22" max="22" width="9" customWidth="1"/>
    <col min="23" max="23" width="10.86328125" customWidth="1"/>
    <col min="24" max="24" width="22.6640625" customWidth="1"/>
    <col min="25" max="25" width="6.86328125" customWidth="1"/>
    <col min="26" max="26" width="45.3984375" customWidth="1"/>
    <col min="27" max="27" width="29.73046875" customWidth="1"/>
    <col min="28" max="28" width="29.265625" customWidth="1"/>
    <col min="29" max="29" width="20.265625" customWidth="1"/>
    <col min="30" max="30" width="9.73046875" customWidth="1"/>
    <col min="31" max="31" width="6.86328125" customWidth="1"/>
    <col min="32" max="32" width="8.53125" customWidth="1"/>
    <col min="33" max="33" width="9.73046875" customWidth="1"/>
    <col min="34" max="34" width="10.86328125" customWidth="1"/>
    <col min="35" max="35" width="36.265625" customWidth="1"/>
    <col min="36" max="36" width="10" customWidth="1"/>
    <col min="37" max="37" width="11.73046875" customWidth="1"/>
    <col min="38" max="38" width="18.1328125" customWidth="1"/>
    <col min="39" max="39" width="17.73046875" customWidth="1"/>
    <col min="40" max="40" width="10.265625" customWidth="1"/>
    <col min="41" max="41" width="8.1328125" customWidth="1"/>
    <col min="42" max="43" width="7.73046875" customWidth="1"/>
    <col min="44" max="44" width="10.86328125" customWidth="1"/>
    <col min="45" max="1025" width="8.53125" customWidth="1"/>
  </cols>
  <sheetData>
    <row r="1" spans="1:44" x14ac:dyDescent="0.4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s="3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  <c r="Z1" t="s">
        <v>330</v>
      </c>
      <c r="AA1" t="s">
        <v>331</v>
      </c>
      <c r="AB1" t="s">
        <v>332</v>
      </c>
      <c r="AC1" t="s">
        <v>333</v>
      </c>
      <c r="AD1" t="s">
        <v>334</v>
      </c>
      <c r="AE1" t="s">
        <v>335</v>
      </c>
      <c r="AF1" t="s">
        <v>336</v>
      </c>
      <c r="AG1" t="s">
        <v>337</v>
      </c>
      <c r="AH1" t="s">
        <v>338</v>
      </c>
      <c r="AI1" t="s">
        <v>339</v>
      </c>
      <c r="AJ1" t="s">
        <v>340</v>
      </c>
      <c r="AK1" t="s">
        <v>341</v>
      </c>
      <c r="AL1" t="s">
        <v>342</v>
      </c>
      <c r="AM1" t="s">
        <v>343</v>
      </c>
      <c r="AN1" t="s">
        <v>344</v>
      </c>
      <c r="AO1" t="s">
        <v>345</v>
      </c>
      <c r="AP1" t="s">
        <v>346</v>
      </c>
      <c r="AQ1" t="s">
        <v>347</v>
      </c>
      <c r="AR1" t="s">
        <v>348</v>
      </c>
    </row>
    <row r="2" spans="1:44" x14ac:dyDescent="0.45">
      <c r="A2">
        <v>115</v>
      </c>
      <c r="B2" t="s">
        <v>349</v>
      </c>
      <c r="C2" t="s">
        <v>350</v>
      </c>
      <c r="D2" t="s">
        <v>351</v>
      </c>
      <c r="E2" t="s">
        <v>352</v>
      </c>
      <c r="F2" t="s">
        <v>353</v>
      </c>
      <c r="G2" t="s">
        <v>354</v>
      </c>
      <c r="H2" t="s">
        <v>17</v>
      </c>
      <c r="I2" t="s">
        <v>105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  <c r="O2" t="s">
        <v>360</v>
      </c>
      <c r="P2" t="s">
        <v>361</v>
      </c>
      <c r="Q2" t="s">
        <v>362</v>
      </c>
      <c r="R2">
        <v>14694</v>
      </c>
      <c r="S2" t="s">
        <v>363</v>
      </c>
      <c r="T2" s="3">
        <v>5148820730421280</v>
      </c>
      <c r="U2">
        <v>682</v>
      </c>
      <c r="V2">
        <v>43556</v>
      </c>
      <c r="W2" t="s">
        <v>364</v>
      </c>
      <c r="X2" t="s">
        <v>365</v>
      </c>
      <c r="Y2" t="s">
        <v>366</v>
      </c>
      <c r="Z2" t="s">
        <v>367</v>
      </c>
      <c r="AA2" t="s">
        <v>368</v>
      </c>
      <c r="AB2" t="s">
        <v>369</v>
      </c>
      <c r="AC2" t="s">
        <v>370</v>
      </c>
      <c r="AD2" t="s">
        <v>371</v>
      </c>
      <c r="AE2">
        <v>165.9</v>
      </c>
      <c r="AF2">
        <v>75.400000000000006</v>
      </c>
      <c r="AG2" t="s">
        <v>372</v>
      </c>
      <c r="AH2">
        <v>169</v>
      </c>
      <c r="AI2" t="s">
        <v>373</v>
      </c>
      <c r="AJ2">
        <v>49.207543000000001</v>
      </c>
      <c r="AK2">
        <v>-122.79309499999999</v>
      </c>
      <c r="AL2" t="s">
        <v>374</v>
      </c>
      <c r="AM2" t="s">
        <v>375</v>
      </c>
      <c r="AN2" t="s">
        <v>376</v>
      </c>
      <c r="AO2" t="s">
        <v>105</v>
      </c>
      <c r="AP2" t="s">
        <v>377</v>
      </c>
      <c r="AQ2" t="s">
        <v>356</v>
      </c>
      <c r="AR2" t="s">
        <v>357</v>
      </c>
    </row>
    <row r="3" spans="1:44" x14ac:dyDescent="0.45">
      <c r="A3">
        <v>145</v>
      </c>
      <c r="B3" t="s">
        <v>378</v>
      </c>
      <c r="C3" t="s">
        <v>379</v>
      </c>
      <c r="D3" t="s">
        <v>380</v>
      </c>
      <c r="E3" t="s">
        <v>352</v>
      </c>
      <c r="F3" t="s">
        <v>381</v>
      </c>
      <c r="G3" t="s">
        <v>382</v>
      </c>
      <c r="H3" t="s">
        <v>17</v>
      </c>
      <c r="I3" t="s">
        <v>105</v>
      </c>
      <c r="J3" t="s">
        <v>383</v>
      </c>
      <c r="K3" t="s">
        <v>356</v>
      </c>
      <c r="L3" t="s">
        <v>357</v>
      </c>
      <c r="M3" t="s">
        <v>384</v>
      </c>
      <c r="N3" t="s">
        <v>385</v>
      </c>
      <c r="O3" t="s">
        <v>386</v>
      </c>
      <c r="P3" t="s">
        <v>387</v>
      </c>
      <c r="Q3" t="s">
        <v>388</v>
      </c>
      <c r="R3">
        <v>25504</v>
      </c>
      <c r="S3" t="s">
        <v>389</v>
      </c>
      <c r="T3" s="3">
        <v>4556480944029910</v>
      </c>
      <c r="U3">
        <v>823</v>
      </c>
      <c r="V3">
        <v>43282</v>
      </c>
      <c r="W3" t="s">
        <v>390</v>
      </c>
      <c r="X3" t="s">
        <v>391</v>
      </c>
      <c r="Y3" t="s">
        <v>392</v>
      </c>
      <c r="Z3" t="s">
        <v>393</v>
      </c>
      <c r="AA3" t="s">
        <v>394</v>
      </c>
      <c r="AB3" t="s">
        <v>395</v>
      </c>
      <c r="AC3" t="s">
        <v>396</v>
      </c>
      <c r="AD3" t="s">
        <v>397</v>
      </c>
      <c r="AE3">
        <v>218.2</v>
      </c>
      <c r="AF3">
        <v>99.2</v>
      </c>
      <c r="AG3" t="s">
        <v>398</v>
      </c>
      <c r="AH3">
        <v>174</v>
      </c>
      <c r="AI3" t="s">
        <v>399</v>
      </c>
      <c r="AJ3">
        <v>49.119669999999999</v>
      </c>
      <c r="AK3">
        <v>-122.916235</v>
      </c>
      <c r="AL3" t="s">
        <v>400</v>
      </c>
      <c r="AM3" t="s">
        <v>401</v>
      </c>
      <c r="AN3" t="s">
        <v>376</v>
      </c>
      <c r="AO3" t="s">
        <v>105</v>
      </c>
      <c r="AP3" t="s">
        <v>377</v>
      </c>
      <c r="AQ3" t="s">
        <v>356</v>
      </c>
      <c r="AR3" t="s">
        <v>357</v>
      </c>
    </row>
    <row r="4" spans="1:44" x14ac:dyDescent="0.45">
      <c r="A4">
        <v>364</v>
      </c>
      <c r="B4" t="s">
        <v>349</v>
      </c>
      <c r="C4" t="s">
        <v>402</v>
      </c>
      <c r="D4" t="s">
        <v>403</v>
      </c>
      <c r="E4" t="s">
        <v>404</v>
      </c>
      <c r="F4" t="s">
        <v>405</v>
      </c>
      <c r="G4" t="s">
        <v>406</v>
      </c>
      <c r="H4" t="s">
        <v>17</v>
      </c>
      <c r="I4" t="s">
        <v>105</v>
      </c>
      <c r="J4" t="s">
        <v>383</v>
      </c>
      <c r="K4" t="s">
        <v>356</v>
      </c>
      <c r="L4" t="s">
        <v>357</v>
      </c>
      <c r="M4" t="s">
        <v>407</v>
      </c>
      <c r="N4" t="s">
        <v>408</v>
      </c>
      <c r="O4" t="s">
        <v>409</v>
      </c>
      <c r="P4" t="s">
        <v>410</v>
      </c>
      <c r="Q4" t="s">
        <v>411</v>
      </c>
      <c r="R4">
        <v>26871</v>
      </c>
      <c r="S4" t="s">
        <v>389</v>
      </c>
      <c r="T4" s="3">
        <v>4929477174794870</v>
      </c>
      <c r="U4">
        <v>396</v>
      </c>
      <c r="V4">
        <v>42522</v>
      </c>
      <c r="W4" t="s">
        <v>412</v>
      </c>
      <c r="X4" t="s">
        <v>413</v>
      </c>
      <c r="Y4" t="s">
        <v>392</v>
      </c>
      <c r="Z4" t="s">
        <v>414</v>
      </c>
      <c r="AA4" t="s">
        <v>415</v>
      </c>
      <c r="AB4" t="s">
        <v>416</v>
      </c>
      <c r="AC4" t="s">
        <v>417</v>
      </c>
      <c r="AD4" t="s">
        <v>418</v>
      </c>
      <c r="AE4">
        <v>211.9</v>
      </c>
      <c r="AF4">
        <v>96.3</v>
      </c>
      <c r="AG4" t="s">
        <v>419</v>
      </c>
      <c r="AH4">
        <v>163</v>
      </c>
      <c r="AI4" t="s">
        <v>420</v>
      </c>
      <c r="AJ4">
        <v>49.110475999999998</v>
      </c>
      <c r="AK4">
        <v>-122.892864</v>
      </c>
      <c r="AL4" t="s">
        <v>421</v>
      </c>
      <c r="AM4" t="s">
        <v>422</v>
      </c>
      <c r="AN4" t="s">
        <v>376</v>
      </c>
      <c r="AO4" t="s">
        <v>105</v>
      </c>
      <c r="AP4" t="s">
        <v>377</v>
      </c>
      <c r="AQ4" t="s">
        <v>356</v>
      </c>
      <c r="AR4" t="s">
        <v>357</v>
      </c>
    </row>
    <row r="5" spans="1:44" x14ac:dyDescent="0.45">
      <c r="A5">
        <v>816</v>
      </c>
      <c r="B5" t="s">
        <v>349</v>
      </c>
      <c r="C5" t="s">
        <v>350</v>
      </c>
      <c r="D5" t="s">
        <v>423</v>
      </c>
      <c r="E5" t="s">
        <v>424</v>
      </c>
      <c r="F5" t="s">
        <v>425</v>
      </c>
      <c r="G5" t="s">
        <v>426</v>
      </c>
      <c r="H5" t="s">
        <v>17</v>
      </c>
      <c r="I5" t="s">
        <v>105</v>
      </c>
      <c r="J5" t="s">
        <v>383</v>
      </c>
      <c r="K5" t="s">
        <v>356</v>
      </c>
      <c r="L5" t="s">
        <v>357</v>
      </c>
      <c r="M5" t="s">
        <v>427</v>
      </c>
      <c r="N5" t="s">
        <v>428</v>
      </c>
      <c r="O5" t="s">
        <v>429</v>
      </c>
      <c r="P5" t="s">
        <v>430</v>
      </c>
      <c r="Q5" t="s">
        <v>431</v>
      </c>
      <c r="R5">
        <v>19562</v>
      </c>
      <c r="S5" t="s">
        <v>363</v>
      </c>
      <c r="T5" s="3">
        <v>5249550133578060</v>
      </c>
      <c r="U5">
        <v>905</v>
      </c>
      <c r="V5">
        <v>42370</v>
      </c>
      <c r="W5" t="s">
        <v>432</v>
      </c>
      <c r="X5" t="s">
        <v>433</v>
      </c>
      <c r="Y5" t="s">
        <v>434</v>
      </c>
      <c r="Z5" t="s">
        <v>435</v>
      </c>
      <c r="AA5" t="s">
        <v>436</v>
      </c>
      <c r="AB5" t="s">
        <v>437</v>
      </c>
      <c r="AC5" t="s">
        <v>438</v>
      </c>
      <c r="AD5" t="s">
        <v>439</v>
      </c>
      <c r="AE5">
        <v>218.7</v>
      </c>
      <c r="AF5">
        <v>99.4</v>
      </c>
      <c r="AG5" t="s">
        <v>440</v>
      </c>
      <c r="AH5">
        <v>168</v>
      </c>
      <c r="AI5" t="s">
        <v>441</v>
      </c>
      <c r="AJ5">
        <v>49.079543000000001</v>
      </c>
      <c r="AK5">
        <v>-122.885744</v>
      </c>
      <c r="AL5" t="s">
        <v>442</v>
      </c>
      <c r="AM5" t="s">
        <v>443</v>
      </c>
      <c r="AN5" t="s">
        <v>376</v>
      </c>
      <c r="AO5" t="s">
        <v>105</v>
      </c>
      <c r="AP5" t="s">
        <v>377</v>
      </c>
      <c r="AQ5" t="s">
        <v>356</v>
      </c>
      <c r="AR5" t="s">
        <v>357</v>
      </c>
    </row>
    <row r="6" spans="1:44" x14ac:dyDescent="0.45">
      <c r="A6">
        <v>1011</v>
      </c>
      <c r="B6" t="s">
        <v>378</v>
      </c>
      <c r="C6" t="s">
        <v>379</v>
      </c>
      <c r="D6" t="s">
        <v>444</v>
      </c>
      <c r="E6" t="s">
        <v>424</v>
      </c>
      <c r="F6" t="s">
        <v>445</v>
      </c>
      <c r="G6" t="s">
        <v>446</v>
      </c>
      <c r="H6" t="s">
        <v>17</v>
      </c>
      <c r="I6" t="s">
        <v>105</v>
      </c>
      <c r="J6" t="s">
        <v>355</v>
      </c>
      <c r="K6" t="s">
        <v>356</v>
      </c>
      <c r="L6" t="s">
        <v>357</v>
      </c>
      <c r="M6" t="s">
        <v>447</v>
      </c>
      <c r="N6" t="s">
        <v>448</v>
      </c>
      <c r="O6" t="s">
        <v>449</v>
      </c>
      <c r="P6" t="s">
        <v>450</v>
      </c>
      <c r="Q6" t="s">
        <v>451</v>
      </c>
      <c r="R6">
        <v>33453</v>
      </c>
      <c r="S6" t="s">
        <v>363</v>
      </c>
      <c r="T6" s="3">
        <v>5572699068615970</v>
      </c>
      <c r="U6">
        <v>519</v>
      </c>
      <c r="V6">
        <v>42370</v>
      </c>
      <c r="W6" t="s">
        <v>452</v>
      </c>
      <c r="X6" t="s">
        <v>453</v>
      </c>
      <c r="Y6" t="s">
        <v>434</v>
      </c>
      <c r="Z6" t="s">
        <v>454</v>
      </c>
      <c r="AA6" t="s">
        <v>455</v>
      </c>
      <c r="AB6" t="s">
        <v>456</v>
      </c>
      <c r="AC6" t="s">
        <v>457</v>
      </c>
      <c r="AD6" t="s">
        <v>439</v>
      </c>
      <c r="AE6">
        <v>140.6</v>
      </c>
      <c r="AF6">
        <v>63.9</v>
      </c>
      <c r="AG6" t="s">
        <v>458</v>
      </c>
      <c r="AH6">
        <v>178</v>
      </c>
      <c r="AI6" t="s">
        <v>459</v>
      </c>
      <c r="AJ6">
        <v>49.109774000000002</v>
      </c>
      <c r="AK6">
        <v>-122.81889</v>
      </c>
      <c r="AL6" t="s">
        <v>421</v>
      </c>
      <c r="AM6" t="s">
        <v>460</v>
      </c>
      <c r="AN6" t="s">
        <v>376</v>
      </c>
      <c r="AO6" t="s">
        <v>105</v>
      </c>
      <c r="AP6" t="s">
        <v>377</v>
      </c>
      <c r="AQ6" t="s">
        <v>356</v>
      </c>
      <c r="AR6" t="s">
        <v>357</v>
      </c>
    </row>
    <row r="7" spans="1:44" x14ac:dyDescent="0.45">
      <c r="A7">
        <v>1343</v>
      </c>
      <c r="B7" t="s">
        <v>349</v>
      </c>
      <c r="C7" t="s">
        <v>461</v>
      </c>
      <c r="D7" t="s">
        <v>462</v>
      </c>
      <c r="E7" t="s">
        <v>463</v>
      </c>
      <c r="F7" t="s">
        <v>464</v>
      </c>
      <c r="G7" t="s">
        <v>465</v>
      </c>
      <c r="H7" t="s">
        <v>17</v>
      </c>
      <c r="I7" t="s">
        <v>105</v>
      </c>
      <c r="J7" t="s">
        <v>466</v>
      </c>
      <c r="K7" t="s">
        <v>356</v>
      </c>
      <c r="L7" t="s">
        <v>357</v>
      </c>
      <c r="M7" t="s">
        <v>467</v>
      </c>
      <c r="N7" t="s">
        <v>468</v>
      </c>
      <c r="O7" t="s">
        <v>469</v>
      </c>
      <c r="P7" t="s">
        <v>470</v>
      </c>
      <c r="Q7" t="s">
        <v>471</v>
      </c>
      <c r="R7">
        <v>21588</v>
      </c>
      <c r="S7" t="s">
        <v>389</v>
      </c>
      <c r="T7" s="3">
        <v>4929172573833660</v>
      </c>
      <c r="U7">
        <v>149</v>
      </c>
      <c r="V7">
        <v>42644</v>
      </c>
      <c r="W7" t="s">
        <v>472</v>
      </c>
      <c r="X7" t="s">
        <v>473</v>
      </c>
      <c r="Y7" t="s">
        <v>474</v>
      </c>
      <c r="Z7" t="s">
        <v>475</v>
      </c>
      <c r="AA7" t="s">
        <v>476</v>
      </c>
      <c r="AB7" t="s">
        <v>477</v>
      </c>
      <c r="AC7" t="s">
        <v>478</v>
      </c>
      <c r="AD7" t="s">
        <v>397</v>
      </c>
      <c r="AE7">
        <v>173.1</v>
      </c>
      <c r="AF7">
        <v>78.7</v>
      </c>
      <c r="AG7" t="s">
        <v>372</v>
      </c>
      <c r="AH7">
        <v>171</v>
      </c>
      <c r="AI7" t="s">
        <v>479</v>
      </c>
      <c r="AJ7">
        <v>49.063116999999998</v>
      </c>
      <c r="AK7">
        <v>-122.844942</v>
      </c>
      <c r="AL7" t="s">
        <v>480</v>
      </c>
      <c r="AM7" t="s">
        <v>481</v>
      </c>
      <c r="AN7" t="s">
        <v>376</v>
      </c>
      <c r="AO7" t="s">
        <v>105</v>
      </c>
      <c r="AP7" t="s">
        <v>377</v>
      </c>
      <c r="AQ7" t="s">
        <v>356</v>
      </c>
      <c r="AR7" t="s">
        <v>357</v>
      </c>
    </row>
    <row r="8" spans="1:44" x14ac:dyDescent="0.45">
      <c r="A8">
        <v>1386</v>
      </c>
      <c r="B8" t="s">
        <v>349</v>
      </c>
      <c r="C8" t="s">
        <v>350</v>
      </c>
      <c r="D8" t="s">
        <v>482</v>
      </c>
      <c r="E8" t="s">
        <v>404</v>
      </c>
      <c r="F8" t="s">
        <v>483</v>
      </c>
      <c r="G8" t="s">
        <v>484</v>
      </c>
      <c r="H8" t="s">
        <v>17</v>
      </c>
      <c r="I8" t="s">
        <v>105</v>
      </c>
      <c r="J8" t="s">
        <v>485</v>
      </c>
      <c r="K8" t="s">
        <v>356</v>
      </c>
      <c r="L8" t="s">
        <v>357</v>
      </c>
      <c r="M8" t="s">
        <v>486</v>
      </c>
      <c r="N8" t="s">
        <v>487</v>
      </c>
      <c r="O8" t="s">
        <v>488</v>
      </c>
      <c r="P8" t="s">
        <v>489</v>
      </c>
      <c r="Q8" t="s">
        <v>490</v>
      </c>
      <c r="R8">
        <v>23818</v>
      </c>
      <c r="S8" t="s">
        <v>363</v>
      </c>
      <c r="T8" s="3">
        <v>5394560989492190</v>
      </c>
      <c r="U8">
        <v>135</v>
      </c>
      <c r="V8">
        <v>43374</v>
      </c>
      <c r="W8" t="s">
        <v>491</v>
      </c>
      <c r="X8" t="s">
        <v>492</v>
      </c>
      <c r="Y8" t="s">
        <v>474</v>
      </c>
      <c r="Z8" t="s">
        <v>493</v>
      </c>
      <c r="AA8" t="s">
        <v>494</v>
      </c>
      <c r="AB8" t="s">
        <v>495</v>
      </c>
      <c r="AC8" t="s">
        <v>496</v>
      </c>
      <c r="AD8" t="s">
        <v>497</v>
      </c>
      <c r="AE8">
        <v>221.8</v>
      </c>
      <c r="AF8">
        <v>100.8</v>
      </c>
      <c r="AG8" t="s">
        <v>440</v>
      </c>
      <c r="AH8">
        <v>168</v>
      </c>
      <c r="AI8" t="s">
        <v>498</v>
      </c>
      <c r="AJ8">
        <v>49.116045999999997</v>
      </c>
      <c r="AK8">
        <v>-122.85562400000001</v>
      </c>
      <c r="AL8" t="s">
        <v>499</v>
      </c>
      <c r="AM8" t="s">
        <v>500</v>
      </c>
      <c r="AN8" t="s">
        <v>376</v>
      </c>
      <c r="AO8" t="s">
        <v>105</v>
      </c>
      <c r="AP8" t="s">
        <v>377</v>
      </c>
      <c r="AQ8" t="s">
        <v>356</v>
      </c>
      <c r="AR8" t="s">
        <v>357</v>
      </c>
    </row>
    <row r="9" spans="1:44" x14ac:dyDescent="0.45">
      <c r="A9">
        <v>1676</v>
      </c>
      <c r="B9" t="s">
        <v>349</v>
      </c>
      <c r="C9" t="s">
        <v>350</v>
      </c>
      <c r="D9" t="s">
        <v>501</v>
      </c>
      <c r="E9" t="s">
        <v>502</v>
      </c>
      <c r="F9" t="s">
        <v>503</v>
      </c>
      <c r="G9" t="s">
        <v>504</v>
      </c>
      <c r="H9" t="s">
        <v>17</v>
      </c>
      <c r="I9" t="s">
        <v>105</v>
      </c>
      <c r="J9" t="s">
        <v>466</v>
      </c>
      <c r="K9" t="s">
        <v>356</v>
      </c>
      <c r="L9" t="s">
        <v>357</v>
      </c>
      <c r="M9" t="s">
        <v>505</v>
      </c>
      <c r="N9" t="s">
        <v>506</v>
      </c>
      <c r="O9" t="s">
        <v>507</v>
      </c>
      <c r="P9" t="s">
        <v>508</v>
      </c>
      <c r="Q9" t="s">
        <v>509</v>
      </c>
      <c r="R9">
        <v>25446</v>
      </c>
      <c r="S9" t="s">
        <v>363</v>
      </c>
      <c r="T9" s="3">
        <v>5509873966145440</v>
      </c>
      <c r="U9">
        <v>751</v>
      </c>
      <c r="V9">
        <v>42675</v>
      </c>
      <c r="W9" t="s">
        <v>510</v>
      </c>
      <c r="X9" t="s">
        <v>511</v>
      </c>
      <c r="Y9" t="s">
        <v>392</v>
      </c>
      <c r="Z9" t="s">
        <v>512</v>
      </c>
      <c r="AA9" t="s">
        <v>513</v>
      </c>
      <c r="AB9" t="s">
        <v>514</v>
      </c>
      <c r="AC9" t="s">
        <v>515</v>
      </c>
      <c r="AD9" t="s">
        <v>439</v>
      </c>
      <c r="AE9">
        <v>110.4</v>
      </c>
      <c r="AF9">
        <v>50.2</v>
      </c>
      <c r="AG9" t="s">
        <v>440</v>
      </c>
      <c r="AH9">
        <v>168</v>
      </c>
      <c r="AI9" t="s">
        <v>516</v>
      </c>
      <c r="AJ9">
        <v>49.129334999999998</v>
      </c>
      <c r="AK9">
        <v>-122.842248</v>
      </c>
      <c r="AL9" t="s">
        <v>517</v>
      </c>
      <c r="AM9" t="s">
        <v>518</v>
      </c>
      <c r="AN9" t="s">
        <v>376</v>
      </c>
      <c r="AO9" t="s">
        <v>105</v>
      </c>
      <c r="AP9" t="s">
        <v>377</v>
      </c>
      <c r="AQ9" t="s">
        <v>356</v>
      </c>
      <c r="AR9" t="s">
        <v>357</v>
      </c>
    </row>
    <row r="10" spans="1:44" x14ac:dyDescent="0.45">
      <c r="A10">
        <v>1747</v>
      </c>
      <c r="B10" t="s">
        <v>378</v>
      </c>
      <c r="C10" t="s">
        <v>379</v>
      </c>
      <c r="D10" t="s">
        <v>519</v>
      </c>
      <c r="E10" t="s">
        <v>424</v>
      </c>
      <c r="F10" t="s">
        <v>520</v>
      </c>
      <c r="G10" t="s">
        <v>521</v>
      </c>
      <c r="H10" t="s">
        <v>17</v>
      </c>
      <c r="I10" t="s">
        <v>105</v>
      </c>
      <c r="J10" t="s">
        <v>485</v>
      </c>
      <c r="K10" t="s">
        <v>356</v>
      </c>
      <c r="L10" t="s">
        <v>357</v>
      </c>
      <c r="M10" t="s">
        <v>522</v>
      </c>
      <c r="N10" t="s">
        <v>523</v>
      </c>
      <c r="O10" t="s">
        <v>524</v>
      </c>
      <c r="P10" t="s">
        <v>525</v>
      </c>
      <c r="Q10" t="s">
        <v>526</v>
      </c>
      <c r="R10">
        <v>25483</v>
      </c>
      <c r="S10" t="s">
        <v>389</v>
      </c>
      <c r="T10" s="3">
        <v>4929027117571450</v>
      </c>
      <c r="U10">
        <v>358</v>
      </c>
      <c r="V10">
        <v>43800</v>
      </c>
      <c r="W10" t="s">
        <v>527</v>
      </c>
      <c r="X10" t="s">
        <v>528</v>
      </c>
      <c r="Y10" t="s">
        <v>529</v>
      </c>
      <c r="Z10" t="s">
        <v>530</v>
      </c>
      <c r="AA10" t="s">
        <v>531</v>
      </c>
      <c r="AB10" t="s">
        <v>532</v>
      </c>
      <c r="AC10" t="s">
        <v>533</v>
      </c>
      <c r="AD10" t="s">
        <v>397</v>
      </c>
      <c r="AE10">
        <v>185.7</v>
      </c>
      <c r="AF10">
        <v>84.4</v>
      </c>
      <c r="AG10" t="s">
        <v>534</v>
      </c>
      <c r="AH10">
        <v>181</v>
      </c>
      <c r="AI10" t="s">
        <v>535</v>
      </c>
      <c r="AJ10">
        <v>49.233908999999997</v>
      </c>
      <c r="AK10">
        <v>-122.752944</v>
      </c>
    </row>
    <row r="11" spans="1:44" x14ac:dyDescent="0.45">
      <c r="A11">
        <v>1773</v>
      </c>
      <c r="B11" t="s">
        <v>378</v>
      </c>
      <c r="C11" t="s">
        <v>379</v>
      </c>
      <c r="D11" t="s">
        <v>536</v>
      </c>
      <c r="E11" t="s">
        <v>537</v>
      </c>
      <c r="F11" t="s">
        <v>538</v>
      </c>
      <c r="G11" t="s">
        <v>539</v>
      </c>
      <c r="H11" t="s">
        <v>17</v>
      </c>
      <c r="I11" t="s">
        <v>105</v>
      </c>
      <c r="J11" t="s">
        <v>355</v>
      </c>
      <c r="K11" t="s">
        <v>356</v>
      </c>
      <c r="L11" t="s">
        <v>357</v>
      </c>
      <c r="M11" t="s">
        <v>540</v>
      </c>
      <c r="N11" t="s">
        <v>541</v>
      </c>
      <c r="O11" t="s">
        <v>542</v>
      </c>
      <c r="P11" t="s">
        <v>543</v>
      </c>
      <c r="Q11" t="s">
        <v>544</v>
      </c>
      <c r="R11">
        <v>15319</v>
      </c>
      <c r="S11" t="s">
        <v>363</v>
      </c>
      <c r="T11" s="3">
        <v>5303653743653610</v>
      </c>
      <c r="U11">
        <v>794</v>
      </c>
      <c r="V11">
        <v>42186</v>
      </c>
      <c r="W11" t="s">
        <v>545</v>
      </c>
      <c r="X11" t="s">
        <v>546</v>
      </c>
      <c r="Y11" t="s">
        <v>547</v>
      </c>
      <c r="Z11" t="s">
        <v>548</v>
      </c>
      <c r="AA11" t="s">
        <v>549</v>
      </c>
      <c r="AB11" t="s">
        <v>550</v>
      </c>
      <c r="AC11" t="s">
        <v>551</v>
      </c>
      <c r="AD11" t="s">
        <v>439</v>
      </c>
      <c r="AE11">
        <v>206.4</v>
      </c>
      <c r="AF11">
        <v>93.8</v>
      </c>
      <c r="AG11" t="s">
        <v>372</v>
      </c>
      <c r="AH11">
        <v>170</v>
      </c>
      <c r="AI11" t="s">
        <v>552</v>
      </c>
      <c r="AJ11">
        <v>49.117240000000002</v>
      </c>
      <c r="AK11">
        <v>-122.851557</v>
      </c>
    </row>
    <row r="12" spans="1:44" x14ac:dyDescent="0.45">
      <c r="A12">
        <v>2239</v>
      </c>
      <c r="B12" t="s">
        <v>349</v>
      </c>
      <c r="C12" t="s">
        <v>350</v>
      </c>
      <c r="D12" t="s">
        <v>553</v>
      </c>
      <c r="E12" t="s">
        <v>554</v>
      </c>
      <c r="F12" t="s">
        <v>555</v>
      </c>
      <c r="G12" t="s">
        <v>556</v>
      </c>
      <c r="H12" t="s">
        <v>17</v>
      </c>
      <c r="I12" t="s">
        <v>105</v>
      </c>
      <c r="J12" t="s">
        <v>485</v>
      </c>
      <c r="K12" t="s">
        <v>356</v>
      </c>
      <c r="L12" t="s">
        <v>357</v>
      </c>
      <c r="M12" t="s">
        <v>557</v>
      </c>
      <c r="N12" t="s">
        <v>558</v>
      </c>
      <c r="O12" t="s">
        <v>559</v>
      </c>
      <c r="P12" t="s">
        <v>560</v>
      </c>
      <c r="Q12" t="s">
        <v>561</v>
      </c>
      <c r="R12">
        <v>25950</v>
      </c>
      <c r="S12" t="s">
        <v>363</v>
      </c>
      <c r="T12" s="3">
        <v>5338110813366510</v>
      </c>
      <c r="U12">
        <v>541</v>
      </c>
      <c r="V12">
        <v>43070</v>
      </c>
      <c r="W12" t="s">
        <v>562</v>
      </c>
      <c r="X12" t="s">
        <v>563</v>
      </c>
      <c r="Y12" t="s">
        <v>434</v>
      </c>
      <c r="Z12" t="s">
        <v>564</v>
      </c>
      <c r="AA12" t="s">
        <v>513</v>
      </c>
      <c r="AB12" t="s">
        <v>565</v>
      </c>
      <c r="AC12" t="s">
        <v>566</v>
      </c>
      <c r="AD12" t="s">
        <v>439</v>
      </c>
      <c r="AE12">
        <v>126.7</v>
      </c>
      <c r="AF12">
        <v>57.6</v>
      </c>
      <c r="AG12" t="s">
        <v>567</v>
      </c>
      <c r="AH12">
        <v>172</v>
      </c>
      <c r="AI12" t="s">
        <v>568</v>
      </c>
      <c r="AJ12">
        <v>49.235574</v>
      </c>
      <c r="AK12">
        <v>-122.765874</v>
      </c>
    </row>
    <row r="13" spans="1:44" x14ac:dyDescent="0.45">
      <c r="A13">
        <v>2343</v>
      </c>
      <c r="B13" t="s">
        <v>378</v>
      </c>
      <c r="C13" t="s">
        <v>402</v>
      </c>
      <c r="D13" t="s">
        <v>569</v>
      </c>
      <c r="E13" t="s">
        <v>537</v>
      </c>
      <c r="F13" t="s">
        <v>570</v>
      </c>
      <c r="G13" t="s">
        <v>571</v>
      </c>
      <c r="H13" t="s">
        <v>17</v>
      </c>
      <c r="I13" t="s">
        <v>105</v>
      </c>
      <c r="J13" t="s">
        <v>355</v>
      </c>
      <c r="K13" t="s">
        <v>356</v>
      </c>
      <c r="L13" t="s">
        <v>357</v>
      </c>
      <c r="M13" t="s">
        <v>572</v>
      </c>
      <c r="N13" t="s">
        <v>573</v>
      </c>
      <c r="O13" t="s">
        <v>574</v>
      </c>
      <c r="P13" t="s">
        <v>575</v>
      </c>
      <c r="Q13" t="s">
        <v>576</v>
      </c>
      <c r="R13">
        <v>26174</v>
      </c>
      <c r="S13" t="s">
        <v>363</v>
      </c>
      <c r="T13" s="3">
        <v>5419170746942020</v>
      </c>
      <c r="U13">
        <v>329</v>
      </c>
      <c r="V13">
        <v>43497</v>
      </c>
      <c r="W13" t="s">
        <v>577</v>
      </c>
      <c r="X13" t="s">
        <v>578</v>
      </c>
      <c r="Y13" t="s">
        <v>434</v>
      </c>
      <c r="Z13" t="s">
        <v>579</v>
      </c>
      <c r="AA13" t="s">
        <v>580</v>
      </c>
      <c r="AB13" t="s">
        <v>581</v>
      </c>
      <c r="AC13" t="s">
        <v>582</v>
      </c>
      <c r="AD13" t="s">
        <v>371</v>
      </c>
      <c r="AE13">
        <v>206.4</v>
      </c>
      <c r="AF13">
        <v>93.8</v>
      </c>
      <c r="AG13" t="s">
        <v>398</v>
      </c>
      <c r="AH13">
        <v>175</v>
      </c>
      <c r="AI13" t="s">
        <v>583</v>
      </c>
      <c r="AJ13">
        <v>49.086745999999998</v>
      </c>
      <c r="AK13">
        <v>-122.913394</v>
      </c>
    </row>
    <row r="14" spans="1:44" x14ac:dyDescent="0.45">
      <c r="A14">
        <v>2535</v>
      </c>
      <c r="B14" t="s">
        <v>378</v>
      </c>
      <c r="C14" t="s">
        <v>379</v>
      </c>
      <c r="D14" t="s">
        <v>584</v>
      </c>
      <c r="E14" t="s">
        <v>585</v>
      </c>
      <c r="F14" t="s">
        <v>586</v>
      </c>
      <c r="G14" t="s">
        <v>587</v>
      </c>
      <c r="H14" t="s">
        <v>17</v>
      </c>
      <c r="I14" t="s">
        <v>105</v>
      </c>
      <c r="J14" t="s">
        <v>355</v>
      </c>
      <c r="K14" t="s">
        <v>356</v>
      </c>
      <c r="L14" t="s">
        <v>357</v>
      </c>
      <c r="M14" t="s">
        <v>588</v>
      </c>
      <c r="N14" t="s">
        <v>589</v>
      </c>
      <c r="O14" t="s">
        <v>590</v>
      </c>
      <c r="P14" t="s">
        <v>591</v>
      </c>
      <c r="Q14" t="s">
        <v>592</v>
      </c>
      <c r="R14">
        <v>29028</v>
      </c>
      <c r="S14" t="s">
        <v>363</v>
      </c>
      <c r="T14" s="3">
        <v>5428428709795510</v>
      </c>
      <c r="U14">
        <v>434</v>
      </c>
      <c r="V14">
        <v>42064</v>
      </c>
      <c r="W14" t="s">
        <v>593</v>
      </c>
      <c r="X14" t="s">
        <v>594</v>
      </c>
      <c r="Y14" t="s">
        <v>434</v>
      </c>
      <c r="Z14" t="s">
        <v>595</v>
      </c>
      <c r="AA14" t="s">
        <v>596</v>
      </c>
      <c r="AB14" t="s">
        <v>597</v>
      </c>
      <c r="AC14" t="s">
        <v>598</v>
      </c>
      <c r="AD14" t="s">
        <v>439</v>
      </c>
      <c r="AE14">
        <v>213.4</v>
      </c>
      <c r="AF14">
        <v>97</v>
      </c>
      <c r="AG14" t="s">
        <v>398</v>
      </c>
      <c r="AH14">
        <v>175</v>
      </c>
      <c r="AI14" t="s">
        <v>599</v>
      </c>
      <c r="AJ14">
        <v>49.203754000000004</v>
      </c>
      <c r="AK14">
        <v>-122.841251</v>
      </c>
    </row>
    <row r="15" spans="1:44" x14ac:dyDescent="0.45">
      <c r="A15">
        <v>3183</v>
      </c>
      <c r="B15" t="s">
        <v>378</v>
      </c>
      <c r="C15" t="s">
        <v>379</v>
      </c>
      <c r="D15" t="s">
        <v>600</v>
      </c>
      <c r="E15" t="s">
        <v>554</v>
      </c>
      <c r="F15" t="s">
        <v>601</v>
      </c>
      <c r="G15" t="s">
        <v>602</v>
      </c>
      <c r="H15" t="s">
        <v>17</v>
      </c>
      <c r="I15" t="s">
        <v>105</v>
      </c>
      <c r="J15" t="s">
        <v>383</v>
      </c>
      <c r="K15" t="s">
        <v>356</v>
      </c>
      <c r="L15" t="s">
        <v>357</v>
      </c>
      <c r="M15" t="s">
        <v>603</v>
      </c>
      <c r="N15" t="s">
        <v>604</v>
      </c>
      <c r="O15" t="s">
        <v>605</v>
      </c>
      <c r="P15" t="s">
        <v>606</v>
      </c>
      <c r="Q15" t="s">
        <v>607</v>
      </c>
      <c r="R15">
        <v>32582</v>
      </c>
      <c r="S15" t="s">
        <v>389</v>
      </c>
      <c r="T15" s="3">
        <v>4916236310212250</v>
      </c>
      <c r="U15">
        <v>264</v>
      </c>
      <c r="V15">
        <v>42705</v>
      </c>
      <c r="W15" t="s">
        <v>608</v>
      </c>
      <c r="X15" t="s">
        <v>609</v>
      </c>
      <c r="Y15" t="s">
        <v>434</v>
      </c>
      <c r="Z15" t="s">
        <v>610</v>
      </c>
      <c r="AA15" t="s">
        <v>611</v>
      </c>
      <c r="AB15" t="s">
        <v>612</v>
      </c>
      <c r="AC15" t="s">
        <v>613</v>
      </c>
      <c r="AD15" t="s">
        <v>439</v>
      </c>
      <c r="AE15">
        <v>209</v>
      </c>
      <c r="AF15">
        <v>95</v>
      </c>
      <c r="AG15" t="s">
        <v>458</v>
      </c>
      <c r="AH15">
        <v>178</v>
      </c>
      <c r="AI15" t="s">
        <v>614</v>
      </c>
      <c r="AJ15">
        <v>49.085678999999999</v>
      </c>
      <c r="AK15">
        <v>-122.861487</v>
      </c>
    </row>
    <row r="16" spans="1:44" x14ac:dyDescent="0.45">
      <c r="A16">
        <v>3373</v>
      </c>
      <c r="B16" t="s">
        <v>349</v>
      </c>
      <c r="C16" t="s">
        <v>350</v>
      </c>
      <c r="D16" t="s">
        <v>615</v>
      </c>
      <c r="E16" t="s">
        <v>404</v>
      </c>
      <c r="F16" t="s">
        <v>616</v>
      </c>
      <c r="G16" t="s">
        <v>617</v>
      </c>
      <c r="H16" t="s">
        <v>17</v>
      </c>
      <c r="I16" t="s">
        <v>105</v>
      </c>
      <c r="J16" t="s">
        <v>485</v>
      </c>
      <c r="K16" t="s">
        <v>356</v>
      </c>
      <c r="L16" t="s">
        <v>357</v>
      </c>
      <c r="M16" t="s">
        <v>618</v>
      </c>
      <c r="N16" t="s">
        <v>619</v>
      </c>
      <c r="O16" t="s">
        <v>620</v>
      </c>
      <c r="P16" t="s">
        <v>621</v>
      </c>
      <c r="Q16" t="s">
        <v>622</v>
      </c>
      <c r="R16">
        <v>17510</v>
      </c>
      <c r="S16" t="s">
        <v>389</v>
      </c>
      <c r="T16" s="3">
        <v>4916821644179720</v>
      </c>
      <c r="U16">
        <v>822</v>
      </c>
      <c r="V16">
        <v>42856</v>
      </c>
      <c r="W16" t="s">
        <v>623</v>
      </c>
      <c r="X16" t="s">
        <v>624</v>
      </c>
      <c r="Y16" t="s">
        <v>434</v>
      </c>
      <c r="Z16" t="s">
        <v>625</v>
      </c>
      <c r="AA16" t="s">
        <v>626</v>
      </c>
      <c r="AB16" t="s">
        <v>627</v>
      </c>
      <c r="AC16" t="s">
        <v>628</v>
      </c>
      <c r="AD16" t="s">
        <v>629</v>
      </c>
      <c r="AE16">
        <v>187.4</v>
      </c>
      <c r="AF16">
        <v>85.2</v>
      </c>
      <c r="AG16" t="s">
        <v>630</v>
      </c>
      <c r="AH16">
        <v>159</v>
      </c>
      <c r="AI16" t="s">
        <v>631</v>
      </c>
      <c r="AJ16">
        <v>49.234610000000004</v>
      </c>
      <c r="AK16">
        <v>-122.885988</v>
      </c>
    </row>
    <row r="17" spans="1:37" x14ac:dyDescent="0.45">
      <c r="A17">
        <v>3383</v>
      </c>
      <c r="B17" t="s">
        <v>378</v>
      </c>
      <c r="C17" t="s">
        <v>379</v>
      </c>
      <c r="D17" t="s">
        <v>632</v>
      </c>
      <c r="E17" t="s">
        <v>633</v>
      </c>
      <c r="F17" t="s">
        <v>634</v>
      </c>
      <c r="G17" t="s">
        <v>635</v>
      </c>
      <c r="H17" t="s">
        <v>17</v>
      </c>
      <c r="I17" t="s">
        <v>105</v>
      </c>
      <c r="J17" t="s">
        <v>383</v>
      </c>
      <c r="K17" t="s">
        <v>356</v>
      </c>
      <c r="L17" t="s">
        <v>357</v>
      </c>
      <c r="M17" t="s">
        <v>636</v>
      </c>
      <c r="N17" t="s">
        <v>637</v>
      </c>
      <c r="O17" t="s">
        <v>638</v>
      </c>
      <c r="P17" t="s">
        <v>639</v>
      </c>
      <c r="Q17" t="s">
        <v>640</v>
      </c>
      <c r="R17">
        <v>27206</v>
      </c>
      <c r="S17" t="s">
        <v>363</v>
      </c>
      <c r="T17" s="3">
        <v>5529785584952590</v>
      </c>
      <c r="U17">
        <v>749</v>
      </c>
      <c r="V17">
        <v>42826</v>
      </c>
      <c r="W17" t="s">
        <v>641</v>
      </c>
      <c r="X17" t="s">
        <v>642</v>
      </c>
      <c r="Y17" t="s">
        <v>392</v>
      </c>
      <c r="Z17" t="s">
        <v>643</v>
      </c>
      <c r="AA17" t="s">
        <v>644</v>
      </c>
      <c r="AB17" t="s">
        <v>645</v>
      </c>
      <c r="AC17" t="s">
        <v>646</v>
      </c>
      <c r="AD17" t="s">
        <v>397</v>
      </c>
      <c r="AE17">
        <v>181.1</v>
      </c>
      <c r="AF17">
        <v>82.3</v>
      </c>
      <c r="AG17" t="s">
        <v>647</v>
      </c>
      <c r="AH17">
        <v>187</v>
      </c>
      <c r="AI17" t="s">
        <v>648</v>
      </c>
      <c r="AJ17">
        <v>49.053876000000002</v>
      </c>
      <c r="AK17">
        <v>-122.74655</v>
      </c>
    </row>
    <row r="18" spans="1:37" x14ac:dyDescent="0.45">
      <c r="A18">
        <v>3436</v>
      </c>
      <c r="B18" t="s">
        <v>349</v>
      </c>
      <c r="C18" t="s">
        <v>350</v>
      </c>
      <c r="D18" t="s">
        <v>649</v>
      </c>
      <c r="E18" t="s">
        <v>352</v>
      </c>
      <c r="F18" t="s">
        <v>650</v>
      </c>
      <c r="G18" t="s">
        <v>651</v>
      </c>
      <c r="H18" t="s">
        <v>17</v>
      </c>
      <c r="I18" t="s">
        <v>105</v>
      </c>
      <c r="J18" t="s">
        <v>466</v>
      </c>
      <c r="K18" t="s">
        <v>356</v>
      </c>
      <c r="L18" t="s">
        <v>357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>
        <v>16421</v>
      </c>
      <c r="S18" t="s">
        <v>363</v>
      </c>
      <c r="T18" s="3">
        <v>5594642820941130</v>
      </c>
      <c r="U18">
        <v>770</v>
      </c>
      <c r="V18">
        <v>43070</v>
      </c>
      <c r="W18" t="s">
        <v>657</v>
      </c>
      <c r="X18" t="s">
        <v>658</v>
      </c>
      <c r="Y18" t="s">
        <v>392</v>
      </c>
      <c r="Z18" t="s">
        <v>659</v>
      </c>
      <c r="AA18" t="s">
        <v>660</v>
      </c>
      <c r="AB18" t="s">
        <v>661</v>
      </c>
      <c r="AC18" t="s">
        <v>662</v>
      </c>
      <c r="AD18" t="s">
        <v>397</v>
      </c>
      <c r="AE18">
        <v>178.6</v>
      </c>
      <c r="AF18">
        <v>81.2</v>
      </c>
      <c r="AG18" t="s">
        <v>372</v>
      </c>
      <c r="AH18">
        <v>169</v>
      </c>
      <c r="AI18" t="s">
        <v>663</v>
      </c>
      <c r="AJ18">
        <v>49.107619</v>
      </c>
      <c r="AK18">
        <v>-122.868331</v>
      </c>
    </row>
    <row r="19" spans="1:37" x14ac:dyDescent="0.45">
      <c r="A19">
        <v>3612</v>
      </c>
      <c r="B19" t="s">
        <v>378</v>
      </c>
      <c r="C19" t="s">
        <v>379</v>
      </c>
      <c r="D19" t="s">
        <v>664</v>
      </c>
      <c r="E19" t="s">
        <v>665</v>
      </c>
      <c r="F19" t="s">
        <v>666</v>
      </c>
      <c r="G19" t="s">
        <v>667</v>
      </c>
      <c r="H19" t="s">
        <v>17</v>
      </c>
      <c r="I19" t="s">
        <v>105</v>
      </c>
      <c r="J19" t="s">
        <v>383</v>
      </c>
      <c r="K19" t="s">
        <v>356</v>
      </c>
      <c r="L19" t="s">
        <v>357</v>
      </c>
      <c r="M19" t="s">
        <v>668</v>
      </c>
      <c r="N19" t="s">
        <v>669</v>
      </c>
      <c r="O19" t="s">
        <v>670</v>
      </c>
      <c r="P19" t="s">
        <v>671</v>
      </c>
      <c r="Q19" t="s">
        <v>672</v>
      </c>
      <c r="R19">
        <v>22568</v>
      </c>
      <c r="S19" t="s">
        <v>389</v>
      </c>
      <c r="T19" s="3">
        <v>4539874546479840</v>
      </c>
      <c r="U19">
        <v>110</v>
      </c>
      <c r="V19">
        <v>42795</v>
      </c>
      <c r="W19" t="s">
        <v>673</v>
      </c>
      <c r="X19" t="s">
        <v>674</v>
      </c>
      <c r="Y19" t="s">
        <v>529</v>
      </c>
      <c r="Z19" t="s">
        <v>675</v>
      </c>
      <c r="AA19" t="s">
        <v>676</v>
      </c>
      <c r="AB19" t="s">
        <v>677</v>
      </c>
      <c r="AC19" t="s">
        <v>678</v>
      </c>
      <c r="AD19" t="s">
        <v>629</v>
      </c>
      <c r="AE19">
        <v>149.6</v>
      </c>
      <c r="AF19">
        <v>68</v>
      </c>
      <c r="AG19" t="s">
        <v>647</v>
      </c>
      <c r="AH19">
        <v>188</v>
      </c>
      <c r="AI19" t="s">
        <v>679</v>
      </c>
      <c r="AJ19">
        <v>49.184956999999997</v>
      </c>
      <c r="AK19">
        <v>-122.905879</v>
      </c>
    </row>
    <row r="20" spans="1:37" x14ac:dyDescent="0.45">
      <c r="A20">
        <v>3624</v>
      </c>
      <c r="B20" t="s">
        <v>349</v>
      </c>
      <c r="C20" t="s">
        <v>461</v>
      </c>
      <c r="D20" t="s">
        <v>680</v>
      </c>
      <c r="E20" t="s">
        <v>502</v>
      </c>
      <c r="F20" t="s">
        <v>681</v>
      </c>
      <c r="G20" t="s">
        <v>682</v>
      </c>
      <c r="H20" t="s">
        <v>17</v>
      </c>
      <c r="I20" t="s">
        <v>105</v>
      </c>
      <c r="J20" t="s">
        <v>383</v>
      </c>
      <c r="K20" t="s">
        <v>356</v>
      </c>
      <c r="L20" t="s">
        <v>357</v>
      </c>
      <c r="M20" t="s">
        <v>683</v>
      </c>
      <c r="N20" t="s">
        <v>684</v>
      </c>
      <c r="O20" t="s">
        <v>685</v>
      </c>
      <c r="P20" t="s">
        <v>686</v>
      </c>
      <c r="Q20" t="s">
        <v>687</v>
      </c>
      <c r="R20">
        <v>26629</v>
      </c>
      <c r="S20" t="s">
        <v>363</v>
      </c>
      <c r="T20" s="3">
        <v>5377849732868070</v>
      </c>
      <c r="U20">
        <v>223</v>
      </c>
      <c r="V20">
        <v>42979</v>
      </c>
      <c r="W20" t="s">
        <v>688</v>
      </c>
      <c r="X20" t="s">
        <v>689</v>
      </c>
      <c r="Y20" t="s">
        <v>434</v>
      </c>
      <c r="Z20" t="s">
        <v>690</v>
      </c>
      <c r="AA20" t="s">
        <v>691</v>
      </c>
      <c r="AB20" t="s">
        <v>692</v>
      </c>
      <c r="AC20" t="s">
        <v>693</v>
      </c>
      <c r="AD20" t="s">
        <v>439</v>
      </c>
      <c r="AE20">
        <v>127.2</v>
      </c>
      <c r="AF20">
        <v>57.8</v>
      </c>
      <c r="AG20" t="s">
        <v>372</v>
      </c>
      <c r="AH20">
        <v>170</v>
      </c>
      <c r="AI20" t="s">
        <v>694</v>
      </c>
      <c r="AJ20">
        <v>49.158450000000002</v>
      </c>
      <c r="AK20">
        <v>-122.908839</v>
      </c>
    </row>
    <row r="21" spans="1:37" x14ac:dyDescent="0.45">
      <c r="A21">
        <v>3687</v>
      </c>
      <c r="B21" t="s">
        <v>349</v>
      </c>
      <c r="C21" t="s">
        <v>350</v>
      </c>
      <c r="D21" t="s">
        <v>695</v>
      </c>
      <c r="E21" t="s">
        <v>502</v>
      </c>
      <c r="F21" t="s">
        <v>696</v>
      </c>
      <c r="G21" t="s">
        <v>697</v>
      </c>
      <c r="H21" t="s">
        <v>17</v>
      </c>
      <c r="I21" t="s">
        <v>105</v>
      </c>
      <c r="J21" t="s">
        <v>355</v>
      </c>
      <c r="K21" t="s">
        <v>356</v>
      </c>
      <c r="L21" t="s">
        <v>357</v>
      </c>
      <c r="M21" t="s">
        <v>698</v>
      </c>
      <c r="N21" t="s">
        <v>699</v>
      </c>
      <c r="O21" t="s">
        <v>700</v>
      </c>
      <c r="P21" t="s">
        <v>701</v>
      </c>
      <c r="Q21" t="s">
        <v>702</v>
      </c>
      <c r="R21">
        <v>20310</v>
      </c>
      <c r="S21" t="s">
        <v>389</v>
      </c>
      <c r="T21" s="3">
        <v>4916095230572460</v>
      </c>
      <c r="U21">
        <v>475</v>
      </c>
      <c r="V21">
        <v>43132</v>
      </c>
      <c r="W21" t="s">
        <v>703</v>
      </c>
      <c r="X21" t="s">
        <v>704</v>
      </c>
      <c r="Y21" t="s">
        <v>705</v>
      </c>
      <c r="Z21" t="s">
        <v>706</v>
      </c>
      <c r="AA21" t="s">
        <v>707</v>
      </c>
      <c r="AB21" t="s">
        <v>708</v>
      </c>
      <c r="AC21" t="s">
        <v>709</v>
      </c>
      <c r="AD21" t="s">
        <v>418</v>
      </c>
      <c r="AE21">
        <v>215.6</v>
      </c>
      <c r="AF21">
        <v>98</v>
      </c>
      <c r="AG21" t="s">
        <v>710</v>
      </c>
      <c r="AH21">
        <v>152</v>
      </c>
      <c r="AI21" t="s">
        <v>711</v>
      </c>
      <c r="AJ21">
        <v>49.204945000000002</v>
      </c>
      <c r="AK21">
        <v>-122.84285300000001</v>
      </c>
    </row>
    <row r="22" spans="1:37" x14ac:dyDescent="0.45">
      <c r="A22">
        <v>3887</v>
      </c>
      <c r="B22" t="s">
        <v>349</v>
      </c>
      <c r="C22" t="s">
        <v>461</v>
      </c>
      <c r="D22" t="s">
        <v>712</v>
      </c>
      <c r="E22" t="s">
        <v>352</v>
      </c>
      <c r="F22" t="s">
        <v>713</v>
      </c>
      <c r="G22" t="s">
        <v>714</v>
      </c>
      <c r="H22" t="s">
        <v>17</v>
      </c>
      <c r="I22" t="s">
        <v>105</v>
      </c>
      <c r="J22" t="s">
        <v>383</v>
      </c>
      <c r="K22" t="s">
        <v>356</v>
      </c>
      <c r="L22" t="s">
        <v>357</v>
      </c>
      <c r="M22" t="s">
        <v>715</v>
      </c>
      <c r="N22" t="s">
        <v>716</v>
      </c>
      <c r="O22" t="s">
        <v>717</v>
      </c>
      <c r="P22" t="s">
        <v>718</v>
      </c>
      <c r="Q22" t="s">
        <v>719</v>
      </c>
      <c r="R22">
        <v>30748</v>
      </c>
      <c r="S22" t="s">
        <v>363</v>
      </c>
      <c r="T22" s="3">
        <v>5287956234009060</v>
      </c>
      <c r="U22">
        <v>608</v>
      </c>
      <c r="V22">
        <v>43617</v>
      </c>
      <c r="W22" t="s">
        <v>720</v>
      </c>
      <c r="X22" t="s">
        <v>721</v>
      </c>
      <c r="Y22" t="s">
        <v>434</v>
      </c>
      <c r="Z22" t="s">
        <v>722</v>
      </c>
      <c r="AA22" t="s">
        <v>723</v>
      </c>
      <c r="AB22" t="s">
        <v>724</v>
      </c>
      <c r="AC22" t="s">
        <v>725</v>
      </c>
      <c r="AD22" t="s">
        <v>371</v>
      </c>
      <c r="AE22">
        <v>168.5</v>
      </c>
      <c r="AF22">
        <v>76.599999999999994</v>
      </c>
      <c r="AG22" t="s">
        <v>630</v>
      </c>
      <c r="AH22">
        <v>159</v>
      </c>
      <c r="AI22" t="s">
        <v>726</v>
      </c>
      <c r="AJ22">
        <v>49.045489000000003</v>
      </c>
      <c r="AK22">
        <v>-122.88187600000001</v>
      </c>
    </row>
    <row r="23" spans="1:37" x14ac:dyDescent="0.45">
      <c r="A23">
        <v>4199</v>
      </c>
      <c r="B23" t="s">
        <v>349</v>
      </c>
      <c r="C23" t="s">
        <v>461</v>
      </c>
      <c r="D23" t="s">
        <v>727</v>
      </c>
      <c r="E23" t="s">
        <v>633</v>
      </c>
      <c r="F23" t="s">
        <v>728</v>
      </c>
      <c r="G23" t="s">
        <v>729</v>
      </c>
      <c r="H23" t="s">
        <v>17</v>
      </c>
      <c r="I23" t="s">
        <v>105</v>
      </c>
      <c r="J23" t="s">
        <v>355</v>
      </c>
      <c r="K23" t="s">
        <v>356</v>
      </c>
      <c r="L23" t="s">
        <v>357</v>
      </c>
      <c r="M23" t="s">
        <v>730</v>
      </c>
      <c r="N23" t="s">
        <v>731</v>
      </c>
      <c r="O23" t="s">
        <v>732</v>
      </c>
      <c r="P23" t="s">
        <v>733</v>
      </c>
      <c r="Q23" t="s">
        <v>734</v>
      </c>
      <c r="R23">
        <v>30445</v>
      </c>
      <c r="S23" t="s">
        <v>389</v>
      </c>
      <c r="T23" s="3">
        <v>4485099488919500</v>
      </c>
      <c r="U23">
        <v>901</v>
      </c>
      <c r="V23">
        <v>42856</v>
      </c>
      <c r="W23" t="s">
        <v>735</v>
      </c>
      <c r="X23" t="s">
        <v>736</v>
      </c>
      <c r="Y23" t="s">
        <v>737</v>
      </c>
      <c r="Z23" t="s">
        <v>738</v>
      </c>
      <c r="AA23" t="s">
        <v>739</v>
      </c>
      <c r="AB23" t="s">
        <v>740</v>
      </c>
      <c r="AC23" t="s">
        <v>741</v>
      </c>
      <c r="AD23" t="s">
        <v>439</v>
      </c>
      <c r="AE23">
        <v>215.2</v>
      </c>
      <c r="AF23">
        <v>97.8</v>
      </c>
      <c r="AG23" t="s">
        <v>630</v>
      </c>
      <c r="AH23">
        <v>159</v>
      </c>
      <c r="AI23" t="s">
        <v>742</v>
      </c>
      <c r="AJ23">
        <v>49.119711000000002</v>
      </c>
      <c r="AK23">
        <v>-122.767371</v>
      </c>
    </row>
    <row r="24" spans="1:37" x14ac:dyDescent="0.45">
      <c r="A24">
        <v>4259</v>
      </c>
      <c r="B24" t="s">
        <v>378</v>
      </c>
      <c r="C24" t="s">
        <v>379</v>
      </c>
      <c r="D24" t="s">
        <v>743</v>
      </c>
      <c r="E24" t="s">
        <v>424</v>
      </c>
      <c r="F24" t="s">
        <v>744</v>
      </c>
      <c r="G24" t="s">
        <v>745</v>
      </c>
      <c r="H24" t="s">
        <v>17</v>
      </c>
      <c r="I24" t="s">
        <v>105</v>
      </c>
      <c r="J24" t="s">
        <v>355</v>
      </c>
      <c r="K24" t="s">
        <v>356</v>
      </c>
      <c r="L24" t="s">
        <v>357</v>
      </c>
      <c r="M24" t="s">
        <v>746</v>
      </c>
      <c r="N24" t="s">
        <v>747</v>
      </c>
      <c r="O24" t="s">
        <v>748</v>
      </c>
      <c r="P24" t="s">
        <v>749</v>
      </c>
      <c r="Q24" t="s">
        <v>750</v>
      </c>
      <c r="R24">
        <v>33224</v>
      </c>
      <c r="S24" t="s">
        <v>363</v>
      </c>
      <c r="T24" s="3">
        <v>5515825058891170</v>
      </c>
      <c r="U24">
        <v>156</v>
      </c>
      <c r="V24">
        <v>42156</v>
      </c>
      <c r="W24" t="s">
        <v>751</v>
      </c>
      <c r="X24" t="s">
        <v>752</v>
      </c>
      <c r="Y24" t="s">
        <v>366</v>
      </c>
      <c r="Z24" t="s">
        <v>753</v>
      </c>
      <c r="AA24" t="s">
        <v>754</v>
      </c>
      <c r="AB24" t="s">
        <v>755</v>
      </c>
      <c r="AC24" t="s">
        <v>756</v>
      </c>
      <c r="AD24" t="s">
        <v>397</v>
      </c>
      <c r="AE24">
        <v>177.3</v>
      </c>
      <c r="AF24">
        <v>80.599999999999994</v>
      </c>
      <c r="AG24" t="s">
        <v>398</v>
      </c>
      <c r="AH24">
        <v>175</v>
      </c>
      <c r="AI24" t="s">
        <v>757</v>
      </c>
      <c r="AJ24">
        <v>49.192413999999999</v>
      </c>
      <c r="AK24">
        <v>-122.917169</v>
      </c>
    </row>
    <row r="25" spans="1:37" x14ac:dyDescent="0.45">
      <c r="A25">
        <v>4305</v>
      </c>
      <c r="B25" t="s">
        <v>349</v>
      </c>
      <c r="C25" t="s">
        <v>350</v>
      </c>
      <c r="D25" t="s">
        <v>758</v>
      </c>
      <c r="E25" t="s">
        <v>759</v>
      </c>
      <c r="F25" t="s">
        <v>760</v>
      </c>
      <c r="G25" t="s">
        <v>761</v>
      </c>
      <c r="H25" t="s">
        <v>17</v>
      </c>
      <c r="I25" t="s">
        <v>105</v>
      </c>
      <c r="J25" t="s">
        <v>355</v>
      </c>
      <c r="K25" t="s">
        <v>356</v>
      </c>
      <c r="L25" t="s">
        <v>357</v>
      </c>
      <c r="M25" t="s">
        <v>762</v>
      </c>
      <c r="N25" t="s">
        <v>763</v>
      </c>
      <c r="O25" t="s">
        <v>764</v>
      </c>
      <c r="P25" t="s">
        <v>765</v>
      </c>
      <c r="Q25" t="s">
        <v>766</v>
      </c>
      <c r="R25">
        <v>30361</v>
      </c>
      <c r="S25" t="s">
        <v>389</v>
      </c>
      <c r="T25" s="3">
        <v>4532440546801250</v>
      </c>
      <c r="U25">
        <v>251</v>
      </c>
      <c r="V25">
        <v>42644</v>
      </c>
      <c r="W25" t="s">
        <v>767</v>
      </c>
      <c r="X25" t="s">
        <v>768</v>
      </c>
      <c r="Y25" t="s">
        <v>434</v>
      </c>
      <c r="Z25" t="s">
        <v>769</v>
      </c>
      <c r="AA25" t="s">
        <v>770</v>
      </c>
      <c r="AB25" t="s">
        <v>771</v>
      </c>
      <c r="AC25" t="s">
        <v>772</v>
      </c>
      <c r="AD25" t="s">
        <v>497</v>
      </c>
      <c r="AE25">
        <v>213</v>
      </c>
      <c r="AF25">
        <v>96.8</v>
      </c>
      <c r="AG25" t="s">
        <v>630</v>
      </c>
      <c r="AH25">
        <v>159</v>
      </c>
      <c r="AI25" t="s">
        <v>773</v>
      </c>
      <c r="AJ25">
        <v>49.161546999999999</v>
      </c>
      <c r="AK25">
        <v>-122.726266</v>
      </c>
    </row>
    <row r="26" spans="1:37" x14ac:dyDescent="0.45">
      <c r="A26">
        <v>4531</v>
      </c>
      <c r="B26" t="s">
        <v>378</v>
      </c>
      <c r="C26" t="s">
        <v>379</v>
      </c>
      <c r="D26" t="s">
        <v>774</v>
      </c>
      <c r="E26" t="s">
        <v>665</v>
      </c>
      <c r="F26" t="s">
        <v>775</v>
      </c>
      <c r="G26" t="s">
        <v>776</v>
      </c>
      <c r="H26" t="s">
        <v>17</v>
      </c>
      <c r="I26" t="s">
        <v>105</v>
      </c>
      <c r="J26" t="s">
        <v>355</v>
      </c>
      <c r="K26" t="s">
        <v>356</v>
      </c>
      <c r="L26" t="s">
        <v>357</v>
      </c>
      <c r="M26" t="s">
        <v>777</v>
      </c>
      <c r="N26" t="s">
        <v>778</v>
      </c>
      <c r="O26" t="s">
        <v>779</v>
      </c>
      <c r="P26" t="s">
        <v>780</v>
      </c>
      <c r="Q26" t="s">
        <v>781</v>
      </c>
      <c r="R26">
        <v>14978</v>
      </c>
      <c r="S26" t="s">
        <v>363</v>
      </c>
      <c r="T26" s="3">
        <v>5548098043755780</v>
      </c>
      <c r="U26">
        <v>938</v>
      </c>
      <c r="V26">
        <v>43132</v>
      </c>
      <c r="W26" t="s">
        <v>782</v>
      </c>
      <c r="X26" t="s">
        <v>783</v>
      </c>
      <c r="Y26" t="s">
        <v>434</v>
      </c>
      <c r="Z26" t="s">
        <v>784</v>
      </c>
      <c r="AA26" t="s">
        <v>785</v>
      </c>
      <c r="AB26" t="s">
        <v>786</v>
      </c>
      <c r="AC26" t="s">
        <v>787</v>
      </c>
      <c r="AD26" t="s">
        <v>788</v>
      </c>
      <c r="AE26">
        <v>201.5</v>
      </c>
      <c r="AF26">
        <v>91.6</v>
      </c>
      <c r="AG26" t="s">
        <v>534</v>
      </c>
      <c r="AH26">
        <v>181</v>
      </c>
      <c r="AI26" t="s">
        <v>789</v>
      </c>
      <c r="AJ26">
        <v>49.051388000000003</v>
      </c>
      <c r="AK26">
        <v>-122.786822</v>
      </c>
    </row>
    <row r="27" spans="1:37" x14ac:dyDescent="0.45">
      <c r="A27">
        <v>5256</v>
      </c>
      <c r="B27" t="s">
        <v>349</v>
      </c>
      <c r="C27" t="s">
        <v>461</v>
      </c>
      <c r="D27" t="s">
        <v>790</v>
      </c>
      <c r="E27" t="s">
        <v>404</v>
      </c>
      <c r="F27" t="s">
        <v>791</v>
      </c>
      <c r="G27" t="s">
        <v>792</v>
      </c>
      <c r="H27" t="s">
        <v>17</v>
      </c>
      <c r="I27" t="s">
        <v>105</v>
      </c>
      <c r="J27" t="s">
        <v>383</v>
      </c>
      <c r="K27" t="s">
        <v>356</v>
      </c>
      <c r="L27" t="s">
        <v>357</v>
      </c>
      <c r="M27" t="s">
        <v>793</v>
      </c>
      <c r="N27" t="s">
        <v>794</v>
      </c>
      <c r="O27" t="s">
        <v>795</v>
      </c>
      <c r="P27" t="s">
        <v>796</v>
      </c>
      <c r="Q27" t="s">
        <v>797</v>
      </c>
      <c r="R27">
        <v>17118</v>
      </c>
      <c r="S27" t="s">
        <v>389</v>
      </c>
      <c r="T27" s="3">
        <v>4929723394061000</v>
      </c>
      <c r="U27">
        <v>768</v>
      </c>
      <c r="V27">
        <v>42522</v>
      </c>
      <c r="W27" t="s">
        <v>798</v>
      </c>
      <c r="X27" t="s">
        <v>799</v>
      </c>
      <c r="Y27" t="s">
        <v>529</v>
      </c>
      <c r="Z27" t="s">
        <v>800</v>
      </c>
      <c r="AA27" t="s">
        <v>801</v>
      </c>
      <c r="AB27" t="s">
        <v>802</v>
      </c>
      <c r="AC27" t="s">
        <v>803</v>
      </c>
      <c r="AD27" t="s">
        <v>497</v>
      </c>
      <c r="AE27">
        <v>223.5</v>
      </c>
      <c r="AF27">
        <v>101.6</v>
      </c>
      <c r="AG27" t="s">
        <v>419</v>
      </c>
      <c r="AH27">
        <v>162</v>
      </c>
      <c r="AI27" t="s">
        <v>804</v>
      </c>
      <c r="AJ27">
        <v>49.106752999999998</v>
      </c>
      <c r="AK27">
        <v>-122.795875</v>
      </c>
    </row>
    <row r="28" spans="1:37" x14ac:dyDescent="0.45">
      <c r="A28">
        <v>5386</v>
      </c>
      <c r="B28" t="s">
        <v>378</v>
      </c>
      <c r="C28" t="s">
        <v>379</v>
      </c>
      <c r="D28" t="s">
        <v>536</v>
      </c>
      <c r="E28" t="s">
        <v>463</v>
      </c>
      <c r="F28" t="s">
        <v>805</v>
      </c>
      <c r="G28" t="s">
        <v>806</v>
      </c>
      <c r="H28" t="s">
        <v>17</v>
      </c>
      <c r="I28" t="s">
        <v>105</v>
      </c>
      <c r="J28" t="s">
        <v>383</v>
      </c>
      <c r="K28" t="s">
        <v>356</v>
      </c>
      <c r="L28" t="s">
        <v>357</v>
      </c>
      <c r="M28" t="s">
        <v>807</v>
      </c>
      <c r="N28" t="s">
        <v>808</v>
      </c>
      <c r="O28" t="s">
        <v>809</v>
      </c>
      <c r="P28" t="s">
        <v>810</v>
      </c>
      <c r="Q28" t="s">
        <v>811</v>
      </c>
      <c r="R28">
        <v>14072</v>
      </c>
      <c r="S28" t="s">
        <v>389</v>
      </c>
      <c r="T28" s="3">
        <v>4485967039187450</v>
      </c>
      <c r="U28">
        <v>738</v>
      </c>
      <c r="V28">
        <v>42005</v>
      </c>
      <c r="W28" t="s">
        <v>812</v>
      </c>
      <c r="X28" t="s">
        <v>813</v>
      </c>
      <c r="Y28" t="s">
        <v>392</v>
      </c>
      <c r="Z28" t="s">
        <v>814</v>
      </c>
      <c r="AA28" t="s">
        <v>815</v>
      </c>
      <c r="AB28" t="s">
        <v>816</v>
      </c>
      <c r="AC28" t="s">
        <v>817</v>
      </c>
      <c r="AD28" t="s">
        <v>439</v>
      </c>
      <c r="AE28">
        <v>214.5</v>
      </c>
      <c r="AF28">
        <v>97.5</v>
      </c>
      <c r="AG28" t="s">
        <v>398</v>
      </c>
      <c r="AH28">
        <v>176</v>
      </c>
      <c r="AI28" t="s">
        <v>818</v>
      </c>
      <c r="AJ28">
        <v>49.094464000000002</v>
      </c>
      <c r="AK28">
        <v>-122.774558</v>
      </c>
    </row>
    <row r="29" spans="1:37" x14ac:dyDescent="0.45">
      <c r="A29">
        <v>5469</v>
      </c>
      <c r="B29" t="s">
        <v>349</v>
      </c>
      <c r="C29" t="s">
        <v>461</v>
      </c>
      <c r="D29" t="s">
        <v>819</v>
      </c>
      <c r="E29" t="s">
        <v>554</v>
      </c>
      <c r="F29" t="s">
        <v>820</v>
      </c>
      <c r="G29" t="s">
        <v>821</v>
      </c>
      <c r="H29" t="s">
        <v>17</v>
      </c>
      <c r="I29" t="s">
        <v>105</v>
      </c>
      <c r="J29" t="s">
        <v>383</v>
      </c>
      <c r="K29" t="s">
        <v>356</v>
      </c>
      <c r="L29" t="s">
        <v>357</v>
      </c>
      <c r="M29" t="s">
        <v>822</v>
      </c>
      <c r="N29" t="s">
        <v>823</v>
      </c>
      <c r="O29" t="s">
        <v>824</v>
      </c>
      <c r="P29" t="s">
        <v>825</v>
      </c>
      <c r="Q29" t="s">
        <v>826</v>
      </c>
      <c r="R29">
        <v>14752</v>
      </c>
      <c r="S29" t="s">
        <v>389</v>
      </c>
      <c r="T29" s="3">
        <v>4916626132921540</v>
      </c>
      <c r="U29">
        <v>689</v>
      </c>
      <c r="V29">
        <v>43800</v>
      </c>
      <c r="W29" t="s">
        <v>827</v>
      </c>
      <c r="X29" t="s">
        <v>828</v>
      </c>
      <c r="Y29" t="s">
        <v>434</v>
      </c>
      <c r="Z29" t="s">
        <v>829</v>
      </c>
      <c r="AA29" t="s">
        <v>830</v>
      </c>
      <c r="AB29" t="s">
        <v>831</v>
      </c>
      <c r="AC29" t="s">
        <v>832</v>
      </c>
      <c r="AD29" t="s">
        <v>397</v>
      </c>
      <c r="AE29">
        <v>161.5</v>
      </c>
      <c r="AF29">
        <v>73.400000000000006</v>
      </c>
      <c r="AG29" t="s">
        <v>440</v>
      </c>
      <c r="AH29">
        <v>167</v>
      </c>
      <c r="AI29" t="s">
        <v>833</v>
      </c>
      <c r="AJ29">
        <v>49.200066</v>
      </c>
      <c r="AK29">
        <v>-122.735438</v>
      </c>
    </row>
    <row r="30" spans="1:37" x14ac:dyDescent="0.45">
      <c r="A30">
        <v>5649</v>
      </c>
      <c r="B30" t="s">
        <v>378</v>
      </c>
      <c r="C30" t="s">
        <v>379</v>
      </c>
      <c r="D30" t="s">
        <v>834</v>
      </c>
      <c r="E30" t="s">
        <v>665</v>
      </c>
      <c r="F30" t="s">
        <v>835</v>
      </c>
      <c r="G30" t="s">
        <v>836</v>
      </c>
      <c r="H30" t="s">
        <v>17</v>
      </c>
      <c r="I30" t="s">
        <v>105</v>
      </c>
      <c r="J30" t="s">
        <v>383</v>
      </c>
      <c r="K30" t="s">
        <v>356</v>
      </c>
      <c r="L30" t="s">
        <v>357</v>
      </c>
      <c r="M30" t="s">
        <v>837</v>
      </c>
      <c r="N30" t="s">
        <v>838</v>
      </c>
      <c r="O30" t="s">
        <v>839</v>
      </c>
      <c r="P30" t="s">
        <v>840</v>
      </c>
      <c r="Q30" t="s">
        <v>841</v>
      </c>
      <c r="R30">
        <v>24678</v>
      </c>
      <c r="S30" t="s">
        <v>389</v>
      </c>
      <c r="T30" s="3">
        <v>4716701122919370</v>
      </c>
      <c r="U30">
        <v>480</v>
      </c>
      <c r="V30">
        <v>42948</v>
      </c>
      <c r="W30" t="s">
        <v>842</v>
      </c>
      <c r="X30" t="s">
        <v>843</v>
      </c>
      <c r="Y30" t="s">
        <v>434</v>
      </c>
      <c r="Z30" t="s">
        <v>844</v>
      </c>
      <c r="AA30" t="s">
        <v>845</v>
      </c>
      <c r="AB30" t="s">
        <v>846</v>
      </c>
      <c r="AC30" t="s">
        <v>847</v>
      </c>
      <c r="AD30" t="s">
        <v>629</v>
      </c>
      <c r="AE30">
        <v>232.5</v>
      </c>
      <c r="AF30">
        <v>105.7</v>
      </c>
      <c r="AG30" t="s">
        <v>567</v>
      </c>
      <c r="AH30">
        <v>173</v>
      </c>
      <c r="AI30" t="s">
        <v>848</v>
      </c>
      <c r="AJ30">
        <v>49.203609</v>
      </c>
      <c r="AK30">
        <v>-122.73479</v>
      </c>
    </row>
    <row r="31" spans="1:37" x14ac:dyDescent="0.45">
      <c r="A31">
        <v>5694</v>
      </c>
      <c r="B31" t="s">
        <v>378</v>
      </c>
      <c r="C31" t="s">
        <v>402</v>
      </c>
      <c r="D31" t="s">
        <v>640</v>
      </c>
      <c r="E31" t="s">
        <v>585</v>
      </c>
      <c r="F31" t="s">
        <v>849</v>
      </c>
      <c r="G31" t="s">
        <v>850</v>
      </c>
      <c r="H31" t="s">
        <v>17</v>
      </c>
      <c r="I31" t="s">
        <v>105</v>
      </c>
      <c r="J31" t="s">
        <v>383</v>
      </c>
      <c r="K31" t="s">
        <v>356</v>
      </c>
      <c r="L31" t="s">
        <v>357</v>
      </c>
      <c r="M31" t="s">
        <v>851</v>
      </c>
      <c r="N31" t="s">
        <v>852</v>
      </c>
      <c r="O31" t="s">
        <v>853</v>
      </c>
      <c r="P31" t="s">
        <v>854</v>
      </c>
      <c r="Q31" t="s">
        <v>855</v>
      </c>
      <c r="R31">
        <v>19707</v>
      </c>
      <c r="S31" t="s">
        <v>363</v>
      </c>
      <c r="T31" s="3">
        <v>5589710417437950</v>
      </c>
      <c r="U31">
        <v>308</v>
      </c>
      <c r="V31">
        <v>42370</v>
      </c>
      <c r="W31" t="s">
        <v>856</v>
      </c>
      <c r="X31" t="s">
        <v>857</v>
      </c>
      <c r="Y31" t="s">
        <v>434</v>
      </c>
      <c r="Z31" t="s">
        <v>858</v>
      </c>
      <c r="AA31" t="s">
        <v>859</v>
      </c>
      <c r="AB31" t="s">
        <v>860</v>
      </c>
      <c r="AC31" t="s">
        <v>861</v>
      </c>
      <c r="AD31" t="s">
        <v>439</v>
      </c>
      <c r="AE31">
        <v>196.9</v>
      </c>
      <c r="AF31">
        <v>89.5</v>
      </c>
      <c r="AG31" t="s">
        <v>567</v>
      </c>
      <c r="AH31">
        <v>173</v>
      </c>
      <c r="AI31" t="s">
        <v>862</v>
      </c>
      <c r="AJ31">
        <v>49.176941999999997</v>
      </c>
      <c r="AK31">
        <v>-122.78911600000001</v>
      </c>
    </row>
    <row r="32" spans="1:37" x14ac:dyDescent="0.45">
      <c r="A32">
        <v>5798</v>
      </c>
      <c r="B32" t="s">
        <v>378</v>
      </c>
      <c r="C32" t="s">
        <v>379</v>
      </c>
      <c r="D32" t="s">
        <v>863</v>
      </c>
      <c r="E32" t="s">
        <v>864</v>
      </c>
      <c r="F32" t="s">
        <v>865</v>
      </c>
      <c r="G32" t="s">
        <v>866</v>
      </c>
      <c r="H32" t="s">
        <v>17</v>
      </c>
      <c r="I32" t="s">
        <v>105</v>
      </c>
      <c r="J32" t="s">
        <v>383</v>
      </c>
      <c r="K32" t="s">
        <v>356</v>
      </c>
      <c r="L32" t="s">
        <v>357</v>
      </c>
      <c r="M32" t="s">
        <v>867</v>
      </c>
      <c r="N32" t="s">
        <v>868</v>
      </c>
      <c r="O32" t="s">
        <v>869</v>
      </c>
      <c r="P32" t="s">
        <v>870</v>
      </c>
      <c r="Q32" t="s">
        <v>871</v>
      </c>
      <c r="R32">
        <v>14680</v>
      </c>
      <c r="S32" t="s">
        <v>389</v>
      </c>
      <c r="T32" s="3">
        <v>4916282163161720</v>
      </c>
      <c r="U32">
        <v>949</v>
      </c>
      <c r="V32">
        <v>42005</v>
      </c>
      <c r="W32" t="s">
        <v>872</v>
      </c>
      <c r="X32" t="s">
        <v>873</v>
      </c>
      <c r="Y32" t="s">
        <v>434</v>
      </c>
      <c r="Z32" t="s">
        <v>874</v>
      </c>
      <c r="AA32" t="s">
        <v>875</v>
      </c>
      <c r="AB32" t="s">
        <v>876</v>
      </c>
      <c r="AC32" t="s">
        <v>877</v>
      </c>
      <c r="AD32" t="s">
        <v>788</v>
      </c>
      <c r="AE32">
        <v>207.9</v>
      </c>
      <c r="AF32">
        <v>94.5</v>
      </c>
      <c r="AG32" t="s">
        <v>878</v>
      </c>
      <c r="AH32">
        <v>164</v>
      </c>
      <c r="AI32" t="s">
        <v>879</v>
      </c>
      <c r="AJ32">
        <v>49.119855000000001</v>
      </c>
      <c r="AK32">
        <v>-122.723088</v>
      </c>
    </row>
    <row r="33" spans="1:37" x14ac:dyDescent="0.45">
      <c r="A33">
        <v>5952</v>
      </c>
      <c r="B33" t="s">
        <v>349</v>
      </c>
      <c r="C33" t="s">
        <v>350</v>
      </c>
      <c r="D33" t="s">
        <v>880</v>
      </c>
      <c r="E33" t="s">
        <v>352</v>
      </c>
      <c r="F33" t="s">
        <v>881</v>
      </c>
      <c r="G33" t="s">
        <v>882</v>
      </c>
      <c r="H33" t="s">
        <v>17</v>
      </c>
      <c r="I33" t="s">
        <v>105</v>
      </c>
      <c r="J33" t="s">
        <v>355</v>
      </c>
      <c r="K33" t="s">
        <v>356</v>
      </c>
      <c r="L33" t="s">
        <v>357</v>
      </c>
      <c r="M33" t="s">
        <v>883</v>
      </c>
      <c r="N33" t="s">
        <v>884</v>
      </c>
      <c r="O33" t="s">
        <v>885</v>
      </c>
      <c r="P33" t="s">
        <v>886</v>
      </c>
      <c r="Q33" t="s">
        <v>887</v>
      </c>
      <c r="R33">
        <v>26227</v>
      </c>
      <c r="S33" t="s">
        <v>389</v>
      </c>
      <c r="T33" s="3">
        <v>4539952767979670</v>
      </c>
      <c r="U33">
        <v>580</v>
      </c>
      <c r="V33">
        <v>42156</v>
      </c>
      <c r="W33" t="s">
        <v>888</v>
      </c>
      <c r="X33" t="s">
        <v>889</v>
      </c>
      <c r="Y33" t="s">
        <v>705</v>
      </c>
      <c r="Z33" t="s">
        <v>890</v>
      </c>
      <c r="AA33" t="s">
        <v>891</v>
      </c>
      <c r="AB33" t="s">
        <v>892</v>
      </c>
      <c r="AC33" t="s">
        <v>893</v>
      </c>
      <c r="AD33" t="s">
        <v>397</v>
      </c>
      <c r="AE33">
        <v>222.9</v>
      </c>
      <c r="AF33">
        <v>101.3</v>
      </c>
      <c r="AG33" t="s">
        <v>878</v>
      </c>
      <c r="AH33">
        <v>166</v>
      </c>
      <c r="AI33" t="s">
        <v>894</v>
      </c>
      <c r="AJ33">
        <v>49.188282999999998</v>
      </c>
      <c r="AK33">
        <v>-122.911806</v>
      </c>
    </row>
    <row r="34" spans="1:37" x14ac:dyDescent="0.45">
      <c r="A34">
        <v>6252</v>
      </c>
      <c r="B34" t="s">
        <v>378</v>
      </c>
      <c r="C34" t="s">
        <v>379</v>
      </c>
      <c r="D34" t="s">
        <v>895</v>
      </c>
      <c r="E34" t="s">
        <v>352</v>
      </c>
      <c r="F34" t="s">
        <v>896</v>
      </c>
      <c r="G34" t="s">
        <v>897</v>
      </c>
      <c r="H34" t="s">
        <v>17</v>
      </c>
      <c r="I34" t="s">
        <v>105</v>
      </c>
      <c r="J34" t="s">
        <v>355</v>
      </c>
      <c r="K34" t="s">
        <v>356</v>
      </c>
      <c r="L34" t="s">
        <v>357</v>
      </c>
      <c r="M34" t="s">
        <v>898</v>
      </c>
      <c r="N34" t="s">
        <v>899</v>
      </c>
      <c r="O34" t="s">
        <v>900</v>
      </c>
      <c r="P34" t="s">
        <v>901</v>
      </c>
      <c r="Q34" t="s">
        <v>902</v>
      </c>
      <c r="R34">
        <v>33659</v>
      </c>
      <c r="S34" t="s">
        <v>389</v>
      </c>
      <c r="T34" s="3">
        <v>4532655987389120</v>
      </c>
      <c r="U34">
        <v>759</v>
      </c>
      <c r="V34">
        <v>42552</v>
      </c>
      <c r="W34" t="s">
        <v>903</v>
      </c>
      <c r="X34" t="s">
        <v>904</v>
      </c>
      <c r="Y34" t="s">
        <v>434</v>
      </c>
      <c r="Z34" t="s">
        <v>905</v>
      </c>
      <c r="AA34" t="s">
        <v>906</v>
      </c>
      <c r="AB34" t="s">
        <v>907</v>
      </c>
      <c r="AC34" t="s">
        <v>908</v>
      </c>
      <c r="AD34" t="s">
        <v>439</v>
      </c>
      <c r="AE34">
        <v>165.4</v>
      </c>
      <c r="AF34">
        <v>75.2</v>
      </c>
      <c r="AG34" t="s">
        <v>647</v>
      </c>
      <c r="AH34">
        <v>188</v>
      </c>
      <c r="AI34" t="s">
        <v>909</v>
      </c>
      <c r="AJ34">
        <v>49.114023000000003</v>
      </c>
      <c r="AK34">
        <v>-122.834968</v>
      </c>
    </row>
    <row r="35" spans="1:37" x14ac:dyDescent="0.45">
      <c r="A35">
        <v>6337</v>
      </c>
      <c r="B35" t="s">
        <v>378</v>
      </c>
      <c r="C35" t="s">
        <v>379</v>
      </c>
      <c r="D35" t="s">
        <v>910</v>
      </c>
      <c r="E35" t="s">
        <v>502</v>
      </c>
      <c r="F35" t="s">
        <v>911</v>
      </c>
      <c r="G35" t="s">
        <v>912</v>
      </c>
      <c r="H35" t="s">
        <v>17</v>
      </c>
      <c r="I35" t="s">
        <v>105</v>
      </c>
      <c r="J35" t="s">
        <v>466</v>
      </c>
      <c r="K35" t="s">
        <v>356</v>
      </c>
      <c r="L35" t="s">
        <v>357</v>
      </c>
      <c r="M35" t="s">
        <v>913</v>
      </c>
      <c r="N35" t="s">
        <v>914</v>
      </c>
      <c r="O35" t="s">
        <v>915</v>
      </c>
      <c r="P35" t="s">
        <v>916</v>
      </c>
      <c r="Q35" t="s">
        <v>917</v>
      </c>
      <c r="R35">
        <v>30401</v>
      </c>
      <c r="S35" t="s">
        <v>363</v>
      </c>
      <c r="T35" s="3">
        <v>5421222690520320</v>
      </c>
      <c r="U35">
        <v>79</v>
      </c>
      <c r="V35">
        <v>43525</v>
      </c>
      <c r="W35" t="s">
        <v>918</v>
      </c>
      <c r="X35" t="s">
        <v>919</v>
      </c>
      <c r="Y35" t="s">
        <v>529</v>
      </c>
      <c r="Z35" t="s">
        <v>920</v>
      </c>
      <c r="AA35" t="s">
        <v>921</v>
      </c>
      <c r="AB35" t="s">
        <v>922</v>
      </c>
      <c r="AC35" t="s">
        <v>923</v>
      </c>
      <c r="AD35" t="s">
        <v>397</v>
      </c>
      <c r="AE35">
        <v>227.5</v>
      </c>
      <c r="AF35">
        <v>103.4</v>
      </c>
      <c r="AG35" t="s">
        <v>567</v>
      </c>
      <c r="AH35">
        <v>173</v>
      </c>
      <c r="AI35" t="s">
        <v>924</v>
      </c>
      <c r="AJ35">
        <v>49.060561999999997</v>
      </c>
      <c r="AK35">
        <v>-122.891215</v>
      </c>
    </row>
    <row r="36" spans="1:37" x14ac:dyDescent="0.45">
      <c r="A36">
        <v>6377</v>
      </c>
      <c r="B36" t="s">
        <v>378</v>
      </c>
      <c r="C36" t="s">
        <v>379</v>
      </c>
      <c r="D36" t="s">
        <v>834</v>
      </c>
      <c r="E36" t="s">
        <v>352</v>
      </c>
      <c r="F36" t="s">
        <v>925</v>
      </c>
      <c r="G36" t="s">
        <v>926</v>
      </c>
      <c r="H36" t="s">
        <v>17</v>
      </c>
      <c r="I36" t="s">
        <v>105</v>
      </c>
      <c r="J36" t="s">
        <v>485</v>
      </c>
      <c r="K36" t="s">
        <v>356</v>
      </c>
      <c r="L36" t="s">
        <v>357</v>
      </c>
      <c r="M36" t="s">
        <v>927</v>
      </c>
      <c r="N36" t="s">
        <v>928</v>
      </c>
      <c r="O36" t="s">
        <v>929</v>
      </c>
      <c r="P36" t="s">
        <v>930</v>
      </c>
      <c r="Q36" t="s">
        <v>931</v>
      </c>
      <c r="R36">
        <v>20899</v>
      </c>
      <c r="S36" t="s">
        <v>389</v>
      </c>
      <c r="T36" s="3">
        <v>4916163586783030</v>
      </c>
      <c r="U36">
        <v>574</v>
      </c>
      <c r="V36">
        <v>42675</v>
      </c>
      <c r="W36" t="s">
        <v>932</v>
      </c>
      <c r="X36" t="s">
        <v>933</v>
      </c>
      <c r="Y36" t="s">
        <v>434</v>
      </c>
      <c r="Z36" t="s">
        <v>934</v>
      </c>
      <c r="AA36" t="s">
        <v>935</v>
      </c>
      <c r="AB36" t="s">
        <v>936</v>
      </c>
      <c r="AC36" t="s">
        <v>937</v>
      </c>
      <c r="AD36" t="s">
        <v>788</v>
      </c>
      <c r="AE36">
        <v>214.7</v>
      </c>
      <c r="AF36">
        <v>97.6</v>
      </c>
      <c r="AG36" t="s">
        <v>458</v>
      </c>
      <c r="AH36">
        <v>178</v>
      </c>
      <c r="AI36" t="s">
        <v>938</v>
      </c>
      <c r="AJ36">
        <v>49.118065000000001</v>
      </c>
      <c r="AK36">
        <v>-122.816367</v>
      </c>
    </row>
    <row r="37" spans="1:37" x14ac:dyDescent="0.45">
      <c r="A37">
        <v>6421</v>
      </c>
      <c r="B37" t="s">
        <v>349</v>
      </c>
      <c r="C37" t="s">
        <v>461</v>
      </c>
      <c r="D37" t="s">
        <v>939</v>
      </c>
      <c r="E37" t="s">
        <v>940</v>
      </c>
      <c r="F37" t="s">
        <v>941</v>
      </c>
      <c r="G37" t="s">
        <v>942</v>
      </c>
      <c r="H37" t="s">
        <v>17</v>
      </c>
      <c r="I37" t="s">
        <v>105</v>
      </c>
      <c r="J37" t="s">
        <v>466</v>
      </c>
      <c r="K37" t="s">
        <v>356</v>
      </c>
      <c r="L37" t="s">
        <v>357</v>
      </c>
      <c r="M37" t="s">
        <v>943</v>
      </c>
      <c r="N37" t="s">
        <v>944</v>
      </c>
      <c r="O37" t="s">
        <v>945</v>
      </c>
      <c r="P37" t="s">
        <v>946</v>
      </c>
      <c r="Q37" t="s">
        <v>947</v>
      </c>
      <c r="R37">
        <v>18122</v>
      </c>
      <c r="S37" t="s">
        <v>363</v>
      </c>
      <c r="T37" s="3">
        <v>5272580097939350</v>
      </c>
      <c r="U37">
        <v>729</v>
      </c>
      <c r="V37">
        <v>42430</v>
      </c>
      <c r="W37" t="s">
        <v>948</v>
      </c>
      <c r="X37" t="s">
        <v>949</v>
      </c>
      <c r="Y37" t="s">
        <v>950</v>
      </c>
      <c r="Z37" t="s">
        <v>951</v>
      </c>
      <c r="AA37" t="s">
        <v>952</v>
      </c>
      <c r="AB37" t="s">
        <v>953</v>
      </c>
      <c r="AC37" t="s">
        <v>954</v>
      </c>
      <c r="AD37" t="s">
        <v>418</v>
      </c>
      <c r="AE37">
        <v>162.6</v>
      </c>
      <c r="AF37">
        <v>73.900000000000006</v>
      </c>
      <c r="AG37" t="s">
        <v>440</v>
      </c>
      <c r="AH37">
        <v>167</v>
      </c>
      <c r="AI37" t="s">
        <v>955</v>
      </c>
      <c r="AJ37">
        <v>49.048535999999999</v>
      </c>
      <c r="AK37">
        <v>-122.78819900000001</v>
      </c>
    </row>
    <row r="38" spans="1:37" x14ac:dyDescent="0.45">
      <c r="A38">
        <v>6423</v>
      </c>
      <c r="B38" t="s">
        <v>378</v>
      </c>
      <c r="C38" t="s">
        <v>379</v>
      </c>
      <c r="D38" t="s">
        <v>956</v>
      </c>
      <c r="E38" t="s">
        <v>633</v>
      </c>
      <c r="F38" t="s">
        <v>957</v>
      </c>
      <c r="G38" t="s">
        <v>958</v>
      </c>
      <c r="H38" t="s">
        <v>17</v>
      </c>
      <c r="I38" t="s">
        <v>105</v>
      </c>
      <c r="J38" t="s">
        <v>383</v>
      </c>
      <c r="K38" t="s">
        <v>356</v>
      </c>
      <c r="L38" t="s">
        <v>357</v>
      </c>
      <c r="M38" t="s">
        <v>959</v>
      </c>
      <c r="N38" t="s">
        <v>960</v>
      </c>
      <c r="O38" t="s">
        <v>961</v>
      </c>
      <c r="P38" t="s">
        <v>962</v>
      </c>
      <c r="Q38" t="s">
        <v>963</v>
      </c>
      <c r="R38">
        <v>20410</v>
      </c>
      <c r="S38" t="s">
        <v>389</v>
      </c>
      <c r="T38" s="3">
        <v>4532013415775800</v>
      </c>
      <c r="U38">
        <v>204</v>
      </c>
      <c r="V38">
        <v>43313</v>
      </c>
      <c r="W38" t="s">
        <v>964</v>
      </c>
      <c r="X38" t="s">
        <v>965</v>
      </c>
      <c r="Y38" t="s">
        <v>434</v>
      </c>
      <c r="Z38" t="s">
        <v>966</v>
      </c>
      <c r="AA38" t="s">
        <v>967</v>
      </c>
      <c r="AB38" t="s">
        <v>968</v>
      </c>
      <c r="AC38" t="s">
        <v>969</v>
      </c>
      <c r="AD38" t="s">
        <v>397</v>
      </c>
      <c r="AE38">
        <v>141.9</v>
      </c>
      <c r="AF38">
        <v>64.5</v>
      </c>
      <c r="AG38" t="s">
        <v>372</v>
      </c>
      <c r="AH38">
        <v>170</v>
      </c>
      <c r="AI38" t="s">
        <v>970</v>
      </c>
      <c r="AJ38">
        <v>49.162742999999999</v>
      </c>
      <c r="AK38">
        <v>-122.74198</v>
      </c>
    </row>
    <row r="39" spans="1:37" x14ac:dyDescent="0.45">
      <c r="A39">
        <v>6631</v>
      </c>
      <c r="B39" t="s">
        <v>349</v>
      </c>
      <c r="C39" t="s">
        <v>350</v>
      </c>
      <c r="D39" t="s">
        <v>971</v>
      </c>
      <c r="E39" t="s">
        <v>352</v>
      </c>
      <c r="F39" t="s">
        <v>972</v>
      </c>
      <c r="G39" t="s">
        <v>973</v>
      </c>
      <c r="H39" t="s">
        <v>17</v>
      </c>
      <c r="I39" t="s">
        <v>105</v>
      </c>
      <c r="J39" t="s">
        <v>355</v>
      </c>
      <c r="K39" t="s">
        <v>356</v>
      </c>
      <c r="L39" t="s">
        <v>357</v>
      </c>
      <c r="M39" t="s">
        <v>974</v>
      </c>
      <c r="N39" t="s">
        <v>975</v>
      </c>
      <c r="O39" t="s">
        <v>976</v>
      </c>
      <c r="P39" t="s">
        <v>977</v>
      </c>
      <c r="Q39" t="s">
        <v>978</v>
      </c>
      <c r="R39">
        <v>24491</v>
      </c>
      <c r="S39" t="s">
        <v>363</v>
      </c>
      <c r="T39" s="3">
        <v>5362012828327670</v>
      </c>
      <c r="U39">
        <v>10</v>
      </c>
      <c r="V39">
        <v>43800</v>
      </c>
      <c r="W39" t="s">
        <v>979</v>
      </c>
      <c r="X39" t="s">
        <v>980</v>
      </c>
      <c r="Y39" t="s">
        <v>529</v>
      </c>
      <c r="Z39" t="s">
        <v>981</v>
      </c>
      <c r="AA39" t="s">
        <v>982</v>
      </c>
      <c r="AB39" t="s">
        <v>983</v>
      </c>
      <c r="AC39" t="s">
        <v>984</v>
      </c>
      <c r="AD39" t="s">
        <v>497</v>
      </c>
      <c r="AE39">
        <v>163.69999999999999</v>
      </c>
      <c r="AF39">
        <v>74.400000000000006</v>
      </c>
      <c r="AG39" t="s">
        <v>419</v>
      </c>
      <c r="AH39">
        <v>162</v>
      </c>
      <c r="AI39" t="s">
        <v>985</v>
      </c>
      <c r="AJ39">
        <v>49.140332000000001</v>
      </c>
      <c r="AK39">
        <v>-122.795519</v>
      </c>
    </row>
    <row r="40" spans="1:37" x14ac:dyDescent="0.45">
      <c r="A40">
        <v>6648</v>
      </c>
      <c r="B40" t="s">
        <v>378</v>
      </c>
      <c r="C40" t="s">
        <v>379</v>
      </c>
      <c r="D40" t="s">
        <v>986</v>
      </c>
      <c r="E40" t="s">
        <v>759</v>
      </c>
      <c r="F40" t="s">
        <v>987</v>
      </c>
      <c r="G40" t="s">
        <v>988</v>
      </c>
      <c r="H40" t="s">
        <v>17</v>
      </c>
      <c r="I40" t="s">
        <v>105</v>
      </c>
      <c r="J40" t="s">
        <v>383</v>
      </c>
      <c r="K40" t="s">
        <v>356</v>
      </c>
      <c r="L40" t="s">
        <v>357</v>
      </c>
      <c r="M40" t="s">
        <v>989</v>
      </c>
      <c r="N40" t="s">
        <v>990</v>
      </c>
      <c r="O40" t="s">
        <v>991</v>
      </c>
      <c r="P40" t="s">
        <v>992</v>
      </c>
      <c r="Q40" t="s">
        <v>993</v>
      </c>
      <c r="R40">
        <v>17712</v>
      </c>
      <c r="S40" t="s">
        <v>389</v>
      </c>
      <c r="T40" s="3">
        <v>4929526635877330</v>
      </c>
      <c r="U40">
        <v>277</v>
      </c>
      <c r="V40">
        <v>42430</v>
      </c>
      <c r="W40" t="s">
        <v>994</v>
      </c>
      <c r="X40" t="s">
        <v>995</v>
      </c>
      <c r="Y40" t="s">
        <v>434</v>
      </c>
      <c r="Z40" t="s">
        <v>996</v>
      </c>
      <c r="AA40" t="s">
        <v>997</v>
      </c>
      <c r="AB40" t="s">
        <v>998</v>
      </c>
      <c r="AC40" t="s">
        <v>999</v>
      </c>
      <c r="AD40" t="s">
        <v>1000</v>
      </c>
      <c r="AE40">
        <v>218</v>
      </c>
      <c r="AF40">
        <v>99.1</v>
      </c>
      <c r="AG40" t="s">
        <v>534</v>
      </c>
      <c r="AH40">
        <v>180</v>
      </c>
      <c r="AI40" t="s">
        <v>1001</v>
      </c>
      <c r="AJ40">
        <v>49.080866</v>
      </c>
      <c r="AK40">
        <v>-122.832701</v>
      </c>
    </row>
    <row r="41" spans="1:37" x14ac:dyDescent="0.45">
      <c r="A41">
        <v>7018</v>
      </c>
      <c r="B41" t="s">
        <v>349</v>
      </c>
      <c r="C41" t="s">
        <v>350</v>
      </c>
      <c r="D41" t="s">
        <v>1002</v>
      </c>
      <c r="E41" t="s">
        <v>759</v>
      </c>
      <c r="F41" t="s">
        <v>1003</v>
      </c>
      <c r="G41" t="s">
        <v>1004</v>
      </c>
      <c r="H41" t="s">
        <v>17</v>
      </c>
      <c r="I41" t="s">
        <v>105</v>
      </c>
      <c r="J41" t="s">
        <v>355</v>
      </c>
      <c r="K41" t="s">
        <v>356</v>
      </c>
      <c r="L41" t="s">
        <v>357</v>
      </c>
      <c r="M41" t="s">
        <v>1005</v>
      </c>
      <c r="N41" t="s">
        <v>1006</v>
      </c>
      <c r="O41" t="s">
        <v>1007</v>
      </c>
      <c r="P41" t="s">
        <v>1008</v>
      </c>
      <c r="Q41" t="s">
        <v>1009</v>
      </c>
      <c r="R41">
        <v>32740</v>
      </c>
      <c r="S41" t="s">
        <v>363</v>
      </c>
      <c r="T41" s="3">
        <v>5187283991898770</v>
      </c>
      <c r="U41">
        <v>430</v>
      </c>
      <c r="V41">
        <v>43101</v>
      </c>
      <c r="W41" t="s">
        <v>1010</v>
      </c>
      <c r="X41" t="s">
        <v>1011</v>
      </c>
      <c r="Y41" t="s">
        <v>474</v>
      </c>
      <c r="Z41" t="s">
        <v>1012</v>
      </c>
      <c r="AA41" t="s">
        <v>1013</v>
      </c>
      <c r="AB41" t="s">
        <v>1014</v>
      </c>
      <c r="AC41" t="s">
        <v>1015</v>
      </c>
      <c r="AD41" t="s">
        <v>439</v>
      </c>
      <c r="AE41">
        <v>154</v>
      </c>
      <c r="AF41">
        <v>70</v>
      </c>
      <c r="AG41" t="s">
        <v>419</v>
      </c>
      <c r="AH41">
        <v>163</v>
      </c>
      <c r="AI41" t="s">
        <v>1016</v>
      </c>
      <c r="AJ41">
        <v>49.045020999999998</v>
      </c>
      <c r="AK41">
        <v>-122.903998</v>
      </c>
    </row>
    <row r="42" spans="1:37" x14ac:dyDescent="0.45">
      <c r="A42">
        <v>7079</v>
      </c>
      <c r="B42" t="s">
        <v>349</v>
      </c>
      <c r="C42" t="s">
        <v>461</v>
      </c>
      <c r="D42" t="s">
        <v>1017</v>
      </c>
      <c r="E42" t="s">
        <v>633</v>
      </c>
      <c r="F42" t="s">
        <v>1018</v>
      </c>
      <c r="G42" t="s">
        <v>1019</v>
      </c>
      <c r="H42" t="s">
        <v>17</v>
      </c>
      <c r="I42" t="s">
        <v>105</v>
      </c>
      <c r="J42" t="s">
        <v>1020</v>
      </c>
      <c r="K42" t="s">
        <v>356</v>
      </c>
      <c r="L42" t="s">
        <v>357</v>
      </c>
      <c r="M42" t="s">
        <v>1021</v>
      </c>
      <c r="N42" t="s">
        <v>1022</v>
      </c>
      <c r="O42" t="s">
        <v>1023</v>
      </c>
      <c r="P42" t="s">
        <v>1024</v>
      </c>
      <c r="Q42" t="s">
        <v>1025</v>
      </c>
      <c r="R42">
        <v>33431</v>
      </c>
      <c r="S42" t="s">
        <v>363</v>
      </c>
      <c r="T42" s="3">
        <v>5218693705547710</v>
      </c>
      <c r="U42">
        <v>850</v>
      </c>
      <c r="V42">
        <v>42186</v>
      </c>
      <c r="W42" t="s">
        <v>1026</v>
      </c>
      <c r="X42" t="s">
        <v>1027</v>
      </c>
      <c r="Y42" t="s">
        <v>474</v>
      </c>
      <c r="Z42" t="s">
        <v>1028</v>
      </c>
      <c r="AA42" t="s">
        <v>1029</v>
      </c>
      <c r="AB42" t="s">
        <v>1030</v>
      </c>
      <c r="AC42" t="s">
        <v>1031</v>
      </c>
      <c r="AD42" t="s">
        <v>497</v>
      </c>
      <c r="AE42">
        <v>159.1</v>
      </c>
      <c r="AF42">
        <v>72.3</v>
      </c>
      <c r="AG42" t="s">
        <v>630</v>
      </c>
      <c r="AH42">
        <v>160</v>
      </c>
      <c r="AI42" t="s">
        <v>1032</v>
      </c>
      <c r="AJ42">
        <v>49.218744000000001</v>
      </c>
      <c r="AK42">
        <v>-122.770008</v>
      </c>
    </row>
    <row r="43" spans="1:37" x14ac:dyDescent="0.45">
      <c r="A43">
        <v>7083</v>
      </c>
      <c r="B43" t="s">
        <v>349</v>
      </c>
      <c r="C43" t="s">
        <v>350</v>
      </c>
      <c r="D43" t="s">
        <v>712</v>
      </c>
      <c r="E43" t="s">
        <v>352</v>
      </c>
      <c r="F43" t="s">
        <v>1033</v>
      </c>
      <c r="G43" t="s">
        <v>1034</v>
      </c>
      <c r="H43" t="s">
        <v>17</v>
      </c>
      <c r="I43" t="s">
        <v>105</v>
      </c>
      <c r="J43" t="s">
        <v>383</v>
      </c>
      <c r="K43" t="s">
        <v>356</v>
      </c>
      <c r="L43" t="s">
        <v>357</v>
      </c>
      <c r="M43" t="s">
        <v>1035</v>
      </c>
      <c r="N43" t="s">
        <v>1036</v>
      </c>
      <c r="O43" t="s">
        <v>1037</v>
      </c>
      <c r="P43" t="s">
        <v>1038</v>
      </c>
      <c r="Q43" t="s">
        <v>1039</v>
      </c>
      <c r="R43">
        <v>13900</v>
      </c>
      <c r="S43" t="s">
        <v>389</v>
      </c>
      <c r="T43" s="3">
        <v>4916147061957460</v>
      </c>
      <c r="U43">
        <v>649</v>
      </c>
      <c r="V43">
        <v>42826</v>
      </c>
      <c r="W43" t="s">
        <v>1040</v>
      </c>
      <c r="X43" t="s">
        <v>1041</v>
      </c>
      <c r="Y43" t="s">
        <v>474</v>
      </c>
      <c r="Z43" t="s">
        <v>1042</v>
      </c>
      <c r="AA43" t="s">
        <v>1043</v>
      </c>
      <c r="AB43" t="s">
        <v>1044</v>
      </c>
      <c r="AC43" t="s">
        <v>1045</v>
      </c>
      <c r="AD43" t="s">
        <v>397</v>
      </c>
      <c r="AE43">
        <v>194.7</v>
      </c>
      <c r="AF43">
        <v>88.5</v>
      </c>
      <c r="AG43" t="s">
        <v>878</v>
      </c>
      <c r="AH43">
        <v>166</v>
      </c>
      <c r="AI43" t="s">
        <v>1046</v>
      </c>
      <c r="AJ43">
        <v>49.175120999999997</v>
      </c>
      <c r="AK43">
        <v>-122.734128</v>
      </c>
    </row>
    <row r="44" spans="1:37" x14ac:dyDescent="0.45">
      <c r="A44">
        <v>7172</v>
      </c>
      <c r="B44" t="s">
        <v>378</v>
      </c>
      <c r="C44" t="s">
        <v>379</v>
      </c>
      <c r="D44" t="s">
        <v>1047</v>
      </c>
      <c r="E44" t="s">
        <v>424</v>
      </c>
      <c r="F44" t="s">
        <v>411</v>
      </c>
      <c r="G44" t="s">
        <v>1048</v>
      </c>
      <c r="H44" t="s">
        <v>17</v>
      </c>
      <c r="I44" t="s">
        <v>105</v>
      </c>
      <c r="J44" t="s">
        <v>355</v>
      </c>
      <c r="K44" t="s">
        <v>356</v>
      </c>
      <c r="L44" t="s">
        <v>357</v>
      </c>
      <c r="M44" t="s">
        <v>1049</v>
      </c>
      <c r="N44" t="s">
        <v>1050</v>
      </c>
      <c r="O44" t="s">
        <v>1051</v>
      </c>
      <c r="P44" t="s">
        <v>1052</v>
      </c>
      <c r="Q44" t="s">
        <v>1053</v>
      </c>
      <c r="R44">
        <v>34442</v>
      </c>
      <c r="S44" t="s">
        <v>363</v>
      </c>
      <c r="T44" s="3">
        <v>5152094397507000</v>
      </c>
      <c r="U44">
        <v>262</v>
      </c>
      <c r="V44">
        <v>42644</v>
      </c>
      <c r="W44" t="s">
        <v>1054</v>
      </c>
      <c r="X44" t="s">
        <v>1055</v>
      </c>
      <c r="Y44" t="s">
        <v>434</v>
      </c>
      <c r="Z44" t="s">
        <v>1056</v>
      </c>
      <c r="AA44" t="s">
        <v>1057</v>
      </c>
      <c r="AB44" t="s">
        <v>1058</v>
      </c>
      <c r="AC44" t="s">
        <v>1059</v>
      </c>
      <c r="AD44" t="s">
        <v>497</v>
      </c>
      <c r="AE44">
        <v>186.6</v>
      </c>
      <c r="AF44">
        <v>84.8</v>
      </c>
      <c r="AG44" t="s">
        <v>398</v>
      </c>
      <c r="AH44">
        <v>175</v>
      </c>
      <c r="AI44" t="s">
        <v>1060</v>
      </c>
      <c r="AJ44">
        <v>49.120958000000002</v>
      </c>
      <c r="AK44">
        <v>-122.907759</v>
      </c>
    </row>
    <row r="45" spans="1:37" x14ac:dyDescent="0.45">
      <c r="A45">
        <v>7205</v>
      </c>
      <c r="B45" t="s">
        <v>378</v>
      </c>
      <c r="C45" t="s">
        <v>379</v>
      </c>
      <c r="D45" t="s">
        <v>1061</v>
      </c>
      <c r="E45" t="s">
        <v>352</v>
      </c>
      <c r="F45" t="s">
        <v>680</v>
      </c>
      <c r="G45" t="s">
        <v>1062</v>
      </c>
      <c r="H45" t="s">
        <v>17</v>
      </c>
      <c r="I45" t="s">
        <v>105</v>
      </c>
      <c r="J45" t="s">
        <v>355</v>
      </c>
      <c r="K45" t="s">
        <v>356</v>
      </c>
      <c r="L45" t="s">
        <v>357</v>
      </c>
      <c r="M45" t="s">
        <v>1063</v>
      </c>
      <c r="N45" t="s">
        <v>1064</v>
      </c>
      <c r="O45" t="s">
        <v>1065</v>
      </c>
      <c r="P45" t="s">
        <v>1066</v>
      </c>
      <c r="Q45" t="s">
        <v>1067</v>
      </c>
      <c r="R45">
        <v>22601</v>
      </c>
      <c r="S45" t="s">
        <v>389</v>
      </c>
      <c r="T45" s="3">
        <v>4532706992024240</v>
      </c>
      <c r="U45">
        <v>936</v>
      </c>
      <c r="V45">
        <v>43405</v>
      </c>
      <c r="W45" t="s">
        <v>1068</v>
      </c>
      <c r="X45" t="s">
        <v>1069</v>
      </c>
      <c r="Y45" t="s">
        <v>434</v>
      </c>
      <c r="Z45" t="s">
        <v>1070</v>
      </c>
      <c r="AA45" t="s">
        <v>1071</v>
      </c>
      <c r="AB45" t="s">
        <v>1072</v>
      </c>
      <c r="AC45" t="s">
        <v>1073</v>
      </c>
      <c r="AD45" t="s">
        <v>397</v>
      </c>
      <c r="AE45">
        <v>220.4</v>
      </c>
      <c r="AF45">
        <v>100.2</v>
      </c>
      <c r="AG45" t="s">
        <v>440</v>
      </c>
      <c r="AH45">
        <v>167</v>
      </c>
      <c r="AI45" t="s">
        <v>1074</v>
      </c>
      <c r="AJ45">
        <v>49.116292000000001</v>
      </c>
      <c r="AK45">
        <v>-122.78532199999999</v>
      </c>
    </row>
    <row r="46" spans="1:37" x14ac:dyDescent="0.45">
      <c r="A46">
        <v>7461</v>
      </c>
      <c r="B46" t="s">
        <v>349</v>
      </c>
      <c r="C46" t="s">
        <v>350</v>
      </c>
      <c r="D46" t="s">
        <v>1075</v>
      </c>
      <c r="E46" t="s">
        <v>1076</v>
      </c>
      <c r="F46" t="s">
        <v>1077</v>
      </c>
      <c r="G46" t="s">
        <v>1078</v>
      </c>
      <c r="H46" t="s">
        <v>17</v>
      </c>
      <c r="I46" t="s">
        <v>105</v>
      </c>
      <c r="J46" t="s">
        <v>355</v>
      </c>
      <c r="K46" t="s">
        <v>356</v>
      </c>
      <c r="L46" t="s">
        <v>357</v>
      </c>
      <c r="M46" t="s">
        <v>1079</v>
      </c>
      <c r="N46" t="s">
        <v>1080</v>
      </c>
      <c r="O46" t="s">
        <v>1081</v>
      </c>
      <c r="P46" t="s">
        <v>1082</v>
      </c>
      <c r="Q46" t="s">
        <v>1083</v>
      </c>
      <c r="R46">
        <v>20028</v>
      </c>
      <c r="S46" t="s">
        <v>389</v>
      </c>
      <c r="T46" s="3">
        <v>4532271496425400</v>
      </c>
      <c r="U46">
        <v>38</v>
      </c>
      <c r="V46">
        <v>43647</v>
      </c>
      <c r="W46" t="s">
        <v>1084</v>
      </c>
      <c r="X46" t="s">
        <v>1085</v>
      </c>
      <c r="Y46" t="s">
        <v>434</v>
      </c>
      <c r="Z46" t="s">
        <v>1086</v>
      </c>
      <c r="AA46" t="s">
        <v>1087</v>
      </c>
      <c r="AB46" t="s">
        <v>1088</v>
      </c>
      <c r="AC46" t="s">
        <v>1089</v>
      </c>
      <c r="AD46" t="s">
        <v>439</v>
      </c>
      <c r="AE46">
        <v>128.69999999999999</v>
      </c>
      <c r="AF46">
        <v>58.5</v>
      </c>
      <c r="AG46" t="s">
        <v>567</v>
      </c>
      <c r="AH46">
        <v>173</v>
      </c>
      <c r="AI46" t="s">
        <v>1090</v>
      </c>
      <c r="AJ46">
        <v>49.168666000000002</v>
      </c>
      <c r="AK46">
        <v>-122.86638499999999</v>
      </c>
    </row>
    <row r="47" spans="1:37" x14ac:dyDescent="0.45">
      <c r="A47">
        <v>7676</v>
      </c>
      <c r="B47" t="s">
        <v>349</v>
      </c>
      <c r="C47" t="s">
        <v>461</v>
      </c>
      <c r="D47" t="s">
        <v>1091</v>
      </c>
      <c r="E47" t="s">
        <v>352</v>
      </c>
      <c r="F47" t="s">
        <v>1092</v>
      </c>
      <c r="G47" t="s">
        <v>1093</v>
      </c>
      <c r="H47" t="s">
        <v>17</v>
      </c>
      <c r="I47" t="s">
        <v>105</v>
      </c>
      <c r="J47" t="s">
        <v>383</v>
      </c>
      <c r="K47" t="s">
        <v>356</v>
      </c>
      <c r="L47" t="s">
        <v>357</v>
      </c>
      <c r="M47" t="s">
        <v>1094</v>
      </c>
      <c r="N47" t="s">
        <v>1095</v>
      </c>
      <c r="O47" t="s">
        <v>1096</v>
      </c>
      <c r="P47" t="s">
        <v>1097</v>
      </c>
      <c r="Q47" t="s">
        <v>1098</v>
      </c>
      <c r="R47">
        <v>15879</v>
      </c>
      <c r="S47" t="s">
        <v>389</v>
      </c>
      <c r="T47" s="3">
        <v>4716240532941760</v>
      </c>
      <c r="U47">
        <v>528</v>
      </c>
      <c r="V47">
        <v>43405</v>
      </c>
      <c r="W47" t="s">
        <v>1099</v>
      </c>
      <c r="X47" t="s">
        <v>1100</v>
      </c>
      <c r="Y47" t="s">
        <v>705</v>
      </c>
      <c r="Z47" t="s">
        <v>1101</v>
      </c>
      <c r="AA47" t="s">
        <v>1102</v>
      </c>
      <c r="AB47" t="s">
        <v>1103</v>
      </c>
      <c r="AC47" t="s">
        <v>1104</v>
      </c>
      <c r="AD47" t="s">
        <v>497</v>
      </c>
      <c r="AE47">
        <v>123.9</v>
      </c>
      <c r="AF47">
        <v>56.3</v>
      </c>
      <c r="AG47" t="s">
        <v>440</v>
      </c>
      <c r="AH47">
        <v>168</v>
      </c>
      <c r="AI47" t="s">
        <v>1105</v>
      </c>
      <c r="AJ47">
        <v>49.190753000000001</v>
      </c>
      <c r="AK47">
        <v>-122.730338</v>
      </c>
    </row>
    <row r="48" spans="1:37" x14ac:dyDescent="0.45">
      <c r="A48">
        <v>7999</v>
      </c>
      <c r="B48" t="s">
        <v>349</v>
      </c>
      <c r="C48" t="s">
        <v>350</v>
      </c>
      <c r="D48" t="s">
        <v>1106</v>
      </c>
      <c r="E48" t="s">
        <v>502</v>
      </c>
      <c r="F48" t="s">
        <v>1107</v>
      </c>
      <c r="G48" t="s">
        <v>1108</v>
      </c>
      <c r="H48" t="s">
        <v>17</v>
      </c>
      <c r="I48" t="s">
        <v>105</v>
      </c>
      <c r="J48" t="s">
        <v>355</v>
      </c>
      <c r="K48" t="s">
        <v>356</v>
      </c>
      <c r="L48" t="s">
        <v>357</v>
      </c>
      <c r="M48" t="s">
        <v>1109</v>
      </c>
      <c r="N48" t="s">
        <v>1110</v>
      </c>
      <c r="O48" t="s">
        <v>1111</v>
      </c>
      <c r="P48" t="s">
        <v>1112</v>
      </c>
      <c r="Q48" t="s">
        <v>1113</v>
      </c>
      <c r="R48">
        <v>31711</v>
      </c>
      <c r="S48" t="s">
        <v>389</v>
      </c>
      <c r="T48" s="3">
        <v>4716786235719960</v>
      </c>
      <c r="U48">
        <v>843</v>
      </c>
      <c r="V48">
        <v>42036</v>
      </c>
      <c r="W48" t="s">
        <v>1114</v>
      </c>
      <c r="X48" t="s">
        <v>1115</v>
      </c>
      <c r="Y48" t="s">
        <v>434</v>
      </c>
      <c r="Z48" t="s">
        <v>1116</v>
      </c>
      <c r="AA48" t="s">
        <v>1117</v>
      </c>
      <c r="AB48" t="s">
        <v>1118</v>
      </c>
      <c r="AC48" t="s">
        <v>1119</v>
      </c>
      <c r="AD48" t="s">
        <v>371</v>
      </c>
      <c r="AE48">
        <v>199.3</v>
      </c>
      <c r="AF48">
        <v>90.6</v>
      </c>
      <c r="AG48" t="s">
        <v>372</v>
      </c>
      <c r="AH48">
        <v>169</v>
      </c>
      <c r="AI48" t="s">
        <v>1120</v>
      </c>
      <c r="AJ48">
        <v>49.130555999999999</v>
      </c>
      <c r="AK48">
        <v>-122.72662699999999</v>
      </c>
    </row>
    <row r="49" spans="1:37" x14ac:dyDescent="0.45">
      <c r="A49">
        <v>8076</v>
      </c>
      <c r="B49" t="s">
        <v>349</v>
      </c>
      <c r="C49" t="s">
        <v>461</v>
      </c>
      <c r="D49" t="s">
        <v>1121</v>
      </c>
      <c r="E49" t="s">
        <v>424</v>
      </c>
      <c r="F49" t="s">
        <v>1122</v>
      </c>
      <c r="G49" t="s">
        <v>1123</v>
      </c>
      <c r="H49" t="s">
        <v>17</v>
      </c>
      <c r="I49" t="s">
        <v>105</v>
      </c>
      <c r="J49" t="s">
        <v>485</v>
      </c>
      <c r="K49" t="s">
        <v>356</v>
      </c>
      <c r="L49" t="s">
        <v>357</v>
      </c>
      <c r="M49" t="s">
        <v>1124</v>
      </c>
      <c r="N49" t="s">
        <v>1125</v>
      </c>
      <c r="O49" t="s">
        <v>1126</v>
      </c>
      <c r="P49" t="s">
        <v>1127</v>
      </c>
      <c r="Q49" t="s">
        <v>1128</v>
      </c>
      <c r="R49">
        <v>33498</v>
      </c>
      <c r="S49" t="s">
        <v>363</v>
      </c>
      <c r="T49" s="3">
        <v>5505294196518230</v>
      </c>
      <c r="U49">
        <v>92</v>
      </c>
      <c r="V49">
        <v>43497</v>
      </c>
      <c r="W49" t="s">
        <v>1129</v>
      </c>
      <c r="X49" t="s">
        <v>1130</v>
      </c>
      <c r="Y49" t="s">
        <v>705</v>
      </c>
      <c r="Z49" t="s">
        <v>1131</v>
      </c>
      <c r="AA49" t="s">
        <v>1132</v>
      </c>
      <c r="AB49" t="s">
        <v>1133</v>
      </c>
      <c r="AC49" t="s">
        <v>1134</v>
      </c>
      <c r="AD49" t="s">
        <v>439</v>
      </c>
      <c r="AE49">
        <v>175.3</v>
      </c>
      <c r="AF49">
        <v>79.7</v>
      </c>
      <c r="AG49" t="s">
        <v>419</v>
      </c>
      <c r="AH49">
        <v>163</v>
      </c>
      <c r="AI49" t="s">
        <v>1135</v>
      </c>
      <c r="AJ49">
        <v>49.117063999999999</v>
      </c>
      <c r="AK49">
        <v>-122.729478</v>
      </c>
    </row>
    <row r="50" spans="1:37" x14ac:dyDescent="0.45">
      <c r="A50">
        <v>8151</v>
      </c>
      <c r="B50" t="s">
        <v>378</v>
      </c>
      <c r="C50" t="s">
        <v>379</v>
      </c>
      <c r="D50" t="s">
        <v>902</v>
      </c>
      <c r="E50" t="s">
        <v>1136</v>
      </c>
      <c r="F50" t="s">
        <v>1137</v>
      </c>
      <c r="G50" t="s">
        <v>1138</v>
      </c>
      <c r="H50" t="s">
        <v>17</v>
      </c>
      <c r="I50" t="s">
        <v>105</v>
      </c>
      <c r="J50" t="s">
        <v>383</v>
      </c>
      <c r="K50" t="s">
        <v>356</v>
      </c>
      <c r="L50" t="s">
        <v>357</v>
      </c>
      <c r="M50" t="s">
        <v>1139</v>
      </c>
      <c r="N50" t="s">
        <v>1140</v>
      </c>
      <c r="O50" t="s">
        <v>1141</v>
      </c>
      <c r="P50" t="s">
        <v>1142</v>
      </c>
      <c r="Q50" t="s">
        <v>1143</v>
      </c>
      <c r="R50">
        <v>31158</v>
      </c>
      <c r="S50" t="s">
        <v>389</v>
      </c>
      <c r="T50" s="3">
        <v>4929062956984670</v>
      </c>
      <c r="U50">
        <v>571</v>
      </c>
      <c r="V50">
        <v>42736</v>
      </c>
      <c r="W50" t="s">
        <v>1144</v>
      </c>
      <c r="X50" t="s">
        <v>1145</v>
      </c>
      <c r="Y50" t="s">
        <v>434</v>
      </c>
      <c r="Z50" t="s">
        <v>1146</v>
      </c>
      <c r="AA50" t="s">
        <v>997</v>
      </c>
      <c r="AB50" t="s">
        <v>1147</v>
      </c>
      <c r="AC50" t="s">
        <v>1148</v>
      </c>
      <c r="AD50" t="s">
        <v>497</v>
      </c>
      <c r="AE50">
        <v>246.2</v>
      </c>
      <c r="AF50">
        <v>111.9</v>
      </c>
      <c r="AG50" t="s">
        <v>567</v>
      </c>
      <c r="AH50">
        <v>172</v>
      </c>
      <c r="AI50" t="s">
        <v>1149</v>
      </c>
      <c r="AJ50">
        <v>49.077388999999997</v>
      </c>
      <c r="AK50">
        <v>-122.849034</v>
      </c>
    </row>
    <row r="51" spans="1:37" x14ac:dyDescent="0.45">
      <c r="A51">
        <v>8244</v>
      </c>
      <c r="B51" t="s">
        <v>378</v>
      </c>
      <c r="C51" t="s">
        <v>379</v>
      </c>
      <c r="D51" t="s">
        <v>1150</v>
      </c>
      <c r="E51" t="s">
        <v>1076</v>
      </c>
      <c r="F51" t="s">
        <v>1151</v>
      </c>
      <c r="G51" t="s">
        <v>1152</v>
      </c>
      <c r="H51" t="s">
        <v>17</v>
      </c>
      <c r="I51" t="s">
        <v>105</v>
      </c>
      <c r="J51" t="s">
        <v>485</v>
      </c>
      <c r="K51" t="s">
        <v>356</v>
      </c>
      <c r="L51" t="s">
        <v>357</v>
      </c>
      <c r="M51" t="s">
        <v>1153</v>
      </c>
      <c r="N51" t="s">
        <v>1154</v>
      </c>
      <c r="O51" t="s">
        <v>1155</v>
      </c>
      <c r="P51" t="s">
        <v>1156</v>
      </c>
      <c r="Q51" t="s">
        <v>1157</v>
      </c>
      <c r="R51">
        <v>16520</v>
      </c>
      <c r="S51" t="s">
        <v>389</v>
      </c>
      <c r="T51" s="3">
        <v>4539401443214550</v>
      </c>
      <c r="U51">
        <v>46</v>
      </c>
      <c r="V51">
        <v>43282</v>
      </c>
      <c r="W51" t="s">
        <v>1158</v>
      </c>
      <c r="X51" t="s">
        <v>1159</v>
      </c>
      <c r="Y51" t="s">
        <v>434</v>
      </c>
      <c r="Z51" t="s">
        <v>1160</v>
      </c>
      <c r="AA51" t="s">
        <v>1161</v>
      </c>
      <c r="AB51" t="s">
        <v>1162</v>
      </c>
      <c r="AC51" t="s">
        <v>1163</v>
      </c>
      <c r="AD51" t="s">
        <v>397</v>
      </c>
      <c r="AE51">
        <v>189.2</v>
      </c>
      <c r="AF51">
        <v>86</v>
      </c>
      <c r="AG51" t="s">
        <v>372</v>
      </c>
      <c r="AH51">
        <v>171</v>
      </c>
      <c r="AI51" t="s">
        <v>1164</v>
      </c>
      <c r="AJ51">
        <v>49.206902999999997</v>
      </c>
      <c r="AK51">
        <v>-122.846675</v>
      </c>
    </row>
    <row r="52" spans="1:37" x14ac:dyDescent="0.45">
      <c r="A52">
        <v>8409</v>
      </c>
      <c r="B52" t="s">
        <v>378</v>
      </c>
      <c r="C52" t="s">
        <v>379</v>
      </c>
      <c r="D52" t="s">
        <v>1165</v>
      </c>
      <c r="E52" t="s">
        <v>537</v>
      </c>
      <c r="F52" t="s">
        <v>1166</v>
      </c>
      <c r="G52" t="s">
        <v>1167</v>
      </c>
      <c r="H52" t="s">
        <v>17</v>
      </c>
      <c r="I52" t="s">
        <v>105</v>
      </c>
      <c r="J52" t="s">
        <v>355</v>
      </c>
      <c r="K52" t="s">
        <v>356</v>
      </c>
      <c r="L52" t="s">
        <v>357</v>
      </c>
      <c r="M52" t="s">
        <v>1168</v>
      </c>
      <c r="N52" t="s">
        <v>1169</v>
      </c>
      <c r="O52" t="s">
        <v>1170</v>
      </c>
      <c r="P52" t="s">
        <v>1171</v>
      </c>
      <c r="Q52" t="s">
        <v>1172</v>
      </c>
      <c r="R52">
        <v>21936</v>
      </c>
      <c r="S52" t="s">
        <v>389</v>
      </c>
      <c r="T52" s="3">
        <v>4929804607128540</v>
      </c>
      <c r="U52">
        <v>237</v>
      </c>
      <c r="V52">
        <v>42583</v>
      </c>
      <c r="W52" t="s">
        <v>1173</v>
      </c>
      <c r="X52" t="s">
        <v>1174</v>
      </c>
      <c r="Y52" t="s">
        <v>737</v>
      </c>
      <c r="Z52" t="s">
        <v>1175</v>
      </c>
      <c r="AA52" t="s">
        <v>1176</v>
      </c>
      <c r="AB52" t="s">
        <v>1177</v>
      </c>
      <c r="AC52" t="s">
        <v>1178</v>
      </c>
      <c r="AD52" t="s">
        <v>397</v>
      </c>
      <c r="AE52">
        <v>210.8</v>
      </c>
      <c r="AF52">
        <v>95.8</v>
      </c>
      <c r="AG52" t="s">
        <v>372</v>
      </c>
      <c r="AH52">
        <v>171</v>
      </c>
      <c r="AI52" t="s">
        <v>1179</v>
      </c>
      <c r="AJ52">
        <v>49.088016000000003</v>
      </c>
      <c r="AK52">
        <v>-122.75016100000001</v>
      </c>
    </row>
    <row r="53" spans="1:37" x14ac:dyDescent="0.45">
      <c r="A53">
        <v>9186</v>
      </c>
      <c r="B53" t="s">
        <v>378</v>
      </c>
      <c r="C53" t="s">
        <v>379</v>
      </c>
      <c r="D53" t="s">
        <v>910</v>
      </c>
      <c r="E53" t="s">
        <v>404</v>
      </c>
      <c r="F53" t="s">
        <v>1180</v>
      </c>
      <c r="G53" t="s">
        <v>1181</v>
      </c>
      <c r="H53" t="s">
        <v>17</v>
      </c>
      <c r="I53" t="s">
        <v>105</v>
      </c>
      <c r="J53" t="s">
        <v>355</v>
      </c>
      <c r="K53" t="s">
        <v>356</v>
      </c>
      <c r="L53" t="s">
        <v>357</v>
      </c>
      <c r="M53" t="s">
        <v>1182</v>
      </c>
      <c r="N53" t="s">
        <v>1183</v>
      </c>
      <c r="O53" t="s">
        <v>1184</v>
      </c>
      <c r="P53" t="s">
        <v>1185</v>
      </c>
      <c r="Q53" t="s">
        <v>1186</v>
      </c>
      <c r="R53">
        <v>18087</v>
      </c>
      <c r="S53" t="s">
        <v>389</v>
      </c>
      <c r="T53" s="3">
        <v>4485452051295570</v>
      </c>
      <c r="U53">
        <v>564</v>
      </c>
      <c r="V53">
        <v>43405</v>
      </c>
      <c r="W53" t="s">
        <v>1187</v>
      </c>
      <c r="X53" t="s">
        <v>1188</v>
      </c>
      <c r="Y53" t="s">
        <v>434</v>
      </c>
      <c r="Z53" t="s">
        <v>1189</v>
      </c>
      <c r="AA53" t="s">
        <v>1190</v>
      </c>
      <c r="AB53" t="s">
        <v>1191</v>
      </c>
      <c r="AC53" t="s">
        <v>1192</v>
      </c>
      <c r="AD53" t="s">
        <v>397</v>
      </c>
      <c r="AE53">
        <v>226.8</v>
      </c>
      <c r="AF53">
        <v>103.1</v>
      </c>
      <c r="AG53" t="s">
        <v>1193</v>
      </c>
      <c r="AH53">
        <v>183</v>
      </c>
      <c r="AI53" t="s">
        <v>1194</v>
      </c>
      <c r="AJ53">
        <v>49.231444000000003</v>
      </c>
      <c r="AK53">
        <v>-122.72723000000001</v>
      </c>
    </row>
    <row r="54" spans="1:37" x14ac:dyDescent="0.45">
      <c r="A54">
        <v>9242</v>
      </c>
      <c r="B54" t="s">
        <v>378</v>
      </c>
      <c r="C54" t="s">
        <v>379</v>
      </c>
      <c r="D54" t="s">
        <v>834</v>
      </c>
      <c r="E54" t="s">
        <v>1195</v>
      </c>
      <c r="F54" t="s">
        <v>1196</v>
      </c>
      <c r="G54" t="s">
        <v>1197</v>
      </c>
      <c r="H54" t="s">
        <v>17</v>
      </c>
      <c r="I54" t="s">
        <v>105</v>
      </c>
      <c r="J54" t="s">
        <v>355</v>
      </c>
      <c r="K54" t="s">
        <v>356</v>
      </c>
      <c r="L54" t="s">
        <v>357</v>
      </c>
      <c r="M54" t="s">
        <v>1198</v>
      </c>
      <c r="N54" t="s">
        <v>1199</v>
      </c>
      <c r="O54" t="s">
        <v>1200</v>
      </c>
      <c r="P54" t="s">
        <v>1201</v>
      </c>
      <c r="Q54" t="s">
        <v>1202</v>
      </c>
      <c r="R54">
        <v>23035</v>
      </c>
      <c r="S54" t="s">
        <v>389</v>
      </c>
      <c r="T54" s="3">
        <v>4485999057949250</v>
      </c>
      <c r="U54">
        <v>169</v>
      </c>
      <c r="V54">
        <v>42826</v>
      </c>
      <c r="W54" t="s">
        <v>1203</v>
      </c>
      <c r="X54" t="s">
        <v>1204</v>
      </c>
      <c r="Y54" t="s">
        <v>392</v>
      </c>
      <c r="Z54" t="s">
        <v>1205</v>
      </c>
      <c r="AA54" t="s">
        <v>1206</v>
      </c>
      <c r="AB54" t="s">
        <v>1207</v>
      </c>
      <c r="AC54" t="s">
        <v>1208</v>
      </c>
      <c r="AD54" t="s">
        <v>439</v>
      </c>
      <c r="AE54">
        <v>214.9</v>
      </c>
      <c r="AF54">
        <v>97.7</v>
      </c>
      <c r="AG54" t="s">
        <v>567</v>
      </c>
      <c r="AH54">
        <v>173</v>
      </c>
      <c r="AI54" t="s">
        <v>1209</v>
      </c>
      <c r="AJ54">
        <v>49.121057</v>
      </c>
      <c r="AK54">
        <v>-122.832877</v>
      </c>
    </row>
    <row r="55" spans="1:37" x14ac:dyDescent="0.45">
      <c r="A55">
        <v>9271</v>
      </c>
      <c r="B55" t="s">
        <v>378</v>
      </c>
      <c r="C55" t="s">
        <v>379</v>
      </c>
      <c r="D55" t="s">
        <v>519</v>
      </c>
      <c r="E55" t="s">
        <v>864</v>
      </c>
      <c r="F55" t="s">
        <v>1210</v>
      </c>
      <c r="G55" t="s">
        <v>1211</v>
      </c>
      <c r="H55" t="s">
        <v>17</v>
      </c>
      <c r="I55" t="s">
        <v>105</v>
      </c>
      <c r="J55" t="s">
        <v>383</v>
      </c>
      <c r="K55" t="s">
        <v>356</v>
      </c>
      <c r="L55" t="s">
        <v>357</v>
      </c>
      <c r="M55" t="s">
        <v>1212</v>
      </c>
      <c r="N55" t="s">
        <v>1213</v>
      </c>
      <c r="O55" t="s">
        <v>1214</v>
      </c>
      <c r="P55" t="s">
        <v>1215</v>
      </c>
      <c r="Q55" t="s">
        <v>1216</v>
      </c>
      <c r="R55">
        <v>33491</v>
      </c>
      <c r="S55" t="s">
        <v>389</v>
      </c>
      <c r="T55" s="3">
        <v>4539955208670940</v>
      </c>
      <c r="U55">
        <v>49</v>
      </c>
      <c r="V55">
        <v>42675</v>
      </c>
      <c r="W55" t="s">
        <v>1217</v>
      </c>
      <c r="X55" t="s">
        <v>1218</v>
      </c>
      <c r="Y55" t="s">
        <v>366</v>
      </c>
      <c r="Z55" t="s">
        <v>1219</v>
      </c>
      <c r="AA55" t="s">
        <v>1220</v>
      </c>
      <c r="AB55" t="s">
        <v>1221</v>
      </c>
      <c r="AC55" t="s">
        <v>1222</v>
      </c>
      <c r="AD55" t="s">
        <v>439</v>
      </c>
      <c r="AE55">
        <v>206.4</v>
      </c>
      <c r="AF55">
        <v>93.8</v>
      </c>
      <c r="AG55" t="s">
        <v>458</v>
      </c>
      <c r="AH55">
        <v>179</v>
      </c>
      <c r="AI55" t="s">
        <v>1223</v>
      </c>
      <c r="AJ55">
        <v>49.126784000000001</v>
      </c>
      <c r="AK55">
        <v>-122.91549500000001</v>
      </c>
    </row>
    <row r="56" spans="1:37" x14ac:dyDescent="0.45">
      <c r="A56">
        <v>9285</v>
      </c>
      <c r="B56" t="s">
        <v>378</v>
      </c>
      <c r="C56" t="s">
        <v>379</v>
      </c>
      <c r="D56" t="s">
        <v>1224</v>
      </c>
      <c r="E56" t="s">
        <v>352</v>
      </c>
      <c r="F56" t="s">
        <v>1225</v>
      </c>
      <c r="G56" t="s">
        <v>1226</v>
      </c>
      <c r="H56" t="s">
        <v>17</v>
      </c>
      <c r="I56" t="s">
        <v>105</v>
      </c>
      <c r="J56" t="s">
        <v>485</v>
      </c>
      <c r="K56" t="s">
        <v>356</v>
      </c>
      <c r="L56" t="s">
        <v>357</v>
      </c>
      <c r="M56" t="s">
        <v>1227</v>
      </c>
      <c r="N56" t="s">
        <v>1228</v>
      </c>
      <c r="O56" t="s">
        <v>1229</v>
      </c>
      <c r="P56" t="s">
        <v>1230</v>
      </c>
      <c r="Q56" t="s">
        <v>1231</v>
      </c>
      <c r="R56">
        <v>25301</v>
      </c>
      <c r="S56" t="s">
        <v>389</v>
      </c>
      <c r="T56" s="3">
        <v>4916969231680080</v>
      </c>
      <c r="U56">
        <v>584</v>
      </c>
      <c r="V56">
        <v>43435</v>
      </c>
      <c r="W56" t="s">
        <v>1232</v>
      </c>
      <c r="X56" t="s">
        <v>1233</v>
      </c>
      <c r="Y56" t="s">
        <v>434</v>
      </c>
      <c r="Z56" t="s">
        <v>1234</v>
      </c>
      <c r="AA56" t="s">
        <v>1235</v>
      </c>
      <c r="AB56" t="s">
        <v>1236</v>
      </c>
      <c r="AC56" t="s">
        <v>1237</v>
      </c>
      <c r="AD56" t="s">
        <v>418</v>
      </c>
      <c r="AE56">
        <v>140.80000000000001</v>
      </c>
      <c r="AF56">
        <v>64</v>
      </c>
      <c r="AG56" t="s">
        <v>1193</v>
      </c>
      <c r="AH56">
        <v>184</v>
      </c>
      <c r="AI56" t="s">
        <v>1238</v>
      </c>
      <c r="AJ56">
        <v>49.099471000000001</v>
      </c>
      <c r="AK56">
        <v>-122.918812</v>
      </c>
    </row>
    <row r="57" spans="1:37" x14ac:dyDescent="0.45">
      <c r="A57">
        <v>9479</v>
      </c>
      <c r="B57" t="s">
        <v>378</v>
      </c>
      <c r="C57" t="s">
        <v>379</v>
      </c>
      <c r="D57" t="s">
        <v>1047</v>
      </c>
      <c r="E57" t="s">
        <v>1136</v>
      </c>
      <c r="F57" t="s">
        <v>1239</v>
      </c>
      <c r="G57" t="s">
        <v>1240</v>
      </c>
      <c r="H57" t="s">
        <v>17</v>
      </c>
      <c r="I57" t="s">
        <v>105</v>
      </c>
      <c r="J57" t="s">
        <v>355</v>
      </c>
      <c r="K57" t="s">
        <v>356</v>
      </c>
      <c r="L57" t="s">
        <v>357</v>
      </c>
      <c r="M57" t="s">
        <v>1241</v>
      </c>
      <c r="N57" t="s">
        <v>1242</v>
      </c>
      <c r="O57" t="s">
        <v>1243</v>
      </c>
      <c r="P57" t="s">
        <v>1244</v>
      </c>
      <c r="Q57" t="s">
        <v>1245</v>
      </c>
      <c r="R57">
        <v>27708</v>
      </c>
      <c r="S57" t="s">
        <v>363</v>
      </c>
      <c r="T57" s="3">
        <v>5507940036927880</v>
      </c>
      <c r="U57">
        <v>45</v>
      </c>
      <c r="V57">
        <v>42461</v>
      </c>
      <c r="W57" t="s">
        <v>1246</v>
      </c>
      <c r="X57" t="s">
        <v>1247</v>
      </c>
      <c r="Y57" t="s">
        <v>392</v>
      </c>
      <c r="Z57" t="s">
        <v>1248</v>
      </c>
      <c r="AA57" t="s">
        <v>1249</v>
      </c>
      <c r="AB57" t="s">
        <v>1250</v>
      </c>
      <c r="AC57" t="s">
        <v>1251</v>
      </c>
      <c r="AD57" t="s">
        <v>397</v>
      </c>
      <c r="AE57">
        <v>162.80000000000001</v>
      </c>
      <c r="AF57">
        <v>74</v>
      </c>
      <c r="AG57" t="s">
        <v>647</v>
      </c>
      <c r="AH57">
        <v>188</v>
      </c>
      <c r="AI57" t="s">
        <v>1252</v>
      </c>
      <c r="AJ57">
        <v>49.203975</v>
      </c>
      <c r="AK57">
        <v>-122.87499099999999</v>
      </c>
    </row>
    <row r="58" spans="1:37" x14ac:dyDescent="0.45">
      <c r="A58">
        <v>9530</v>
      </c>
      <c r="B58" t="s">
        <v>349</v>
      </c>
      <c r="C58" t="s">
        <v>350</v>
      </c>
      <c r="D58" t="s">
        <v>1253</v>
      </c>
      <c r="E58" t="s">
        <v>352</v>
      </c>
      <c r="F58" t="s">
        <v>1254</v>
      </c>
      <c r="G58" t="s">
        <v>1255</v>
      </c>
      <c r="H58" t="s">
        <v>17</v>
      </c>
      <c r="I58" t="s">
        <v>105</v>
      </c>
      <c r="J58" t="s">
        <v>383</v>
      </c>
      <c r="K58" t="s">
        <v>356</v>
      </c>
      <c r="L58" t="s">
        <v>357</v>
      </c>
      <c r="M58" t="s">
        <v>1256</v>
      </c>
      <c r="N58" t="s">
        <v>1257</v>
      </c>
      <c r="O58" t="s">
        <v>1258</v>
      </c>
      <c r="P58" t="s">
        <v>1259</v>
      </c>
      <c r="Q58" t="s">
        <v>1260</v>
      </c>
      <c r="R58">
        <v>15155</v>
      </c>
      <c r="S58" t="s">
        <v>363</v>
      </c>
      <c r="T58" s="3">
        <v>5454152056175540</v>
      </c>
      <c r="U58">
        <v>243</v>
      </c>
      <c r="V58">
        <v>42644</v>
      </c>
      <c r="W58" t="s">
        <v>1261</v>
      </c>
      <c r="X58" t="s">
        <v>1262</v>
      </c>
      <c r="Y58" t="s">
        <v>434</v>
      </c>
      <c r="Z58" t="s">
        <v>1263</v>
      </c>
      <c r="AA58" t="s">
        <v>1264</v>
      </c>
      <c r="AB58" t="s">
        <v>1265</v>
      </c>
      <c r="AC58" t="s">
        <v>1266</v>
      </c>
      <c r="AD58" t="s">
        <v>439</v>
      </c>
      <c r="AE58">
        <v>182.2</v>
      </c>
      <c r="AF58">
        <v>82.8</v>
      </c>
      <c r="AG58" t="s">
        <v>372</v>
      </c>
      <c r="AH58">
        <v>169</v>
      </c>
      <c r="AI58" t="s">
        <v>1267</v>
      </c>
      <c r="AJ58">
        <v>49.094428000000001</v>
      </c>
      <c r="AK58">
        <v>-122.808025</v>
      </c>
    </row>
    <row r="59" spans="1:37" x14ac:dyDescent="0.45">
      <c r="A59">
        <v>9726</v>
      </c>
      <c r="B59" t="s">
        <v>349</v>
      </c>
      <c r="C59" t="s">
        <v>350</v>
      </c>
      <c r="D59" t="s">
        <v>758</v>
      </c>
      <c r="E59" t="s">
        <v>633</v>
      </c>
      <c r="F59" t="s">
        <v>1268</v>
      </c>
      <c r="G59" t="s">
        <v>1269</v>
      </c>
      <c r="H59" t="s">
        <v>17</v>
      </c>
      <c r="I59" t="s">
        <v>105</v>
      </c>
      <c r="J59" t="s">
        <v>383</v>
      </c>
      <c r="K59" t="s">
        <v>356</v>
      </c>
      <c r="L59" t="s">
        <v>357</v>
      </c>
      <c r="M59" t="s">
        <v>1270</v>
      </c>
      <c r="N59" t="s">
        <v>1271</v>
      </c>
      <c r="O59" t="s">
        <v>1272</v>
      </c>
      <c r="P59" t="s">
        <v>1273</v>
      </c>
      <c r="Q59" t="s">
        <v>1274</v>
      </c>
      <c r="R59">
        <v>17825</v>
      </c>
      <c r="S59" t="s">
        <v>363</v>
      </c>
      <c r="T59" s="3">
        <v>5293177627194740</v>
      </c>
      <c r="U59">
        <v>661</v>
      </c>
      <c r="V59">
        <v>42856</v>
      </c>
      <c r="W59" t="s">
        <v>1275</v>
      </c>
      <c r="X59" t="s">
        <v>1276</v>
      </c>
      <c r="Y59" t="s">
        <v>434</v>
      </c>
      <c r="Z59" t="s">
        <v>1277</v>
      </c>
      <c r="AA59" t="s">
        <v>1278</v>
      </c>
      <c r="AB59" t="s">
        <v>1279</v>
      </c>
      <c r="AC59" t="s">
        <v>1280</v>
      </c>
      <c r="AD59" t="s">
        <v>629</v>
      </c>
      <c r="AE59">
        <v>112.9</v>
      </c>
      <c r="AF59">
        <v>51.3</v>
      </c>
      <c r="AG59" t="s">
        <v>1281</v>
      </c>
      <c r="AH59">
        <v>155</v>
      </c>
      <c r="AI59" t="s">
        <v>1282</v>
      </c>
      <c r="AJ59">
        <v>49.124088999999998</v>
      </c>
      <c r="AK59">
        <v>-122.91246599999999</v>
      </c>
    </row>
    <row r="60" spans="1:37" x14ac:dyDescent="0.45">
      <c r="A60">
        <v>115</v>
      </c>
      <c r="B60" t="s">
        <v>349</v>
      </c>
      <c r="C60" t="s">
        <v>350</v>
      </c>
      <c r="D60" t="s">
        <v>351</v>
      </c>
      <c r="E60" t="s">
        <v>352</v>
      </c>
      <c r="F60" t="s">
        <v>353</v>
      </c>
      <c r="G60" t="s">
        <v>354</v>
      </c>
      <c r="H60" t="s">
        <v>17</v>
      </c>
      <c r="I60" t="s">
        <v>105</v>
      </c>
      <c r="J60" t="s">
        <v>355</v>
      </c>
      <c r="K60" t="s">
        <v>356</v>
      </c>
      <c r="L60" t="s">
        <v>357</v>
      </c>
    </row>
    <row r="61" spans="1:37" x14ac:dyDescent="0.45">
      <c r="A61">
        <v>145</v>
      </c>
      <c r="B61" t="s">
        <v>378</v>
      </c>
      <c r="C61" t="s">
        <v>379</v>
      </c>
      <c r="D61" t="s">
        <v>380</v>
      </c>
      <c r="E61" t="s">
        <v>352</v>
      </c>
      <c r="F61" t="s">
        <v>381</v>
      </c>
      <c r="G61" t="s">
        <v>382</v>
      </c>
      <c r="H61" t="s">
        <v>17</v>
      </c>
      <c r="I61" t="s">
        <v>105</v>
      </c>
      <c r="J61" t="s">
        <v>383</v>
      </c>
      <c r="K61" t="s">
        <v>356</v>
      </c>
      <c r="L61" t="s">
        <v>357</v>
      </c>
    </row>
    <row r="62" spans="1:37" x14ac:dyDescent="0.45">
      <c r="A62">
        <v>364</v>
      </c>
      <c r="B62" t="s">
        <v>349</v>
      </c>
      <c r="C62" t="s">
        <v>402</v>
      </c>
      <c r="D62" t="s">
        <v>403</v>
      </c>
      <c r="E62" t="s">
        <v>404</v>
      </c>
      <c r="F62" t="s">
        <v>405</v>
      </c>
      <c r="G62" t="s">
        <v>406</v>
      </c>
      <c r="H62" t="s">
        <v>17</v>
      </c>
      <c r="I62" t="s">
        <v>105</v>
      </c>
      <c r="J62" t="s">
        <v>383</v>
      </c>
      <c r="K62" t="s">
        <v>356</v>
      </c>
      <c r="L62" t="s">
        <v>357</v>
      </c>
    </row>
    <row r="63" spans="1:37" x14ac:dyDescent="0.45">
      <c r="A63">
        <v>816</v>
      </c>
      <c r="B63" t="s">
        <v>349</v>
      </c>
      <c r="C63" t="s">
        <v>350</v>
      </c>
      <c r="D63" t="s">
        <v>423</v>
      </c>
      <c r="E63" t="s">
        <v>424</v>
      </c>
      <c r="F63" t="s">
        <v>425</v>
      </c>
      <c r="G63" t="s">
        <v>426</v>
      </c>
      <c r="H63" t="s">
        <v>17</v>
      </c>
      <c r="I63" t="s">
        <v>105</v>
      </c>
      <c r="J63" t="s">
        <v>383</v>
      </c>
      <c r="K63" t="s">
        <v>356</v>
      </c>
      <c r="L63" t="s">
        <v>357</v>
      </c>
    </row>
    <row r="64" spans="1:37" x14ac:dyDescent="0.45">
      <c r="A64">
        <v>1011</v>
      </c>
      <c r="B64" t="s">
        <v>378</v>
      </c>
      <c r="C64" t="s">
        <v>379</v>
      </c>
      <c r="D64" t="s">
        <v>444</v>
      </c>
      <c r="E64" t="s">
        <v>424</v>
      </c>
      <c r="F64" t="s">
        <v>445</v>
      </c>
      <c r="G64" t="s">
        <v>446</v>
      </c>
      <c r="H64" t="s">
        <v>17</v>
      </c>
      <c r="I64" t="s">
        <v>105</v>
      </c>
      <c r="J64" t="s">
        <v>355</v>
      </c>
      <c r="K64" t="s">
        <v>356</v>
      </c>
      <c r="L64" t="s">
        <v>357</v>
      </c>
    </row>
    <row r="65" spans="1:12" x14ac:dyDescent="0.45">
      <c r="A65">
        <v>1343</v>
      </c>
      <c r="B65" t="s">
        <v>349</v>
      </c>
      <c r="C65" t="s">
        <v>461</v>
      </c>
      <c r="D65" t="s">
        <v>462</v>
      </c>
      <c r="E65" t="s">
        <v>463</v>
      </c>
      <c r="F65" t="s">
        <v>464</v>
      </c>
      <c r="G65" t="s">
        <v>465</v>
      </c>
      <c r="H65" t="s">
        <v>17</v>
      </c>
      <c r="I65" t="s">
        <v>105</v>
      </c>
      <c r="J65" t="s">
        <v>466</v>
      </c>
      <c r="K65" t="s">
        <v>356</v>
      </c>
      <c r="L65" t="s">
        <v>357</v>
      </c>
    </row>
    <row r="66" spans="1:12" x14ac:dyDescent="0.45">
      <c r="A66">
        <v>1386</v>
      </c>
      <c r="B66" t="s">
        <v>349</v>
      </c>
      <c r="C66" t="s">
        <v>350</v>
      </c>
      <c r="D66" t="s">
        <v>482</v>
      </c>
      <c r="E66" t="s">
        <v>404</v>
      </c>
      <c r="F66" t="s">
        <v>483</v>
      </c>
      <c r="G66" t="s">
        <v>484</v>
      </c>
      <c r="H66" t="s">
        <v>17</v>
      </c>
      <c r="I66" t="s">
        <v>105</v>
      </c>
      <c r="J66" t="s">
        <v>485</v>
      </c>
      <c r="K66" t="s">
        <v>356</v>
      </c>
      <c r="L66" t="s">
        <v>357</v>
      </c>
    </row>
    <row r="67" spans="1:12" x14ac:dyDescent="0.45">
      <c r="A67">
        <v>1676</v>
      </c>
      <c r="B67" t="s">
        <v>349</v>
      </c>
      <c r="C67" t="s">
        <v>350</v>
      </c>
      <c r="D67" t="s">
        <v>501</v>
      </c>
      <c r="E67" t="s">
        <v>502</v>
      </c>
      <c r="F67" t="s">
        <v>503</v>
      </c>
      <c r="G67" t="s">
        <v>504</v>
      </c>
      <c r="H67" t="s">
        <v>17</v>
      </c>
      <c r="I67" t="s">
        <v>105</v>
      </c>
      <c r="J67" t="s">
        <v>466</v>
      </c>
      <c r="K67" t="s">
        <v>356</v>
      </c>
      <c r="L67" t="s">
        <v>357</v>
      </c>
    </row>
    <row r="68" spans="1:12" x14ac:dyDescent="0.45">
      <c r="A68">
        <v>1747</v>
      </c>
      <c r="B68" t="s">
        <v>378</v>
      </c>
      <c r="C68" t="s">
        <v>379</v>
      </c>
      <c r="D68" t="s">
        <v>519</v>
      </c>
      <c r="E68" t="s">
        <v>424</v>
      </c>
      <c r="F68" t="s">
        <v>520</v>
      </c>
      <c r="G68" t="s">
        <v>521</v>
      </c>
      <c r="H68" t="s">
        <v>17</v>
      </c>
      <c r="I68" t="s">
        <v>105</v>
      </c>
      <c r="J68" t="s">
        <v>485</v>
      </c>
      <c r="K68" t="s">
        <v>356</v>
      </c>
      <c r="L68" t="s">
        <v>357</v>
      </c>
    </row>
    <row r="69" spans="1:12" x14ac:dyDescent="0.45">
      <c r="A69">
        <v>1773</v>
      </c>
      <c r="B69" t="s">
        <v>378</v>
      </c>
      <c r="C69" t="s">
        <v>379</v>
      </c>
      <c r="D69" t="s">
        <v>536</v>
      </c>
      <c r="E69" t="s">
        <v>537</v>
      </c>
      <c r="F69" t="s">
        <v>538</v>
      </c>
      <c r="G69" t="s">
        <v>539</v>
      </c>
      <c r="H69" t="s">
        <v>17</v>
      </c>
      <c r="I69" t="s">
        <v>105</v>
      </c>
      <c r="J69" t="s">
        <v>355</v>
      </c>
      <c r="K69" t="s">
        <v>356</v>
      </c>
      <c r="L69" t="s">
        <v>357</v>
      </c>
    </row>
    <row r="70" spans="1:12" x14ac:dyDescent="0.45">
      <c r="A70">
        <v>2239</v>
      </c>
      <c r="B70" t="s">
        <v>349</v>
      </c>
      <c r="C70" t="s">
        <v>350</v>
      </c>
      <c r="D70" t="s">
        <v>553</v>
      </c>
      <c r="E70" t="s">
        <v>554</v>
      </c>
      <c r="F70" t="s">
        <v>555</v>
      </c>
      <c r="G70" t="s">
        <v>556</v>
      </c>
      <c r="H70" t="s">
        <v>17</v>
      </c>
      <c r="I70" t="s">
        <v>105</v>
      </c>
      <c r="J70" t="s">
        <v>485</v>
      </c>
      <c r="K70" t="s">
        <v>356</v>
      </c>
      <c r="L70" t="s">
        <v>357</v>
      </c>
    </row>
    <row r="71" spans="1:12" x14ac:dyDescent="0.45">
      <c r="A71">
        <v>2343</v>
      </c>
      <c r="B71" t="s">
        <v>378</v>
      </c>
      <c r="C71" t="s">
        <v>402</v>
      </c>
      <c r="D71" t="s">
        <v>569</v>
      </c>
      <c r="E71" t="s">
        <v>537</v>
      </c>
      <c r="F71" t="s">
        <v>570</v>
      </c>
      <c r="G71" t="s">
        <v>571</v>
      </c>
      <c r="H71" t="s">
        <v>17</v>
      </c>
      <c r="I71" t="s">
        <v>105</v>
      </c>
      <c r="J71" t="s">
        <v>355</v>
      </c>
      <c r="K71" t="s">
        <v>356</v>
      </c>
      <c r="L71" t="s">
        <v>357</v>
      </c>
    </row>
    <row r="72" spans="1:12" x14ac:dyDescent="0.45">
      <c r="A72">
        <v>2535</v>
      </c>
      <c r="B72" t="s">
        <v>378</v>
      </c>
      <c r="C72" t="s">
        <v>379</v>
      </c>
      <c r="D72" t="s">
        <v>584</v>
      </c>
      <c r="E72" t="s">
        <v>585</v>
      </c>
      <c r="F72" t="s">
        <v>586</v>
      </c>
      <c r="G72" t="s">
        <v>587</v>
      </c>
      <c r="H72" t="s">
        <v>17</v>
      </c>
      <c r="I72" t="s">
        <v>105</v>
      </c>
      <c r="J72" t="s">
        <v>355</v>
      </c>
      <c r="K72" t="s">
        <v>356</v>
      </c>
      <c r="L72" t="s">
        <v>357</v>
      </c>
    </row>
    <row r="73" spans="1:12" x14ac:dyDescent="0.45">
      <c r="A73">
        <v>3183</v>
      </c>
      <c r="B73" t="s">
        <v>378</v>
      </c>
      <c r="C73" t="s">
        <v>379</v>
      </c>
      <c r="D73" t="s">
        <v>600</v>
      </c>
      <c r="E73" t="s">
        <v>554</v>
      </c>
      <c r="F73" t="s">
        <v>601</v>
      </c>
      <c r="G73" t="s">
        <v>602</v>
      </c>
      <c r="H73" t="s">
        <v>17</v>
      </c>
      <c r="I73" t="s">
        <v>105</v>
      </c>
      <c r="J73" t="s">
        <v>383</v>
      </c>
      <c r="K73" t="s">
        <v>356</v>
      </c>
      <c r="L73" t="s">
        <v>357</v>
      </c>
    </row>
    <row r="74" spans="1:12" x14ac:dyDescent="0.45">
      <c r="A74">
        <v>3373</v>
      </c>
      <c r="B74" t="s">
        <v>349</v>
      </c>
      <c r="C74" t="s">
        <v>350</v>
      </c>
      <c r="D74" t="s">
        <v>615</v>
      </c>
      <c r="E74" t="s">
        <v>404</v>
      </c>
      <c r="F74" t="s">
        <v>616</v>
      </c>
      <c r="G74" t="s">
        <v>617</v>
      </c>
      <c r="H74" t="s">
        <v>17</v>
      </c>
      <c r="I74" t="s">
        <v>105</v>
      </c>
      <c r="J74" t="s">
        <v>485</v>
      </c>
      <c r="K74" t="s">
        <v>356</v>
      </c>
      <c r="L74" t="s">
        <v>357</v>
      </c>
    </row>
    <row r="75" spans="1:12" x14ac:dyDescent="0.45">
      <c r="A75">
        <v>3383</v>
      </c>
      <c r="B75" t="s">
        <v>378</v>
      </c>
      <c r="C75" t="s">
        <v>379</v>
      </c>
      <c r="D75" t="s">
        <v>632</v>
      </c>
      <c r="E75" t="s">
        <v>633</v>
      </c>
      <c r="F75" t="s">
        <v>634</v>
      </c>
      <c r="G75" t="s">
        <v>635</v>
      </c>
      <c r="H75" t="s">
        <v>17</v>
      </c>
      <c r="I75" t="s">
        <v>105</v>
      </c>
      <c r="J75" t="s">
        <v>383</v>
      </c>
      <c r="K75" t="s">
        <v>356</v>
      </c>
      <c r="L75" t="s">
        <v>357</v>
      </c>
    </row>
    <row r="76" spans="1:12" x14ac:dyDescent="0.45">
      <c r="A76">
        <v>3436</v>
      </c>
      <c r="B76" t="s">
        <v>349</v>
      </c>
      <c r="C76" t="s">
        <v>350</v>
      </c>
      <c r="D76" t="s">
        <v>649</v>
      </c>
      <c r="E76" t="s">
        <v>352</v>
      </c>
      <c r="F76" t="s">
        <v>650</v>
      </c>
      <c r="G76" t="s">
        <v>651</v>
      </c>
      <c r="H76" t="s">
        <v>17</v>
      </c>
      <c r="I76" t="s">
        <v>105</v>
      </c>
      <c r="J76" t="s">
        <v>466</v>
      </c>
      <c r="K76" t="s">
        <v>356</v>
      </c>
      <c r="L76" t="s">
        <v>357</v>
      </c>
    </row>
    <row r="77" spans="1:12" x14ac:dyDescent="0.45">
      <c r="A77">
        <v>3612</v>
      </c>
      <c r="B77" t="s">
        <v>378</v>
      </c>
      <c r="C77" t="s">
        <v>379</v>
      </c>
      <c r="D77" t="s">
        <v>664</v>
      </c>
      <c r="E77" t="s">
        <v>665</v>
      </c>
      <c r="F77" t="s">
        <v>666</v>
      </c>
      <c r="G77" t="s">
        <v>667</v>
      </c>
      <c r="H77" t="s">
        <v>17</v>
      </c>
      <c r="I77" t="s">
        <v>105</v>
      </c>
      <c r="J77" t="s">
        <v>383</v>
      </c>
      <c r="K77" t="s">
        <v>356</v>
      </c>
      <c r="L77" t="s">
        <v>357</v>
      </c>
    </row>
    <row r="78" spans="1:12" x14ac:dyDescent="0.45">
      <c r="A78">
        <v>3624</v>
      </c>
      <c r="B78" t="s">
        <v>349</v>
      </c>
      <c r="C78" t="s">
        <v>461</v>
      </c>
      <c r="D78" t="s">
        <v>680</v>
      </c>
      <c r="E78" t="s">
        <v>502</v>
      </c>
      <c r="F78" t="s">
        <v>681</v>
      </c>
      <c r="G78" t="s">
        <v>682</v>
      </c>
      <c r="H78" t="s">
        <v>17</v>
      </c>
      <c r="I78" t="s">
        <v>105</v>
      </c>
      <c r="J78" t="s">
        <v>383</v>
      </c>
      <c r="K78" t="s">
        <v>356</v>
      </c>
      <c r="L78" t="s">
        <v>357</v>
      </c>
    </row>
    <row r="79" spans="1:12" x14ac:dyDescent="0.45">
      <c r="A79">
        <v>3687</v>
      </c>
      <c r="B79" t="s">
        <v>349</v>
      </c>
      <c r="C79" t="s">
        <v>350</v>
      </c>
      <c r="D79" t="s">
        <v>695</v>
      </c>
      <c r="E79" t="s">
        <v>502</v>
      </c>
      <c r="F79" t="s">
        <v>696</v>
      </c>
      <c r="G79" t="s">
        <v>697</v>
      </c>
      <c r="H79" t="s">
        <v>17</v>
      </c>
      <c r="I79" t="s">
        <v>105</v>
      </c>
      <c r="J79" t="s">
        <v>355</v>
      </c>
      <c r="K79" t="s">
        <v>356</v>
      </c>
      <c r="L79" t="s">
        <v>357</v>
      </c>
    </row>
    <row r="80" spans="1:12" x14ac:dyDescent="0.45">
      <c r="A80">
        <v>3887</v>
      </c>
      <c r="B80" t="s">
        <v>349</v>
      </c>
      <c r="C80" t="s">
        <v>461</v>
      </c>
      <c r="D80" t="s">
        <v>712</v>
      </c>
      <c r="E80" t="s">
        <v>352</v>
      </c>
      <c r="F80" t="s">
        <v>713</v>
      </c>
      <c r="G80" t="s">
        <v>714</v>
      </c>
      <c r="H80" t="s">
        <v>17</v>
      </c>
      <c r="I80" t="s">
        <v>105</v>
      </c>
      <c r="J80" t="s">
        <v>383</v>
      </c>
      <c r="K80" t="s">
        <v>356</v>
      </c>
      <c r="L80" t="s">
        <v>357</v>
      </c>
    </row>
    <row r="81" spans="1:12" x14ac:dyDescent="0.45">
      <c r="A81">
        <v>4199</v>
      </c>
      <c r="B81" t="s">
        <v>349</v>
      </c>
      <c r="C81" t="s">
        <v>461</v>
      </c>
      <c r="D81" t="s">
        <v>727</v>
      </c>
      <c r="E81" t="s">
        <v>633</v>
      </c>
      <c r="F81" t="s">
        <v>728</v>
      </c>
      <c r="G81" t="s">
        <v>729</v>
      </c>
      <c r="H81" t="s">
        <v>17</v>
      </c>
      <c r="I81" t="s">
        <v>105</v>
      </c>
      <c r="J81" t="s">
        <v>355</v>
      </c>
      <c r="K81" t="s">
        <v>356</v>
      </c>
      <c r="L81" t="s">
        <v>357</v>
      </c>
    </row>
    <row r="82" spans="1:12" x14ac:dyDescent="0.45">
      <c r="A82">
        <v>4259</v>
      </c>
      <c r="B82" t="s">
        <v>378</v>
      </c>
      <c r="C82" t="s">
        <v>379</v>
      </c>
      <c r="D82" t="s">
        <v>743</v>
      </c>
      <c r="E82" t="s">
        <v>424</v>
      </c>
      <c r="F82" t="s">
        <v>744</v>
      </c>
      <c r="G82" t="s">
        <v>745</v>
      </c>
      <c r="H82" t="s">
        <v>17</v>
      </c>
      <c r="I82" t="s">
        <v>105</v>
      </c>
      <c r="J82" t="s">
        <v>355</v>
      </c>
      <c r="K82" t="s">
        <v>356</v>
      </c>
      <c r="L82" t="s">
        <v>357</v>
      </c>
    </row>
    <row r="83" spans="1:12" x14ac:dyDescent="0.45">
      <c r="A83">
        <v>4305</v>
      </c>
      <c r="B83" t="s">
        <v>349</v>
      </c>
      <c r="C83" t="s">
        <v>350</v>
      </c>
      <c r="D83" t="s">
        <v>758</v>
      </c>
      <c r="E83" t="s">
        <v>759</v>
      </c>
      <c r="F83" t="s">
        <v>760</v>
      </c>
      <c r="G83" t="s">
        <v>761</v>
      </c>
      <c r="H83" t="s">
        <v>17</v>
      </c>
      <c r="I83" t="s">
        <v>105</v>
      </c>
      <c r="J83" t="s">
        <v>355</v>
      </c>
      <c r="K83" t="s">
        <v>356</v>
      </c>
      <c r="L83" t="s">
        <v>357</v>
      </c>
    </row>
    <row r="84" spans="1:12" x14ac:dyDescent="0.45">
      <c r="A84">
        <v>4531</v>
      </c>
      <c r="B84" t="s">
        <v>378</v>
      </c>
      <c r="C84" t="s">
        <v>379</v>
      </c>
      <c r="D84" t="s">
        <v>774</v>
      </c>
      <c r="E84" t="s">
        <v>665</v>
      </c>
      <c r="F84" t="s">
        <v>775</v>
      </c>
      <c r="G84" t="s">
        <v>776</v>
      </c>
      <c r="H84" t="s">
        <v>17</v>
      </c>
      <c r="I84" t="s">
        <v>105</v>
      </c>
      <c r="J84" t="s">
        <v>355</v>
      </c>
      <c r="K84" t="s">
        <v>356</v>
      </c>
      <c r="L84" t="s">
        <v>357</v>
      </c>
    </row>
    <row r="85" spans="1:12" x14ac:dyDescent="0.45">
      <c r="A85">
        <v>5256</v>
      </c>
      <c r="B85" t="s">
        <v>349</v>
      </c>
      <c r="C85" t="s">
        <v>461</v>
      </c>
      <c r="D85" t="s">
        <v>790</v>
      </c>
      <c r="E85" t="s">
        <v>404</v>
      </c>
      <c r="F85" t="s">
        <v>791</v>
      </c>
      <c r="G85" t="s">
        <v>792</v>
      </c>
      <c r="H85" t="s">
        <v>17</v>
      </c>
      <c r="I85" t="s">
        <v>105</v>
      </c>
      <c r="J85" t="s">
        <v>383</v>
      </c>
      <c r="K85" t="s">
        <v>356</v>
      </c>
      <c r="L85" t="s">
        <v>357</v>
      </c>
    </row>
    <row r="86" spans="1:12" x14ac:dyDescent="0.45">
      <c r="A86">
        <v>5386</v>
      </c>
      <c r="B86" t="s">
        <v>378</v>
      </c>
      <c r="C86" t="s">
        <v>379</v>
      </c>
      <c r="D86" t="s">
        <v>536</v>
      </c>
      <c r="E86" t="s">
        <v>463</v>
      </c>
      <c r="F86" t="s">
        <v>805</v>
      </c>
      <c r="G86" t="s">
        <v>806</v>
      </c>
      <c r="H86" t="s">
        <v>17</v>
      </c>
      <c r="I86" t="s">
        <v>105</v>
      </c>
      <c r="J86" t="s">
        <v>383</v>
      </c>
      <c r="K86" t="s">
        <v>356</v>
      </c>
      <c r="L86" t="s">
        <v>357</v>
      </c>
    </row>
    <row r="87" spans="1:12" x14ac:dyDescent="0.45">
      <c r="A87">
        <v>5469</v>
      </c>
      <c r="B87" t="s">
        <v>349</v>
      </c>
      <c r="C87" t="s">
        <v>461</v>
      </c>
      <c r="D87" t="s">
        <v>819</v>
      </c>
      <c r="E87" t="s">
        <v>554</v>
      </c>
      <c r="F87" t="s">
        <v>820</v>
      </c>
      <c r="G87" t="s">
        <v>821</v>
      </c>
      <c r="H87" t="s">
        <v>17</v>
      </c>
      <c r="I87" t="s">
        <v>105</v>
      </c>
      <c r="J87" t="s">
        <v>383</v>
      </c>
      <c r="K87" t="s">
        <v>356</v>
      </c>
      <c r="L87" t="s">
        <v>357</v>
      </c>
    </row>
    <row r="88" spans="1:12" x14ac:dyDescent="0.45">
      <c r="A88">
        <v>5649</v>
      </c>
      <c r="B88" t="s">
        <v>378</v>
      </c>
      <c r="C88" t="s">
        <v>379</v>
      </c>
      <c r="D88" t="s">
        <v>834</v>
      </c>
      <c r="E88" t="s">
        <v>665</v>
      </c>
      <c r="F88" t="s">
        <v>835</v>
      </c>
      <c r="G88" t="s">
        <v>836</v>
      </c>
      <c r="H88" t="s">
        <v>17</v>
      </c>
      <c r="I88" t="s">
        <v>105</v>
      </c>
      <c r="J88" t="s">
        <v>383</v>
      </c>
      <c r="K88" t="s">
        <v>356</v>
      </c>
      <c r="L88" t="s">
        <v>357</v>
      </c>
    </row>
    <row r="89" spans="1:12" x14ac:dyDescent="0.45">
      <c r="A89">
        <v>5694</v>
      </c>
      <c r="B89" t="s">
        <v>378</v>
      </c>
      <c r="C89" t="s">
        <v>402</v>
      </c>
      <c r="D89" t="s">
        <v>640</v>
      </c>
      <c r="E89" t="s">
        <v>585</v>
      </c>
      <c r="F89" t="s">
        <v>849</v>
      </c>
      <c r="G89" t="s">
        <v>850</v>
      </c>
      <c r="H89" t="s">
        <v>17</v>
      </c>
      <c r="I89" t="s">
        <v>105</v>
      </c>
      <c r="J89" t="s">
        <v>383</v>
      </c>
      <c r="K89" t="s">
        <v>356</v>
      </c>
      <c r="L89" t="s">
        <v>357</v>
      </c>
    </row>
    <row r="90" spans="1:12" x14ac:dyDescent="0.45">
      <c r="A90">
        <v>5798</v>
      </c>
      <c r="B90" t="s">
        <v>378</v>
      </c>
      <c r="C90" t="s">
        <v>379</v>
      </c>
      <c r="D90" t="s">
        <v>863</v>
      </c>
      <c r="E90" t="s">
        <v>864</v>
      </c>
      <c r="F90" t="s">
        <v>865</v>
      </c>
      <c r="G90" t="s">
        <v>866</v>
      </c>
      <c r="H90" t="s">
        <v>17</v>
      </c>
      <c r="I90" t="s">
        <v>105</v>
      </c>
      <c r="J90" t="s">
        <v>383</v>
      </c>
      <c r="K90" t="s">
        <v>356</v>
      </c>
      <c r="L90" t="s">
        <v>357</v>
      </c>
    </row>
    <row r="91" spans="1:12" x14ac:dyDescent="0.45">
      <c r="A91">
        <v>5952</v>
      </c>
      <c r="B91" t="s">
        <v>349</v>
      </c>
      <c r="C91" t="s">
        <v>350</v>
      </c>
      <c r="D91" t="s">
        <v>880</v>
      </c>
      <c r="E91" t="s">
        <v>352</v>
      </c>
      <c r="F91" t="s">
        <v>881</v>
      </c>
      <c r="G91" t="s">
        <v>882</v>
      </c>
      <c r="H91" t="s">
        <v>17</v>
      </c>
      <c r="I91" t="s">
        <v>105</v>
      </c>
      <c r="J91" t="s">
        <v>355</v>
      </c>
      <c r="K91" t="s">
        <v>356</v>
      </c>
      <c r="L91" t="s">
        <v>357</v>
      </c>
    </row>
    <row r="92" spans="1:12" x14ac:dyDescent="0.45">
      <c r="A92">
        <v>6252</v>
      </c>
      <c r="B92" t="s">
        <v>378</v>
      </c>
      <c r="C92" t="s">
        <v>379</v>
      </c>
      <c r="D92" t="s">
        <v>895</v>
      </c>
      <c r="E92" t="s">
        <v>352</v>
      </c>
      <c r="F92" t="s">
        <v>896</v>
      </c>
      <c r="G92" t="s">
        <v>897</v>
      </c>
      <c r="H92" t="s">
        <v>17</v>
      </c>
      <c r="I92" t="s">
        <v>105</v>
      </c>
      <c r="J92" t="s">
        <v>355</v>
      </c>
      <c r="K92" t="s">
        <v>356</v>
      </c>
      <c r="L92" t="s">
        <v>357</v>
      </c>
    </row>
    <row r="93" spans="1:12" x14ac:dyDescent="0.45">
      <c r="A93">
        <v>6337</v>
      </c>
      <c r="B93" t="s">
        <v>378</v>
      </c>
      <c r="C93" t="s">
        <v>379</v>
      </c>
      <c r="D93" t="s">
        <v>910</v>
      </c>
      <c r="E93" t="s">
        <v>502</v>
      </c>
      <c r="F93" t="s">
        <v>911</v>
      </c>
      <c r="G93" t="s">
        <v>912</v>
      </c>
      <c r="H93" t="s">
        <v>17</v>
      </c>
      <c r="I93" t="s">
        <v>105</v>
      </c>
      <c r="J93" t="s">
        <v>466</v>
      </c>
      <c r="K93" t="s">
        <v>356</v>
      </c>
      <c r="L93" t="s">
        <v>357</v>
      </c>
    </row>
    <row r="94" spans="1:12" x14ac:dyDescent="0.45">
      <c r="A94">
        <v>6377</v>
      </c>
      <c r="B94" t="s">
        <v>378</v>
      </c>
      <c r="C94" t="s">
        <v>379</v>
      </c>
      <c r="D94" t="s">
        <v>834</v>
      </c>
      <c r="E94" t="s">
        <v>352</v>
      </c>
      <c r="F94" t="s">
        <v>925</v>
      </c>
      <c r="G94" t="s">
        <v>926</v>
      </c>
      <c r="H94" t="s">
        <v>17</v>
      </c>
      <c r="I94" t="s">
        <v>105</v>
      </c>
      <c r="J94" t="s">
        <v>485</v>
      </c>
      <c r="K94" t="s">
        <v>356</v>
      </c>
      <c r="L94" t="s">
        <v>357</v>
      </c>
    </row>
    <row r="95" spans="1:12" x14ac:dyDescent="0.45">
      <c r="A95">
        <v>6421</v>
      </c>
      <c r="B95" t="s">
        <v>349</v>
      </c>
      <c r="C95" t="s">
        <v>461</v>
      </c>
      <c r="D95" t="s">
        <v>939</v>
      </c>
      <c r="E95" t="s">
        <v>940</v>
      </c>
      <c r="F95" t="s">
        <v>941</v>
      </c>
      <c r="G95" t="s">
        <v>942</v>
      </c>
      <c r="H95" t="s">
        <v>17</v>
      </c>
      <c r="I95" t="s">
        <v>105</v>
      </c>
      <c r="J95" t="s">
        <v>466</v>
      </c>
      <c r="K95" t="s">
        <v>356</v>
      </c>
      <c r="L95" t="s">
        <v>357</v>
      </c>
    </row>
    <row r="96" spans="1:12" x14ac:dyDescent="0.45">
      <c r="A96">
        <v>6423</v>
      </c>
      <c r="B96" t="s">
        <v>378</v>
      </c>
      <c r="C96" t="s">
        <v>379</v>
      </c>
      <c r="D96" t="s">
        <v>956</v>
      </c>
      <c r="E96" t="s">
        <v>633</v>
      </c>
      <c r="F96" t="s">
        <v>957</v>
      </c>
      <c r="G96" t="s">
        <v>958</v>
      </c>
      <c r="H96" t="s">
        <v>17</v>
      </c>
      <c r="I96" t="s">
        <v>105</v>
      </c>
      <c r="J96" t="s">
        <v>383</v>
      </c>
      <c r="K96" t="s">
        <v>356</v>
      </c>
      <c r="L96" t="s">
        <v>357</v>
      </c>
    </row>
    <row r="97" spans="1:12" x14ac:dyDescent="0.45">
      <c r="A97">
        <v>6631</v>
      </c>
      <c r="B97" t="s">
        <v>349</v>
      </c>
      <c r="C97" t="s">
        <v>350</v>
      </c>
      <c r="D97" t="s">
        <v>971</v>
      </c>
      <c r="E97" t="s">
        <v>352</v>
      </c>
      <c r="F97" t="s">
        <v>972</v>
      </c>
      <c r="G97" t="s">
        <v>973</v>
      </c>
      <c r="H97" t="s">
        <v>17</v>
      </c>
      <c r="I97" t="s">
        <v>105</v>
      </c>
      <c r="J97" t="s">
        <v>355</v>
      </c>
      <c r="K97" t="s">
        <v>356</v>
      </c>
      <c r="L97" t="s">
        <v>357</v>
      </c>
    </row>
    <row r="98" spans="1:12" x14ac:dyDescent="0.45">
      <c r="A98">
        <v>6648</v>
      </c>
      <c r="B98" t="s">
        <v>378</v>
      </c>
      <c r="C98" t="s">
        <v>379</v>
      </c>
      <c r="D98" t="s">
        <v>986</v>
      </c>
      <c r="E98" t="s">
        <v>759</v>
      </c>
      <c r="F98" t="s">
        <v>987</v>
      </c>
      <c r="G98" t="s">
        <v>988</v>
      </c>
      <c r="H98" t="s">
        <v>17</v>
      </c>
      <c r="I98" t="s">
        <v>105</v>
      </c>
      <c r="J98" t="s">
        <v>383</v>
      </c>
      <c r="K98" t="s">
        <v>356</v>
      </c>
      <c r="L98" t="s">
        <v>357</v>
      </c>
    </row>
    <row r="99" spans="1:12" x14ac:dyDescent="0.45">
      <c r="A99">
        <v>7018</v>
      </c>
      <c r="B99" t="s">
        <v>349</v>
      </c>
      <c r="C99" t="s">
        <v>350</v>
      </c>
      <c r="D99" t="s">
        <v>1002</v>
      </c>
      <c r="E99" t="s">
        <v>759</v>
      </c>
      <c r="F99" t="s">
        <v>1003</v>
      </c>
      <c r="G99" t="s">
        <v>1004</v>
      </c>
      <c r="H99" t="s">
        <v>17</v>
      </c>
      <c r="I99" t="s">
        <v>105</v>
      </c>
      <c r="J99" t="s">
        <v>355</v>
      </c>
      <c r="K99" t="s">
        <v>356</v>
      </c>
      <c r="L99" t="s">
        <v>357</v>
      </c>
    </row>
    <row r="100" spans="1:12" x14ac:dyDescent="0.45">
      <c r="A100">
        <v>7079</v>
      </c>
      <c r="B100" t="s">
        <v>349</v>
      </c>
      <c r="C100" t="s">
        <v>461</v>
      </c>
      <c r="D100" t="s">
        <v>1017</v>
      </c>
      <c r="E100" t="s">
        <v>633</v>
      </c>
      <c r="F100" t="s">
        <v>1018</v>
      </c>
      <c r="G100" t="s">
        <v>1019</v>
      </c>
      <c r="H100" t="s">
        <v>17</v>
      </c>
      <c r="I100" t="s">
        <v>105</v>
      </c>
      <c r="J100" t="s">
        <v>1020</v>
      </c>
      <c r="K100" t="s">
        <v>356</v>
      </c>
      <c r="L100" t="s">
        <v>357</v>
      </c>
    </row>
    <row r="101" spans="1:12" x14ac:dyDescent="0.45">
      <c r="A101">
        <v>7083</v>
      </c>
      <c r="B101" t="s">
        <v>349</v>
      </c>
      <c r="C101" t="s">
        <v>350</v>
      </c>
      <c r="D101" t="s">
        <v>712</v>
      </c>
      <c r="E101" t="s">
        <v>352</v>
      </c>
      <c r="F101" t="s">
        <v>1033</v>
      </c>
      <c r="G101" t="s">
        <v>1034</v>
      </c>
      <c r="H101" t="s">
        <v>17</v>
      </c>
      <c r="I101" t="s">
        <v>105</v>
      </c>
      <c r="J101" t="s">
        <v>383</v>
      </c>
      <c r="K101" t="s">
        <v>356</v>
      </c>
      <c r="L101" t="s">
        <v>357</v>
      </c>
    </row>
    <row r="102" spans="1:12" x14ac:dyDescent="0.45">
      <c r="A102">
        <v>7172</v>
      </c>
      <c r="B102" t="s">
        <v>378</v>
      </c>
      <c r="C102" t="s">
        <v>379</v>
      </c>
      <c r="D102" t="s">
        <v>1047</v>
      </c>
      <c r="E102" t="s">
        <v>424</v>
      </c>
      <c r="F102" t="s">
        <v>411</v>
      </c>
      <c r="G102" t="s">
        <v>1048</v>
      </c>
      <c r="H102" t="s">
        <v>17</v>
      </c>
      <c r="I102" t="s">
        <v>105</v>
      </c>
      <c r="J102" t="s">
        <v>355</v>
      </c>
      <c r="K102" t="s">
        <v>356</v>
      </c>
      <c r="L102" t="s">
        <v>357</v>
      </c>
    </row>
    <row r="103" spans="1:12" x14ac:dyDescent="0.45">
      <c r="A103">
        <v>7205</v>
      </c>
      <c r="B103" t="s">
        <v>378</v>
      </c>
      <c r="C103" t="s">
        <v>379</v>
      </c>
      <c r="D103" t="s">
        <v>1061</v>
      </c>
      <c r="E103" t="s">
        <v>352</v>
      </c>
      <c r="F103" t="s">
        <v>680</v>
      </c>
      <c r="G103" t="s">
        <v>1062</v>
      </c>
      <c r="H103" t="s">
        <v>17</v>
      </c>
      <c r="I103" t="s">
        <v>105</v>
      </c>
      <c r="J103" t="s">
        <v>355</v>
      </c>
      <c r="K103" t="s">
        <v>356</v>
      </c>
      <c r="L103" t="s">
        <v>357</v>
      </c>
    </row>
    <row r="104" spans="1:12" x14ac:dyDescent="0.45">
      <c r="A104">
        <v>7461</v>
      </c>
      <c r="B104" t="s">
        <v>349</v>
      </c>
      <c r="C104" t="s">
        <v>350</v>
      </c>
      <c r="D104" t="s">
        <v>1075</v>
      </c>
      <c r="E104" t="s">
        <v>1076</v>
      </c>
      <c r="F104" t="s">
        <v>1077</v>
      </c>
      <c r="G104" t="s">
        <v>1078</v>
      </c>
      <c r="H104" t="s">
        <v>17</v>
      </c>
      <c r="I104" t="s">
        <v>105</v>
      </c>
      <c r="J104" t="s">
        <v>355</v>
      </c>
      <c r="K104" t="s">
        <v>356</v>
      </c>
      <c r="L104" t="s">
        <v>357</v>
      </c>
    </row>
    <row r="105" spans="1:12" x14ac:dyDescent="0.45">
      <c r="A105">
        <v>7676</v>
      </c>
      <c r="B105" t="s">
        <v>349</v>
      </c>
      <c r="C105" t="s">
        <v>461</v>
      </c>
      <c r="D105" t="s">
        <v>1091</v>
      </c>
      <c r="E105" t="s">
        <v>352</v>
      </c>
      <c r="F105" t="s">
        <v>1092</v>
      </c>
      <c r="G105" t="s">
        <v>1093</v>
      </c>
      <c r="H105" t="s">
        <v>17</v>
      </c>
      <c r="I105" t="s">
        <v>105</v>
      </c>
      <c r="J105" t="s">
        <v>383</v>
      </c>
      <c r="K105" t="s">
        <v>356</v>
      </c>
      <c r="L105" t="s">
        <v>357</v>
      </c>
    </row>
    <row r="106" spans="1:12" x14ac:dyDescent="0.45">
      <c r="A106">
        <v>7999</v>
      </c>
      <c r="B106" t="s">
        <v>349</v>
      </c>
      <c r="C106" t="s">
        <v>350</v>
      </c>
      <c r="D106" t="s">
        <v>1106</v>
      </c>
      <c r="E106" t="s">
        <v>502</v>
      </c>
      <c r="F106" t="s">
        <v>1107</v>
      </c>
      <c r="G106" t="s">
        <v>1108</v>
      </c>
      <c r="H106" t="s">
        <v>17</v>
      </c>
      <c r="I106" t="s">
        <v>105</v>
      </c>
      <c r="J106" t="s">
        <v>355</v>
      </c>
      <c r="K106" t="s">
        <v>356</v>
      </c>
      <c r="L106" t="s">
        <v>357</v>
      </c>
    </row>
    <row r="107" spans="1:12" x14ac:dyDescent="0.45">
      <c r="A107">
        <v>8076</v>
      </c>
      <c r="B107" t="s">
        <v>349</v>
      </c>
      <c r="C107" t="s">
        <v>461</v>
      </c>
      <c r="D107" t="s">
        <v>1121</v>
      </c>
      <c r="E107" t="s">
        <v>424</v>
      </c>
      <c r="F107" t="s">
        <v>1122</v>
      </c>
      <c r="G107" t="s">
        <v>1123</v>
      </c>
      <c r="H107" t="s">
        <v>17</v>
      </c>
      <c r="I107" t="s">
        <v>105</v>
      </c>
      <c r="J107" t="s">
        <v>485</v>
      </c>
      <c r="K107" t="s">
        <v>356</v>
      </c>
      <c r="L107" t="s">
        <v>357</v>
      </c>
    </row>
    <row r="108" spans="1:12" x14ac:dyDescent="0.45">
      <c r="A108">
        <v>8151</v>
      </c>
      <c r="B108" t="s">
        <v>378</v>
      </c>
      <c r="C108" t="s">
        <v>379</v>
      </c>
      <c r="D108" t="s">
        <v>902</v>
      </c>
      <c r="E108" t="s">
        <v>1136</v>
      </c>
      <c r="F108" t="s">
        <v>1137</v>
      </c>
      <c r="G108" t="s">
        <v>1138</v>
      </c>
      <c r="H108" t="s">
        <v>17</v>
      </c>
      <c r="I108" t="s">
        <v>105</v>
      </c>
      <c r="J108" t="s">
        <v>383</v>
      </c>
      <c r="K108" t="s">
        <v>356</v>
      </c>
      <c r="L108" t="s">
        <v>357</v>
      </c>
    </row>
    <row r="109" spans="1:12" x14ac:dyDescent="0.45">
      <c r="A109">
        <v>8244</v>
      </c>
      <c r="B109" t="s">
        <v>378</v>
      </c>
      <c r="C109" t="s">
        <v>379</v>
      </c>
      <c r="D109" t="s">
        <v>1150</v>
      </c>
      <c r="E109" t="s">
        <v>1076</v>
      </c>
      <c r="F109" t="s">
        <v>1151</v>
      </c>
      <c r="G109" t="s">
        <v>1152</v>
      </c>
      <c r="H109" t="s">
        <v>17</v>
      </c>
      <c r="I109" t="s">
        <v>105</v>
      </c>
      <c r="J109" t="s">
        <v>485</v>
      </c>
      <c r="K109" t="s">
        <v>356</v>
      </c>
      <c r="L109" t="s">
        <v>357</v>
      </c>
    </row>
    <row r="110" spans="1:12" x14ac:dyDescent="0.45">
      <c r="A110">
        <v>8409</v>
      </c>
      <c r="B110" t="s">
        <v>378</v>
      </c>
      <c r="C110" t="s">
        <v>379</v>
      </c>
      <c r="D110" t="s">
        <v>1165</v>
      </c>
      <c r="E110" t="s">
        <v>537</v>
      </c>
      <c r="F110" t="s">
        <v>1166</v>
      </c>
      <c r="G110" t="s">
        <v>1167</v>
      </c>
      <c r="H110" t="s">
        <v>17</v>
      </c>
      <c r="I110" t="s">
        <v>105</v>
      </c>
      <c r="J110" t="s">
        <v>355</v>
      </c>
      <c r="K110" t="s">
        <v>356</v>
      </c>
      <c r="L110" t="s">
        <v>357</v>
      </c>
    </row>
    <row r="111" spans="1:12" x14ac:dyDescent="0.45">
      <c r="A111">
        <v>9186</v>
      </c>
      <c r="B111" t="s">
        <v>378</v>
      </c>
      <c r="C111" t="s">
        <v>379</v>
      </c>
      <c r="D111" t="s">
        <v>910</v>
      </c>
      <c r="E111" t="s">
        <v>404</v>
      </c>
      <c r="F111" t="s">
        <v>1180</v>
      </c>
      <c r="G111" t="s">
        <v>1181</v>
      </c>
      <c r="H111" t="s">
        <v>17</v>
      </c>
      <c r="I111" t="s">
        <v>105</v>
      </c>
      <c r="J111" t="s">
        <v>355</v>
      </c>
      <c r="K111" t="s">
        <v>356</v>
      </c>
      <c r="L111" t="s">
        <v>357</v>
      </c>
    </row>
    <row r="112" spans="1:12" x14ac:dyDescent="0.45">
      <c r="A112">
        <v>9242</v>
      </c>
      <c r="B112" t="s">
        <v>378</v>
      </c>
      <c r="C112" t="s">
        <v>379</v>
      </c>
      <c r="D112" t="s">
        <v>834</v>
      </c>
      <c r="E112" t="s">
        <v>1195</v>
      </c>
      <c r="F112" t="s">
        <v>1196</v>
      </c>
      <c r="G112" t="s">
        <v>1197</v>
      </c>
      <c r="H112" t="s">
        <v>17</v>
      </c>
      <c r="I112" t="s">
        <v>105</v>
      </c>
      <c r="J112" t="s">
        <v>355</v>
      </c>
      <c r="K112" t="s">
        <v>356</v>
      </c>
      <c r="L112" t="s">
        <v>357</v>
      </c>
    </row>
    <row r="113" spans="1:12" x14ac:dyDescent="0.45">
      <c r="A113">
        <v>9271</v>
      </c>
      <c r="B113" t="s">
        <v>378</v>
      </c>
      <c r="C113" t="s">
        <v>379</v>
      </c>
      <c r="D113" t="s">
        <v>519</v>
      </c>
      <c r="E113" t="s">
        <v>864</v>
      </c>
      <c r="F113" t="s">
        <v>1210</v>
      </c>
      <c r="G113" t="s">
        <v>1211</v>
      </c>
      <c r="H113" t="s">
        <v>17</v>
      </c>
      <c r="I113" t="s">
        <v>105</v>
      </c>
      <c r="J113" t="s">
        <v>383</v>
      </c>
      <c r="K113" t="s">
        <v>356</v>
      </c>
      <c r="L113" t="s">
        <v>357</v>
      </c>
    </row>
    <row r="114" spans="1:12" x14ac:dyDescent="0.45">
      <c r="A114">
        <v>9285</v>
      </c>
      <c r="B114" t="s">
        <v>378</v>
      </c>
      <c r="C114" t="s">
        <v>379</v>
      </c>
      <c r="D114" t="s">
        <v>1224</v>
      </c>
      <c r="E114" t="s">
        <v>352</v>
      </c>
      <c r="F114" t="s">
        <v>1225</v>
      </c>
      <c r="G114" t="s">
        <v>1226</v>
      </c>
      <c r="H114" t="s">
        <v>17</v>
      </c>
      <c r="I114" t="s">
        <v>105</v>
      </c>
      <c r="J114" t="s">
        <v>485</v>
      </c>
      <c r="K114" t="s">
        <v>356</v>
      </c>
      <c r="L114" t="s">
        <v>357</v>
      </c>
    </row>
    <row r="115" spans="1:12" x14ac:dyDescent="0.45">
      <c r="A115">
        <v>9479</v>
      </c>
      <c r="B115" t="s">
        <v>378</v>
      </c>
      <c r="C115" t="s">
        <v>379</v>
      </c>
      <c r="D115" t="s">
        <v>1047</v>
      </c>
      <c r="E115" t="s">
        <v>1136</v>
      </c>
      <c r="F115" t="s">
        <v>1239</v>
      </c>
      <c r="G115" t="s">
        <v>1240</v>
      </c>
      <c r="H115" t="s">
        <v>17</v>
      </c>
      <c r="I115" t="s">
        <v>105</v>
      </c>
      <c r="J115" t="s">
        <v>355</v>
      </c>
      <c r="K115" t="s">
        <v>356</v>
      </c>
      <c r="L115" t="s">
        <v>357</v>
      </c>
    </row>
    <row r="116" spans="1:12" x14ac:dyDescent="0.45">
      <c r="A116">
        <v>9530</v>
      </c>
      <c r="B116" t="s">
        <v>349</v>
      </c>
      <c r="C116" t="s">
        <v>350</v>
      </c>
      <c r="D116" t="s">
        <v>1253</v>
      </c>
      <c r="E116" t="s">
        <v>352</v>
      </c>
      <c r="F116" t="s">
        <v>1254</v>
      </c>
      <c r="G116" t="s">
        <v>1255</v>
      </c>
      <c r="H116" t="s">
        <v>17</v>
      </c>
      <c r="I116" t="s">
        <v>105</v>
      </c>
      <c r="J116" t="s">
        <v>383</v>
      </c>
      <c r="K116" t="s">
        <v>356</v>
      </c>
      <c r="L116" t="s">
        <v>357</v>
      </c>
    </row>
    <row r="117" spans="1:12" x14ac:dyDescent="0.45">
      <c r="A117">
        <v>9726</v>
      </c>
      <c r="B117" t="s">
        <v>349</v>
      </c>
      <c r="C117" t="s">
        <v>350</v>
      </c>
      <c r="D117" t="s">
        <v>758</v>
      </c>
      <c r="E117" t="s">
        <v>633</v>
      </c>
      <c r="F117" t="s">
        <v>1268</v>
      </c>
      <c r="G117" t="s">
        <v>1269</v>
      </c>
      <c r="H117" t="s">
        <v>17</v>
      </c>
      <c r="I117" t="s">
        <v>105</v>
      </c>
      <c r="J117" t="s">
        <v>383</v>
      </c>
      <c r="K117" t="s">
        <v>356</v>
      </c>
      <c r="L117" t="s">
        <v>357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"/>
  <sheetViews>
    <sheetView zoomScale="90" zoomScaleNormal="90" workbookViewId="0">
      <pane ySplit="1" topLeftCell="A2" activePane="bottomLeft" state="frozen"/>
      <selection pane="bottomLeft" activeCell="B20" sqref="B20"/>
    </sheetView>
  </sheetViews>
  <sheetFormatPr defaultRowHeight="14.25" x14ac:dyDescent="0.45"/>
  <cols>
    <col min="1" max="1" width="14.265625" customWidth="1"/>
    <col min="2" max="1025" width="8.53125" customWidth="1"/>
  </cols>
  <sheetData>
    <row r="1" spans="1:2" x14ac:dyDescent="0.45">
      <c r="A1" t="s">
        <v>1283</v>
      </c>
      <c r="B1" t="s">
        <v>1284</v>
      </c>
    </row>
    <row r="2" spans="1:2" x14ac:dyDescent="0.45">
      <c r="A2" t="s">
        <v>1285</v>
      </c>
      <c r="B2" t="s">
        <v>1286</v>
      </c>
    </row>
    <row r="3" spans="1:2" x14ac:dyDescent="0.45">
      <c r="A3" t="s">
        <v>18</v>
      </c>
      <c r="B3" t="s">
        <v>1286</v>
      </c>
    </row>
    <row r="4" spans="1:2" x14ac:dyDescent="0.45">
      <c r="A4" t="s">
        <v>1287</v>
      </c>
      <c r="B4" t="s">
        <v>1286</v>
      </c>
    </row>
    <row r="5" spans="1:2" x14ac:dyDescent="0.45">
      <c r="A5" t="s">
        <v>1288</v>
      </c>
      <c r="B5" t="s">
        <v>1286</v>
      </c>
    </row>
    <row r="6" spans="1:2" x14ac:dyDescent="0.45">
      <c r="A6" t="s">
        <v>1289</v>
      </c>
      <c r="B6" t="s">
        <v>1286</v>
      </c>
    </row>
    <row r="7" spans="1:2" x14ac:dyDescent="0.45">
      <c r="A7" t="s">
        <v>1290</v>
      </c>
      <c r="B7" t="s">
        <v>1291</v>
      </c>
    </row>
    <row r="8" spans="1:2" x14ac:dyDescent="0.45">
      <c r="A8" t="s">
        <v>1292</v>
      </c>
      <c r="B8" t="s">
        <v>1293</v>
      </c>
    </row>
    <row r="9" spans="1:2" x14ac:dyDescent="0.45">
      <c r="A9" t="s">
        <v>1294</v>
      </c>
      <c r="B9" t="s">
        <v>1295</v>
      </c>
    </row>
    <row r="10" spans="1:2" x14ac:dyDescent="0.45">
      <c r="A10" t="s">
        <v>1296</v>
      </c>
      <c r="B10" t="s">
        <v>1297</v>
      </c>
    </row>
    <row r="11" spans="1:2" x14ac:dyDescent="0.45">
      <c r="A11" t="s">
        <v>1298</v>
      </c>
      <c r="B11" t="s">
        <v>1299</v>
      </c>
    </row>
    <row r="12" spans="1:2" x14ac:dyDescent="0.45">
      <c r="A12" t="s">
        <v>1300</v>
      </c>
      <c r="B12" t="s">
        <v>1297</v>
      </c>
    </row>
    <row r="13" spans="1:2" x14ac:dyDescent="0.45">
      <c r="A13" t="s">
        <v>1301</v>
      </c>
      <c r="B13" t="s">
        <v>1297</v>
      </c>
    </row>
    <row r="14" spans="1:2" x14ac:dyDescent="0.45">
      <c r="A14" t="s">
        <v>1302</v>
      </c>
      <c r="B14" t="s">
        <v>1297</v>
      </c>
    </row>
    <row r="15" spans="1:2" x14ac:dyDescent="0.45">
      <c r="A15" t="s">
        <v>1303</v>
      </c>
      <c r="B15" t="s">
        <v>1297</v>
      </c>
    </row>
    <row r="16" spans="1:2" x14ac:dyDescent="0.45">
      <c r="A16" t="s">
        <v>1304</v>
      </c>
      <c r="B16" t="s">
        <v>1297</v>
      </c>
    </row>
    <row r="17" spans="1:2" x14ac:dyDescent="0.45">
      <c r="A17" t="s">
        <v>1305</v>
      </c>
      <c r="B17" t="s">
        <v>1297</v>
      </c>
    </row>
    <row r="18" spans="1:2" x14ac:dyDescent="0.45">
      <c r="A18" t="s">
        <v>1306</v>
      </c>
      <c r="B18" t="s">
        <v>1297</v>
      </c>
    </row>
    <row r="19" spans="1:2" x14ac:dyDescent="0.45">
      <c r="A19" t="s">
        <v>1307</v>
      </c>
      <c r="B19" t="s">
        <v>1297</v>
      </c>
    </row>
    <row r="20" spans="1:2" x14ac:dyDescent="0.45">
      <c r="A20" t="s">
        <v>1308</v>
      </c>
      <c r="B20" t="s">
        <v>1291</v>
      </c>
    </row>
    <row r="21" spans="1:2" x14ac:dyDescent="0.45">
      <c r="A21" t="s">
        <v>1309</v>
      </c>
      <c r="B21" t="s">
        <v>1293</v>
      </c>
    </row>
    <row r="22" spans="1:2" x14ac:dyDescent="0.45">
      <c r="A22" t="s">
        <v>1310</v>
      </c>
      <c r="B22" t="s">
        <v>1295</v>
      </c>
    </row>
    <row r="23" spans="1:2" x14ac:dyDescent="0.45">
      <c r="A23" t="s">
        <v>1311</v>
      </c>
    </row>
    <row r="24" spans="1:2" x14ac:dyDescent="0.45">
      <c r="A24" t="s">
        <v>1312</v>
      </c>
    </row>
    <row r="25" spans="1:2" x14ac:dyDescent="0.45">
      <c r="A25" t="s">
        <v>1313</v>
      </c>
    </row>
    <row r="26" spans="1:2" x14ac:dyDescent="0.45">
      <c r="A26" t="s">
        <v>1314</v>
      </c>
    </row>
    <row r="27" spans="1:2" x14ac:dyDescent="0.45">
      <c r="A27" t="s">
        <v>1315</v>
      </c>
    </row>
    <row r="28" spans="1:2" x14ac:dyDescent="0.45">
      <c r="A28" t="s">
        <v>1316</v>
      </c>
    </row>
    <row r="29" spans="1:2" x14ac:dyDescent="0.45">
      <c r="A29" t="s">
        <v>1317</v>
      </c>
    </row>
    <row r="30" spans="1:2" x14ac:dyDescent="0.45">
      <c r="A30" t="s">
        <v>1318</v>
      </c>
    </row>
    <row r="31" spans="1:2" x14ac:dyDescent="0.45">
      <c r="A31" t="s">
        <v>1319</v>
      </c>
    </row>
    <row r="32" spans="1:2" x14ac:dyDescent="0.45">
      <c r="A32" t="s">
        <v>1320</v>
      </c>
    </row>
    <row r="33" spans="1:1" x14ac:dyDescent="0.45">
      <c r="A33" t="s">
        <v>1321</v>
      </c>
    </row>
    <row r="34" spans="1:1" x14ac:dyDescent="0.45">
      <c r="A34" t="s">
        <v>1322</v>
      </c>
    </row>
    <row r="35" spans="1:1" x14ac:dyDescent="0.45">
      <c r="A35" t="s">
        <v>1323</v>
      </c>
    </row>
    <row r="36" spans="1:1" x14ac:dyDescent="0.45">
      <c r="A36" t="s">
        <v>1324</v>
      </c>
    </row>
    <row r="37" spans="1:1" x14ac:dyDescent="0.45">
      <c r="A37" t="s">
        <v>1325</v>
      </c>
    </row>
    <row r="38" spans="1:1" x14ac:dyDescent="0.45">
      <c r="A38" t="s">
        <v>1326</v>
      </c>
    </row>
    <row r="39" spans="1:1" x14ac:dyDescent="0.45">
      <c r="A39" t="s">
        <v>1327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TOB Data - Fake - Restaurants</vt:lpstr>
      <vt:lpstr>registration.permitify.csv</vt:lpstr>
      <vt:lpstr>relationship.permitify.csv</vt:lpstr>
      <vt:lpstr>Names</vt:lpstr>
      <vt:lpstr>Restaurant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Sune, Emiliano</cp:lastModifiedBy>
  <cp:revision>1</cp:revision>
  <dcterms:created xsi:type="dcterms:W3CDTF">2018-07-23T14:15:45Z</dcterms:created>
  <dcterms:modified xsi:type="dcterms:W3CDTF">2018-11-06T19:24:24Z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