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smoryson\Downloads\"/>
    </mc:Choice>
  </mc:AlternateContent>
  <xr:revisionPtr revIDLastSave="0" documentId="13_ncr:1_{33A4941E-3689-4785-A308-CBB27C28925A}" xr6:coauthVersionLast="47" xr6:coauthVersionMax="47" xr10:uidLastSave="{00000000-0000-0000-0000-000000000000}"/>
  <bookViews>
    <workbookView xWindow="-110" yWindow="-110" windowWidth="25820" windowHeight="10420" tabRatio="837" firstSheet="5" activeTab="6" xr2:uid="{011EE1BB-73CF-4A4F-8516-FEA466C5EFE8}"/>
  </bookViews>
  <sheets>
    <sheet name="Legend" sheetId="1" r:id="rId1"/>
    <sheet name="Figure 1.1-1" sheetId="32" r:id="rId2"/>
    <sheet name="Figure 1.1-2" sheetId="33" r:id="rId3"/>
    <sheet name="Figure 1.2-1" sheetId="10" r:id="rId4"/>
    <sheet name="Figure 1.2-2" sheetId="11" r:id="rId5"/>
    <sheet name="Figure 1.2-3" sheetId="12" r:id="rId6"/>
    <sheet name="Figure 2-1" sheetId="14" r:id="rId7"/>
    <sheet name="Figure 3-1" sheetId="28" r:id="rId8"/>
    <sheet name="Figure 4.1-1" sheetId="15" r:id="rId9"/>
    <sheet name="Table 4.1-1" sheetId="39" r:id="rId10"/>
    <sheet name="Figure 5-1" sheetId="30" r:id="rId11"/>
    <sheet name="Table 5-1" sheetId="31" r:id="rId12"/>
    <sheet name="Table 5.1-1" sheetId="40" r:id="rId13"/>
    <sheet name="Table 5.2-1" sheetId="41" r:id="rId14"/>
    <sheet name="Table 5.3-1" sheetId="42" r:id="rId15"/>
    <sheet name="Table 5.4.-1" sheetId="43" r:id="rId16"/>
    <sheet name="Table 5.5-1" sheetId="44" r:id="rId17"/>
    <sheet name="Table 5.6-1" sheetId="45" r:id="rId18"/>
    <sheet name="Table 5.7-1" sheetId="46" r:id="rId19"/>
    <sheet name="Table A.2-1" sheetId="5" r:id="rId20"/>
    <sheet name="Table A.2-2" sheetId="6" r:id="rId21"/>
    <sheet name="Appendix 3" sheetId="49" r:id="rId22"/>
    <sheet name="Appendix 4" sheetId="16" r:id="rId23"/>
    <sheet name="Appendix 5" sheetId="47" r:id="rId24"/>
    <sheet name="Appendix 6" sheetId="7" r:id="rId25"/>
  </sheets>
  <externalReferences>
    <externalReference r:id="rId26"/>
    <externalReference r:id="rId27"/>
    <externalReference r:id="rId28"/>
    <externalReference r:id="rId29"/>
  </externalReferences>
  <definedNames>
    <definedName name="_xlnm._FilterDatabase" localSheetId="24" hidden="1">'Appendix 6'!#REF!</definedName>
    <definedName name="_Toc146223976" localSheetId="23">'Appendix 5'!#REF!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 i="31" l="1"/>
  <c r="B23" i="31"/>
  <c r="B22" i="31"/>
  <c r="B21" i="31"/>
  <c r="B20" i="31"/>
  <c r="B19" i="31"/>
  <c r="B18" i="31"/>
  <c r="B17" i="31"/>
  <c r="J12" i="31"/>
  <c r="I12" i="31"/>
  <c r="H12" i="31"/>
  <c r="J11" i="31"/>
  <c r="I11" i="31"/>
  <c r="H11" i="31"/>
  <c r="J10" i="31"/>
  <c r="I10" i="31"/>
  <c r="H10" i="31"/>
  <c r="J9" i="31"/>
  <c r="I9" i="31"/>
  <c r="H9" i="31"/>
  <c r="J8" i="31"/>
  <c r="I8" i="31"/>
  <c r="H8" i="31"/>
  <c r="J7" i="31"/>
  <c r="I7" i="31"/>
  <c r="H7" i="31"/>
  <c r="J6" i="31"/>
  <c r="I6" i="31"/>
  <c r="H6" i="31"/>
  <c r="H27" i="30"/>
  <c r="G27" i="30"/>
  <c r="H26" i="30"/>
  <c r="G26" i="30"/>
  <c r="H25" i="30"/>
  <c r="G25" i="30"/>
  <c r="H24" i="30"/>
  <c r="G24" i="30"/>
  <c r="H23" i="30"/>
  <c r="G23" i="30"/>
  <c r="H22" i="30"/>
  <c r="G22" i="30"/>
  <c r="H21" i="30"/>
  <c r="G21" i="30"/>
  <c r="H20" i="30"/>
  <c r="G20" i="30"/>
  <c r="R23" i="28" l="1"/>
  <c r="Q23" i="28"/>
  <c r="T23" i="28" s="1"/>
  <c r="P23" i="28"/>
  <c r="S23" i="28" s="1"/>
  <c r="R21" i="28"/>
  <c r="U20" i="28" s="1"/>
  <c r="Q21" i="28"/>
  <c r="T21" i="28" s="1"/>
  <c r="P21" i="28"/>
  <c r="S21" i="28" s="1"/>
  <c r="T20" i="28"/>
  <c r="S20" i="28"/>
  <c r="U19" i="28"/>
  <c r="T19" i="28"/>
  <c r="S19" i="28"/>
  <c r="T18" i="28"/>
  <c r="S18" i="28"/>
  <c r="U17" i="28"/>
  <c r="T17" i="28"/>
  <c r="S17" i="28"/>
  <c r="T16" i="28"/>
  <c r="S16" i="28"/>
  <c r="U15" i="28"/>
  <c r="T15" i="28"/>
  <c r="S15" i="28"/>
  <c r="T14" i="28"/>
  <c r="S14" i="28"/>
  <c r="U13" i="28"/>
  <c r="T13" i="28"/>
  <c r="S13" i="28"/>
  <c r="T12" i="28"/>
  <c r="S12" i="28"/>
  <c r="U11" i="28"/>
  <c r="T11" i="28"/>
  <c r="S11" i="28"/>
  <c r="T10" i="28"/>
  <c r="S10" i="28"/>
  <c r="U9" i="28"/>
  <c r="T9" i="28"/>
  <c r="S9" i="28"/>
  <c r="T8" i="28"/>
  <c r="S8" i="28"/>
  <c r="U7" i="28"/>
  <c r="T7" i="28"/>
  <c r="S7" i="28"/>
  <c r="T6" i="28"/>
  <c r="S6" i="28"/>
  <c r="U5" i="28"/>
  <c r="T5" i="28"/>
  <c r="S5" i="28"/>
  <c r="T4" i="28"/>
  <c r="S4" i="28"/>
  <c r="U3" i="28"/>
  <c r="T3" i="28"/>
  <c r="S3" i="28"/>
  <c r="U23" i="28" l="1"/>
  <c r="U6" i="28"/>
  <c r="U10" i="28"/>
  <c r="U14" i="28"/>
  <c r="U18" i="28"/>
  <c r="U21" i="28"/>
  <c r="U4" i="28"/>
  <c r="U22" i="28" s="1"/>
  <c r="U8" i="28"/>
  <c r="U12" i="28"/>
  <c r="U16" i="28"/>
  <c r="B17" i="33" l="1"/>
  <c r="B16" i="33"/>
  <c r="E12" i="33"/>
  <c r="B12" i="33" s="1"/>
  <c r="B11" i="33"/>
  <c r="B10" i="33"/>
  <c r="B9" i="33"/>
  <c r="B6" i="33"/>
  <c r="C5" i="33"/>
  <c r="C6" i="33" s="1"/>
  <c r="B5" i="33"/>
  <c r="B4" i="33"/>
  <c r="B17" i="32"/>
  <c r="B16" i="32"/>
  <c r="E12" i="32"/>
  <c r="E8" i="32" s="1"/>
  <c r="B8" i="32" s="1"/>
  <c r="C17" i="32" s="1"/>
  <c r="B11" i="32"/>
  <c r="C11" i="32" s="1"/>
  <c r="B10" i="32"/>
  <c r="C10" i="32" s="1"/>
  <c r="B9" i="32"/>
  <c r="C9" i="32" s="1"/>
  <c r="B6" i="32"/>
  <c r="B5" i="32"/>
  <c r="C5" i="32" s="1"/>
  <c r="C6" i="32" s="1"/>
  <c r="B4" i="32"/>
  <c r="C11" i="33" l="1"/>
  <c r="E8" i="33"/>
  <c r="B8" i="33" s="1"/>
  <c r="C10" i="33" s="1"/>
  <c r="C16" i="32"/>
  <c r="B12" i="32"/>
  <c r="C12" i="32" s="1"/>
  <c r="C17" i="33" l="1"/>
  <c r="C16" i="33"/>
  <c r="C9" i="33"/>
  <c r="C12" i="33"/>
  <c r="G129" i="7" l="1"/>
  <c r="F129" i="7"/>
  <c r="E129" i="7"/>
  <c r="D129" i="7"/>
  <c r="C129" i="7"/>
  <c r="B129" i="7"/>
  <c r="A129" i="7"/>
  <c r="G128" i="7"/>
  <c r="F128" i="7"/>
  <c r="E128" i="7"/>
  <c r="D128" i="7"/>
  <c r="C128" i="7"/>
  <c r="B128" i="7"/>
  <c r="A128" i="7"/>
  <c r="G127" i="7"/>
  <c r="F127" i="7"/>
  <c r="E127" i="7"/>
  <c r="D127" i="7"/>
  <c r="C127" i="7"/>
  <c r="B127" i="7"/>
  <c r="A127" i="7"/>
  <c r="G126" i="7"/>
  <c r="F126" i="7"/>
  <c r="E126" i="7"/>
  <c r="D126" i="7"/>
  <c r="C126" i="7"/>
  <c r="B126" i="7"/>
  <c r="A126" i="7"/>
  <c r="G125" i="7"/>
  <c r="F125" i="7"/>
  <c r="E125" i="7"/>
  <c r="D125" i="7"/>
  <c r="C125" i="7"/>
  <c r="B125" i="7"/>
  <c r="A125" i="7"/>
  <c r="G124" i="7"/>
  <c r="F124" i="7"/>
  <c r="E124" i="7"/>
  <c r="D124" i="7"/>
  <c r="C124" i="7"/>
  <c r="B124" i="7"/>
  <c r="A124" i="7"/>
  <c r="G123" i="7"/>
  <c r="F123" i="7"/>
  <c r="E123" i="7"/>
  <c r="D123" i="7"/>
  <c r="C123" i="7"/>
  <c r="B123" i="7"/>
  <c r="A123" i="7"/>
  <c r="G122" i="7"/>
  <c r="F122" i="7"/>
  <c r="E122" i="7"/>
  <c r="D122" i="7"/>
  <c r="C122" i="7"/>
  <c r="B122" i="7"/>
  <c r="A122" i="7"/>
  <c r="G121" i="7"/>
  <c r="F121" i="7"/>
  <c r="E121" i="7"/>
  <c r="D121" i="7"/>
  <c r="C121" i="7"/>
  <c r="B121" i="7"/>
  <c r="A121" i="7"/>
  <c r="G120" i="7"/>
  <c r="F120" i="7"/>
  <c r="E120" i="7"/>
  <c r="D120" i="7"/>
  <c r="C120" i="7"/>
  <c r="B120" i="7"/>
  <c r="A120" i="7"/>
  <c r="G119" i="7"/>
  <c r="F119" i="7"/>
  <c r="E119" i="7"/>
  <c r="D119" i="7"/>
  <c r="C119" i="7"/>
  <c r="B119" i="7"/>
  <c r="A119" i="7"/>
  <c r="G118" i="7"/>
  <c r="F118" i="7"/>
  <c r="E118" i="7"/>
  <c r="D118" i="7"/>
  <c r="C118" i="7"/>
  <c r="B118" i="7"/>
  <c r="A118" i="7"/>
  <c r="G117" i="7"/>
  <c r="F117" i="7"/>
  <c r="E117" i="7"/>
  <c r="D117" i="7"/>
  <c r="C117" i="7"/>
  <c r="B117" i="7"/>
  <c r="A117" i="7"/>
  <c r="G116" i="7"/>
  <c r="F116" i="7"/>
  <c r="E116" i="7"/>
  <c r="D116" i="7"/>
  <c r="C116" i="7"/>
  <c r="B116" i="7"/>
  <c r="A116" i="7"/>
  <c r="G115" i="7"/>
  <c r="F115" i="7"/>
  <c r="E115" i="7"/>
  <c r="D115" i="7"/>
  <c r="C115" i="7"/>
  <c r="B115" i="7"/>
  <c r="A115" i="7"/>
  <c r="G114" i="7"/>
  <c r="F114" i="7"/>
  <c r="E114" i="7"/>
  <c r="D114" i="7"/>
  <c r="C114" i="7"/>
  <c r="B114" i="7"/>
  <c r="A114" i="7"/>
  <c r="G113" i="7"/>
  <c r="F113" i="7"/>
  <c r="E113" i="7"/>
  <c r="D113" i="7"/>
  <c r="C113" i="7"/>
  <c r="B113" i="7"/>
  <c r="A113" i="7"/>
  <c r="G112" i="7"/>
  <c r="F112" i="7"/>
  <c r="E112" i="7"/>
  <c r="D112" i="7"/>
  <c r="C112" i="7"/>
  <c r="B112" i="7"/>
  <c r="A112" i="7"/>
  <c r="G111" i="7"/>
  <c r="F111" i="7"/>
  <c r="E111" i="7"/>
  <c r="D111" i="7"/>
  <c r="C111" i="7"/>
  <c r="B111" i="7"/>
  <c r="A111" i="7"/>
  <c r="G110" i="7"/>
  <c r="F110" i="7"/>
  <c r="E110" i="7"/>
  <c r="D110" i="7"/>
  <c r="C110" i="7"/>
  <c r="B110" i="7"/>
  <c r="A110" i="7"/>
  <c r="G109" i="7"/>
  <c r="F109" i="7"/>
  <c r="E109" i="7"/>
  <c r="D109" i="7"/>
  <c r="C109" i="7"/>
  <c r="B109" i="7"/>
  <c r="A109" i="7"/>
  <c r="G108" i="7"/>
  <c r="F108" i="7"/>
  <c r="E108" i="7"/>
  <c r="D108" i="7"/>
  <c r="C108" i="7"/>
  <c r="B108" i="7"/>
  <c r="A108" i="7"/>
  <c r="G107" i="7"/>
  <c r="F107" i="7"/>
  <c r="E107" i="7"/>
  <c r="D107" i="7"/>
  <c r="C107" i="7"/>
  <c r="B107" i="7"/>
  <c r="A107" i="7"/>
  <c r="G106" i="7"/>
  <c r="F106" i="7"/>
  <c r="E106" i="7"/>
  <c r="D106" i="7"/>
  <c r="C106" i="7"/>
  <c r="B106" i="7"/>
  <c r="A106" i="7"/>
  <c r="G105" i="7"/>
  <c r="F105" i="7"/>
  <c r="E105" i="7"/>
  <c r="D105" i="7"/>
  <c r="C105" i="7"/>
  <c r="B105" i="7"/>
  <c r="A105" i="7"/>
  <c r="G104" i="7"/>
  <c r="F104" i="7"/>
  <c r="E104" i="7"/>
  <c r="D104" i="7"/>
  <c r="C104" i="7"/>
  <c r="B104" i="7"/>
  <c r="A104" i="7"/>
  <c r="G103" i="7"/>
  <c r="F103" i="7"/>
  <c r="E103" i="7"/>
  <c r="D103" i="7"/>
  <c r="C103" i="7"/>
  <c r="B103" i="7"/>
  <c r="A103" i="7"/>
  <c r="G102" i="7"/>
  <c r="F102" i="7"/>
  <c r="E102" i="7"/>
  <c r="D102" i="7"/>
  <c r="C102" i="7"/>
  <c r="B102" i="7"/>
  <c r="A102" i="7"/>
  <c r="G101" i="7"/>
  <c r="F101" i="7"/>
  <c r="E101" i="7"/>
  <c r="D101" i="7"/>
  <c r="C101" i="7"/>
  <c r="B101" i="7"/>
  <c r="A101" i="7"/>
  <c r="G100" i="7"/>
  <c r="F100" i="7"/>
  <c r="E100" i="7"/>
  <c r="D100" i="7"/>
  <c r="C100" i="7"/>
  <c r="B100" i="7"/>
  <c r="A100" i="7"/>
  <c r="G99" i="7"/>
  <c r="F99" i="7"/>
  <c r="E99" i="7"/>
  <c r="D99" i="7"/>
  <c r="C99" i="7"/>
  <c r="B99" i="7"/>
  <c r="A99" i="7"/>
  <c r="G98" i="7"/>
  <c r="F98" i="7"/>
  <c r="E98" i="7"/>
  <c r="D98" i="7"/>
  <c r="C98" i="7"/>
  <c r="B98" i="7"/>
  <c r="A98" i="7"/>
  <c r="G97" i="7"/>
  <c r="F97" i="7"/>
  <c r="E97" i="7"/>
  <c r="D97" i="7"/>
  <c r="C97" i="7"/>
  <c r="B97" i="7"/>
  <c r="A97" i="7"/>
  <c r="G96" i="7"/>
  <c r="F96" i="7"/>
  <c r="E96" i="7"/>
  <c r="D96" i="7"/>
  <c r="C96" i="7"/>
  <c r="B96" i="7"/>
  <c r="A96" i="7"/>
  <c r="G95" i="7"/>
  <c r="F95" i="7"/>
  <c r="E95" i="7"/>
  <c r="D95" i="7"/>
  <c r="C95" i="7"/>
  <c r="B95" i="7"/>
  <c r="A95" i="7"/>
  <c r="G94" i="7"/>
  <c r="F94" i="7"/>
  <c r="E94" i="7"/>
  <c r="D94" i="7"/>
  <c r="C94" i="7"/>
  <c r="B94" i="7"/>
  <c r="A94" i="7"/>
  <c r="G93" i="7"/>
  <c r="F93" i="7"/>
  <c r="E93" i="7"/>
  <c r="D93" i="7"/>
  <c r="C93" i="7"/>
  <c r="B93" i="7"/>
  <c r="A93" i="7"/>
  <c r="G92" i="7"/>
  <c r="F92" i="7"/>
  <c r="E92" i="7"/>
  <c r="D92" i="7"/>
  <c r="C92" i="7"/>
  <c r="B92" i="7"/>
  <c r="A92" i="7"/>
  <c r="G91" i="7"/>
  <c r="F91" i="7"/>
  <c r="E91" i="7"/>
  <c r="D91" i="7"/>
  <c r="C91" i="7"/>
  <c r="B91" i="7"/>
  <c r="A91" i="7"/>
  <c r="G90" i="7"/>
  <c r="F90" i="7"/>
  <c r="E90" i="7"/>
  <c r="D90" i="7"/>
  <c r="C90" i="7"/>
  <c r="B90" i="7"/>
  <c r="A90" i="7"/>
  <c r="G89" i="7"/>
  <c r="F89" i="7"/>
  <c r="E89" i="7"/>
  <c r="D89" i="7"/>
  <c r="C89" i="7"/>
  <c r="B89" i="7"/>
  <c r="A89" i="7"/>
  <c r="G88" i="7"/>
  <c r="F88" i="7"/>
  <c r="E88" i="7"/>
  <c r="D88" i="7"/>
  <c r="C88" i="7"/>
  <c r="B88" i="7"/>
  <c r="A88" i="7"/>
  <c r="G87" i="7"/>
  <c r="F87" i="7"/>
  <c r="E87" i="7"/>
  <c r="D87" i="7"/>
  <c r="C87" i="7"/>
  <c r="B87" i="7"/>
  <c r="A87" i="7"/>
  <c r="G86" i="7"/>
  <c r="F86" i="7"/>
  <c r="E86" i="7"/>
  <c r="D86" i="7"/>
  <c r="C86" i="7"/>
  <c r="B86" i="7"/>
  <c r="A86" i="7"/>
  <c r="G85" i="7"/>
  <c r="F85" i="7"/>
  <c r="E85" i="7"/>
  <c r="D85" i="7"/>
  <c r="C85" i="7"/>
  <c r="B85" i="7"/>
  <c r="A85" i="7"/>
  <c r="G84" i="7"/>
  <c r="F84" i="7"/>
  <c r="E84" i="7"/>
  <c r="D84" i="7"/>
  <c r="C84" i="7"/>
  <c r="B84" i="7"/>
  <c r="A84" i="7"/>
  <c r="G83" i="7"/>
  <c r="F83" i="7"/>
  <c r="E83" i="7"/>
  <c r="D83" i="7"/>
  <c r="C83" i="7"/>
  <c r="B83" i="7"/>
  <c r="A83" i="7"/>
  <c r="G82" i="7"/>
  <c r="F82" i="7"/>
  <c r="E82" i="7"/>
  <c r="D82" i="7"/>
  <c r="C82" i="7"/>
  <c r="B82" i="7"/>
  <c r="A82" i="7"/>
  <c r="G81" i="7"/>
  <c r="F81" i="7"/>
  <c r="E81" i="7"/>
  <c r="D81" i="7"/>
  <c r="C81" i="7"/>
  <c r="B81" i="7"/>
  <c r="A81" i="7"/>
  <c r="G80" i="7"/>
  <c r="F80" i="7"/>
  <c r="E80" i="7"/>
  <c r="D80" i="7"/>
  <c r="C80" i="7"/>
  <c r="B80" i="7"/>
  <c r="A80" i="7"/>
  <c r="G79" i="7"/>
  <c r="F79" i="7"/>
  <c r="E79" i="7"/>
  <c r="D79" i="7"/>
  <c r="C79" i="7"/>
  <c r="B79" i="7"/>
  <c r="A79" i="7"/>
  <c r="G78" i="7"/>
  <c r="F78" i="7"/>
  <c r="E78" i="7"/>
  <c r="D78" i="7"/>
  <c r="C78" i="7"/>
  <c r="B78" i="7"/>
  <c r="A78" i="7"/>
  <c r="G77" i="7"/>
  <c r="F77" i="7"/>
  <c r="E77" i="7"/>
  <c r="D77" i="7"/>
  <c r="C77" i="7"/>
  <c r="B77" i="7"/>
  <c r="A77" i="7"/>
  <c r="G76" i="7"/>
  <c r="F76" i="7"/>
  <c r="E76" i="7"/>
  <c r="D76" i="7"/>
  <c r="C76" i="7"/>
  <c r="B76" i="7"/>
  <c r="A76" i="7"/>
  <c r="G75" i="7"/>
  <c r="F75" i="7"/>
  <c r="E75" i="7"/>
  <c r="D75" i="7"/>
  <c r="C75" i="7"/>
  <c r="B75" i="7"/>
  <c r="A75" i="7"/>
  <c r="G74" i="7"/>
  <c r="F74" i="7"/>
  <c r="E74" i="7"/>
  <c r="D74" i="7"/>
  <c r="C74" i="7"/>
  <c r="B74" i="7"/>
  <c r="A74" i="7"/>
  <c r="G73" i="7"/>
  <c r="F73" i="7"/>
  <c r="E73" i="7"/>
  <c r="D73" i="7"/>
  <c r="C73" i="7"/>
  <c r="B73" i="7"/>
  <c r="A73" i="7"/>
  <c r="G72" i="7"/>
  <c r="F72" i="7"/>
  <c r="E72" i="7"/>
  <c r="D72" i="7"/>
  <c r="C72" i="7"/>
  <c r="B72" i="7"/>
  <c r="A72" i="7"/>
  <c r="G71" i="7"/>
  <c r="F71" i="7"/>
  <c r="E71" i="7"/>
  <c r="D71" i="7"/>
  <c r="C71" i="7"/>
  <c r="B71" i="7"/>
  <c r="A71" i="7"/>
  <c r="G70" i="7"/>
  <c r="F70" i="7"/>
  <c r="E70" i="7"/>
  <c r="D70" i="7"/>
  <c r="C70" i="7"/>
  <c r="B70" i="7"/>
  <c r="A70" i="7"/>
  <c r="G69" i="7"/>
  <c r="F69" i="7"/>
  <c r="E69" i="7"/>
  <c r="D69" i="7"/>
  <c r="C69" i="7"/>
  <c r="B69" i="7"/>
  <c r="A69" i="7"/>
  <c r="G68" i="7"/>
  <c r="F68" i="7"/>
  <c r="E68" i="7"/>
  <c r="D68" i="7"/>
  <c r="C68" i="7"/>
  <c r="B68" i="7"/>
  <c r="A68" i="7"/>
  <c r="G67" i="7"/>
  <c r="F67" i="7"/>
  <c r="E67" i="7"/>
  <c r="D67" i="7"/>
  <c r="C67" i="7"/>
  <c r="B67" i="7"/>
  <c r="A67" i="7"/>
  <c r="G66" i="7"/>
  <c r="F66" i="7"/>
  <c r="E66" i="7"/>
  <c r="D66" i="7"/>
  <c r="C66" i="7"/>
  <c r="B66" i="7"/>
  <c r="A66" i="7"/>
  <c r="G65" i="7"/>
  <c r="F65" i="7"/>
  <c r="E65" i="7"/>
  <c r="D65" i="7"/>
  <c r="C65" i="7"/>
  <c r="B65" i="7"/>
  <c r="A65" i="7"/>
  <c r="G64" i="7"/>
  <c r="F64" i="7"/>
  <c r="E64" i="7"/>
  <c r="D64" i="7"/>
  <c r="C64" i="7"/>
  <c r="B64" i="7"/>
  <c r="A64" i="7"/>
  <c r="G63" i="7"/>
  <c r="F63" i="7"/>
  <c r="E63" i="7"/>
  <c r="D63" i="7"/>
  <c r="C63" i="7"/>
  <c r="B63" i="7"/>
  <c r="A63" i="7"/>
  <c r="G62" i="7"/>
  <c r="F62" i="7"/>
  <c r="E62" i="7"/>
  <c r="D62" i="7"/>
  <c r="C62" i="7"/>
  <c r="B62" i="7"/>
  <c r="A62" i="7"/>
  <c r="G61" i="7"/>
  <c r="F61" i="7"/>
  <c r="E61" i="7"/>
  <c r="D61" i="7"/>
  <c r="C61" i="7"/>
  <c r="B61" i="7"/>
  <c r="A61" i="7"/>
  <c r="G60" i="7"/>
  <c r="F60" i="7"/>
  <c r="E60" i="7"/>
  <c r="D60" i="7"/>
  <c r="C60" i="7"/>
  <c r="B60" i="7"/>
  <c r="A60" i="7"/>
  <c r="G59" i="7"/>
  <c r="F59" i="7"/>
  <c r="E59" i="7"/>
  <c r="D59" i="7"/>
  <c r="C59" i="7"/>
  <c r="B59" i="7"/>
  <c r="A59" i="7"/>
  <c r="G58" i="7"/>
  <c r="F58" i="7"/>
  <c r="E58" i="7"/>
  <c r="D58" i="7"/>
  <c r="C58" i="7"/>
  <c r="B58" i="7"/>
  <c r="A58" i="7"/>
  <c r="G57" i="7"/>
  <c r="F57" i="7"/>
  <c r="E57" i="7"/>
  <c r="D57" i="7"/>
  <c r="C57" i="7"/>
  <c r="B57" i="7"/>
  <c r="A57" i="7"/>
  <c r="G56" i="7"/>
  <c r="F56" i="7"/>
  <c r="E56" i="7"/>
  <c r="D56" i="7"/>
  <c r="C56" i="7"/>
  <c r="B56" i="7"/>
  <c r="A56" i="7"/>
  <c r="G55" i="7"/>
  <c r="F55" i="7"/>
  <c r="E55" i="7"/>
  <c r="D55" i="7"/>
  <c r="C55" i="7"/>
  <c r="B55" i="7"/>
  <c r="A55" i="7"/>
  <c r="G54" i="7"/>
  <c r="F54" i="7"/>
  <c r="E54" i="7"/>
  <c r="D54" i="7"/>
  <c r="C54" i="7"/>
  <c r="B54" i="7"/>
  <c r="A54" i="7"/>
  <c r="G53" i="7"/>
  <c r="F53" i="7"/>
  <c r="E53" i="7"/>
  <c r="D53" i="7"/>
  <c r="C53" i="7"/>
  <c r="B53" i="7"/>
  <c r="A53" i="7"/>
  <c r="G52" i="7"/>
  <c r="F52" i="7"/>
  <c r="E52" i="7"/>
  <c r="D52" i="7"/>
  <c r="C52" i="7"/>
  <c r="B52" i="7"/>
  <c r="A52" i="7"/>
  <c r="G51" i="7"/>
  <c r="F51" i="7"/>
  <c r="E51" i="7"/>
  <c r="D51" i="7"/>
  <c r="C51" i="7"/>
  <c r="B51" i="7"/>
  <c r="A51" i="7"/>
  <c r="G50" i="7"/>
  <c r="F50" i="7"/>
  <c r="E50" i="7"/>
  <c r="D50" i="7"/>
  <c r="C50" i="7"/>
  <c r="B50" i="7"/>
  <c r="A50" i="7"/>
  <c r="G49" i="7"/>
  <c r="F49" i="7"/>
  <c r="E49" i="7"/>
  <c r="D49" i="7"/>
  <c r="C49" i="7"/>
  <c r="B49" i="7"/>
  <c r="A49" i="7"/>
  <c r="G48" i="7"/>
  <c r="F48" i="7"/>
  <c r="E48" i="7"/>
  <c r="D48" i="7"/>
  <c r="C48" i="7"/>
  <c r="B48" i="7"/>
  <c r="A48" i="7"/>
  <c r="G47" i="7"/>
  <c r="F47" i="7"/>
  <c r="E47" i="7"/>
  <c r="D47" i="7"/>
  <c r="C47" i="7"/>
  <c r="B47" i="7"/>
  <c r="A47" i="7"/>
  <c r="G46" i="7"/>
  <c r="F46" i="7"/>
  <c r="E46" i="7"/>
  <c r="D46" i="7"/>
  <c r="C46" i="7"/>
  <c r="B46" i="7"/>
  <c r="A46" i="7"/>
  <c r="G45" i="7"/>
  <c r="F45" i="7"/>
  <c r="E45" i="7"/>
  <c r="D45" i="7"/>
  <c r="C45" i="7"/>
  <c r="B45" i="7"/>
  <c r="A45" i="7"/>
  <c r="G44" i="7"/>
  <c r="F44" i="7"/>
  <c r="E44" i="7"/>
  <c r="D44" i="7"/>
  <c r="C44" i="7"/>
  <c r="B44" i="7"/>
  <c r="A44" i="7"/>
  <c r="G43" i="7"/>
  <c r="F43" i="7"/>
  <c r="E43" i="7"/>
  <c r="D43" i="7"/>
  <c r="C43" i="7"/>
  <c r="B43" i="7"/>
  <c r="A43" i="7"/>
  <c r="G42" i="7"/>
  <c r="F42" i="7"/>
  <c r="E42" i="7"/>
  <c r="D42" i="7"/>
  <c r="C42" i="7"/>
  <c r="B42" i="7"/>
  <c r="A42" i="7"/>
  <c r="G41" i="7"/>
  <c r="F41" i="7"/>
  <c r="E41" i="7"/>
  <c r="D41" i="7"/>
  <c r="C41" i="7"/>
  <c r="B41" i="7"/>
  <c r="A41" i="7"/>
  <c r="G40" i="7"/>
  <c r="F40" i="7"/>
  <c r="E40" i="7"/>
  <c r="D40" i="7"/>
  <c r="C40" i="7"/>
  <c r="B40" i="7"/>
  <c r="A40" i="7"/>
  <c r="G39" i="7"/>
  <c r="F39" i="7"/>
  <c r="E39" i="7"/>
  <c r="D39" i="7"/>
  <c r="C39" i="7"/>
  <c r="B39" i="7"/>
  <c r="A39" i="7"/>
  <c r="G38" i="7"/>
  <c r="F38" i="7"/>
  <c r="E38" i="7"/>
  <c r="D38" i="7"/>
  <c r="C38" i="7"/>
  <c r="B38" i="7"/>
  <c r="A38" i="7"/>
  <c r="G37" i="7"/>
  <c r="F37" i="7"/>
  <c r="E37" i="7"/>
  <c r="D37" i="7"/>
  <c r="C37" i="7"/>
  <c r="B37" i="7"/>
  <c r="A37" i="7"/>
  <c r="G36" i="7"/>
  <c r="F36" i="7"/>
  <c r="E36" i="7"/>
  <c r="D36" i="7"/>
  <c r="C36" i="7"/>
  <c r="B36" i="7"/>
  <c r="A36" i="7"/>
  <c r="G35" i="7"/>
  <c r="F35" i="7"/>
  <c r="E35" i="7"/>
  <c r="D35" i="7"/>
  <c r="C35" i="7"/>
  <c r="B35" i="7"/>
  <c r="A35" i="7"/>
  <c r="G34" i="7"/>
  <c r="F34" i="7"/>
  <c r="E34" i="7"/>
  <c r="D34" i="7"/>
  <c r="C34" i="7"/>
  <c r="B34" i="7"/>
  <c r="A34" i="7"/>
  <c r="G33" i="7"/>
  <c r="F33" i="7"/>
  <c r="E33" i="7"/>
  <c r="D33" i="7"/>
  <c r="C33" i="7"/>
  <c r="B33" i="7"/>
  <c r="A33" i="7"/>
  <c r="G32" i="7"/>
  <c r="F32" i="7"/>
  <c r="E32" i="7"/>
  <c r="D32" i="7"/>
  <c r="C32" i="7"/>
  <c r="B32" i="7"/>
  <c r="A32" i="7"/>
  <c r="G31" i="7"/>
  <c r="F31" i="7"/>
  <c r="E31" i="7"/>
  <c r="D31" i="7"/>
  <c r="C31" i="7"/>
  <c r="B31" i="7"/>
  <c r="A31" i="7"/>
  <c r="G30" i="7"/>
  <c r="F30" i="7"/>
  <c r="E30" i="7"/>
  <c r="D30" i="7"/>
  <c r="C30" i="7"/>
  <c r="B30" i="7"/>
  <c r="A30" i="7"/>
  <c r="G29" i="7"/>
  <c r="F29" i="7"/>
  <c r="E29" i="7"/>
  <c r="D29" i="7"/>
  <c r="C29" i="7"/>
  <c r="B29" i="7"/>
  <c r="A29" i="7"/>
  <c r="G28" i="7"/>
  <c r="F28" i="7"/>
  <c r="E28" i="7"/>
  <c r="D28" i="7"/>
  <c r="C28" i="7"/>
  <c r="B28" i="7"/>
  <c r="A28" i="7"/>
  <c r="G27" i="7"/>
  <c r="F27" i="7"/>
  <c r="E27" i="7"/>
  <c r="D27" i="7"/>
  <c r="C27" i="7"/>
  <c r="B27" i="7"/>
  <c r="A27" i="7"/>
  <c r="G26" i="7"/>
  <c r="F26" i="7"/>
  <c r="E26" i="7"/>
  <c r="D26" i="7"/>
  <c r="C26" i="7"/>
  <c r="B26" i="7"/>
  <c r="A26" i="7"/>
  <c r="G25" i="7"/>
  <c r="F25" i="7"/>
  <c r="E25" i="7"/>
  <c r="D25" i="7"/>
  <c r="C25" i="7"/>
  <c r="B25" i="7"/>
  <c r="A25" i="7"/>
  <c r="G24" i="7"/>
  <c r="F24" i="7"/>
  <c r="E24" i="7"/>
  <c r="D24" i="7"/>
  <c r="C24" i="7"/>
  <c r="B24" i="7"/>
  <c r="A24" i="7"/>
  <c r="G23" i="7"/>
  <c r="F23" i="7"/>
  <c r="E23" i="7"/>
  <c r="D23" i="7"/>
  <c r="C23" i="7"/>
  <c r="B23" i="7"/>
  <c r="A23" i="7"/>
  <c r="G22" i="7"/>
  <c r="F22" i="7"/>
  <c r="E22" i="7"/>
  <c r="D22" i="7"/>
  <c r="C22" i="7"/>
  <c r="B22" i="7"/>
  <c r="A22" i="7"/>
  <c r="G21" i="7"/>
  <c r="F21" i="7"/>
  <c r="E21" i="7"/>
  <c r="D21" i="7"/>
  <c r="C21" i="7"/>
  <c r="B21" i="7"/>
  <c r="A21" i="7"/>
  <c r="G20" i="7"/>
  <c r="F20" i="7"/>
  <c r="E20" i="7"/>
  <c r="D20" i="7"/>
  <c r="C20" i="7"/>
  <c r="B20" i="7"/>
  <c r="A20" i="7"/>
  <c r="G19" i="7"/>
  <c r="F19" i="7"/>
  <c r="E19" i="7"/>
  <c r="D19" i="7"/>
  <c r="C19" i="7"/>
  <c r="B19" i="7"/>
  <c r="A19" i="7"/>
  <c r="G18" i="7"/>
  <c r="F18" i="7"/>
  <c r="E18" i="7"/>
  <c r="D18" i="7"/>
  <c r="C18" i="7"/>
  <c r="B18" i="7"/>
  <c r="A18" i="7"/>
  <c r="G17" i="7"/>
  <c r="F17" i="7"/>
  <c r="E17" i="7"/>
  <c r="D17" i="7"/>
  <c r="C17" i="7"/>
  <c r="B17" i="7"/>
  <c r="A17" i="7"/>
  <c r="G16" i="7"/>
  <c r="F16" i="7"/>
  <c r="E16" i="7"/>
  <c r="D16" i="7"/>
  <c r="C16" i="7"/>
  <c r="B16" i="7"/>
  <c r="A16" i="7"/>
  <c r="G15" i="7"/>
  <c r="F15" i="7"/>
  <c r="E15" i="7"/>
  <c r="D15" i="7"/>
  <c r="C15" i="7"/>
  <c r="B15" i="7"/>
  <c r="A15" i="7"/>
  <c r="G14" i="7"/>
  <c r="F14" i="7"/>
  <c r="E14" i="7"/>
  <c r="D14" i="7"/>
  <c r="C14" i="7"/>
  <c r="B14" i="7"/>
  <c r="A14" i="7"/>
  <c r="G13" i="7"/>
  <c r="F13" i="7"/>
  <c r="E13" i="7"/>
  <c r="D13" i="7"/>
  <c r="C13" i="7"/>
  <c r="B13" i="7"/>
  <c r="A13" i="7"/>
  <c r="G12" i="7"/>
  <c r="F12" i="7"/>
  <c r="E12" i="7"/>
  <c r="D12" i="7"/>
  <c r="C12" i="7"/>
  <c r="B12" i="7"/>
  <c r="A12" i="7"/>
  <c r="G11" i="7"/>
  <c r="F11" i="7"/>
  <c r="E11" i="7"/>
  <c r="D11" i="7"/>
  <c r="C11" i="7"/>
  <c r="B11" i="7"/>
  <c r="A11" i="7"/>
  <c r="G10" i="7"/>
  <c r="F10" i="7"/>
  <c r="E10" i="7"/>
  <c r="D10" i="7"/>
  <c r="C10" i="7"/>
  <c r="B10" i="7"/>
  <c r="A10" i="7"/>
  <c r="G9" i="7"/>
  <c r="F9" i="7"/>
  <c r="E9" i="7"/>
  <c r="D9" i="7"/>
  <c r="C9" i="7"/>
  <c r="B9" i="7"/>
  <c r="A9" i="7"/>
  <c r="G8" i="7"/>
  <c r="F8" i="7"/>
  <c r="E8" i="7"/>
  <c r="D8" i="7"/>
  <c r="C8" i="7"/>
  <c r="B8" i="7"/>
  <c r="A8" i="7"/>
  <c r="G7" i="7"/>
  <c r="F7" i="7"/>
  <c r="E7" i="7"/>
  <c r="D7" i="7"/>
  <c r="C7" i="7"/>
  <c r="B7" i="7"/>
  <c r="A7" i="7"/>
  <c r="G6" i="7"/>
  <c r="F6" i="7"/>
  <c r="E6" i="7"/>
  <c r="D6" i="7"/>
  <c r="C6" i="7"/>
  <c r="B6" i="7"/>
  <c r="A6" i="7"/>
  <c r="G5" i="7"/>
  <c r="F5" i="7"/>
  <c r="E5" i="7"/>
  <c r="D5" i="7"/>
  <c r="C5" i="7"/>
  <c r="B5" i="7"/>
  <c r="A5" i="7"/>
  <c r="G4" i="7"/>
  <c r="F4" i="7"/>
  <c r="E4" i="7"/>
  <c r="D4" i="7"/>
  <c r="C4" i="7"/>
  <c r="B4" i="7"/>
  <c r="A4" i="7"/>
  <c r="G192" i="47"/>
  <c r="F192" i="47"/>
  <c r="E192" i="47"/>
  <c r="D192" i="47"/>
  <c r="C192" i="47"/>
  <c r="B192" i="47"/>
  <c r="A192" i="47"/>
  <c r="G191" i="47"/>
  <c r="F191" i="47"/>
  <c r="E191" i="47"/>
  <c r="D191" i="47"/>
  <c r="C191" i="47"/>
  <c r="B191" i="47"/>
  <c r="A191" i="47"/>
  <c r="G190" i="47"/>
  <c r="F190" i="47"/>
  <c r="E190" i="47"/>
  <c r="D190" i="47"/>
  <c r="C190" i="47"/>
  <c r="B190" i="47"/>
  <c r="A190" i="47"/>
  <c r="G189" i="47"/>
  <c r="F189" i="47"/>
  <c r="E189" i="47"/>
  <c r="D189" i="47"/>
  <c r="C189" i="47"/>
  <c r="B189" i="47"/>
  <c r="A189" i="47"/>
  <c r="G188" i="47"/>
  <c r="F188" i="47"/>
  <c r="E188" i="47"/>
  <c r="D188" i="47"/>
  <c r="C188" i="47"/>
  <c r="B188" i="47"/>
  <c r="A188" i="47"/>
  <c r="G187" i="47"/>
  <c r="F187" i="47"/>
  <c r="E187" i="47"/>
  <c r="D187" i="47"/>
  <c r="C187" i="47"/>
  <c r="B187" i="47"/>
  <c r="A187" i="47"/>
  <c r="G186" i="47"/>
  <c r="F186" i="47"/>
  <c r="E186" i="47"/>
  <c r="D186" i="47"/>
  <c r="C186" i="47"/>
  <c r="B186" i="47"/>
  <c r="A186" i="47"/>
  <c r="G185" i="47"/>
  <c r="F185" i="47"/>
  <c r="E185" i="47"/>
  <c r="D185" i="47"/>
  <c r="C185" i="47"/>
  <c r="B185" i="47"/>
  <c r="A185" i="47"/>
  <c r="G184" i="47"/>
  <c r="F184" i="47"/>
  <c r="E184" i="47"/>
  <c r="D184" i="47"/>
  <c r="C184" i="47"/>
  <c r="B184" i="47"/>
  <c r="A184" i="47"/>
  <c r="G183" i="47"/>
  <c r="F183" i="47"/>
  <c r="E183" i="47"/>
  <c r="D183" i="47"/>
  <c r="C183" i="47"/>
  <c r="B183" i="47"/>
  <c r="A183" i="47"/>
  <c r="G182" i="47"/>
  <c r="F182" i="47"/>
  <c r="E182" i="47"/>
  <c r="D182" i="47"/>
  <c r="C182" i="47"/>
  <c r="B182" i="47"/>
  <c r="A182" i="47"/>
  <c r="G181" i="47"/>
  <c r="F181" i="47"/>
  <c r="E181" i="47"/>
  <c r="D181" i="47"/>
  <c r="C181" i="47"/>
  <c r="B181" i="47"/>
  <c r="A181" i="47"/>
  <c r="G180" i="47"/>
  <c r="F180" i="47"/>
  <c r="E180" i="47"/>
  <c r="D180" i="47"/>
  <c r="C180" i="47"/>
  <c r="B180" i="47"/>
  <c r="A180" i="47"/>
  <c r="G179" i="47"/>
  <c r="F179" i="47"/>
  <c r="E179" i="47"/>
  <c r="D179" i="47"/>
  <c r="C179" i="47"/>
  <c r="B179" i="47"/>
  <c r="A179" i="47"/>
  <c r="G178" i="47"/>
  <c r="F178" i="47"/>
  <c r="E178" i="47"/>
  <c r="D178" i="47"/>
  <c r="C178" i="47"/>
  <c r="B178" i="47"/>
  <c r="A178" i="47"/>
  <c r="G177" i="47"/>
  <c r="F177" i="47"/>
  <c r="E177" i="47"/>
  <c r="D177" i="47"/>
  <c r="C177" i="47"/>
  <c r="B177" i="47"/>
  <c r="A177" i="47"/>
  <c r="G176" i="47"/>
  <c r="F176" i="47"/>
  <c r="E176" i="47"/>
  <c r="D176" i="47"/>
  <c r="C176" i="47"/>
  <c r="B176" i="47"/>
  <c r="A176" i="47"/>
  <c r="G175" i="47"/>
  <c r="F175" i="47"/>
  <c r="E175" i="47"/>
  <c r="D175" i="47"/>
  <c r="C175" i="47"/>
  <c r="B175" i="47"/>
  <c r="A175" i="47"/>
  <c r="G174" i="47"/>
  <c r="F174" i="47"/>
  <c r="E174" i="47"/>
  <c r="D174" i="47"/>
  <c r="C174" i="47"/>
  <c r="B174" i="47"/>
  <c r="A174" i="47"/>
  <c r="G173" i="47"/>
  <c r="F173" i="47"/>
  <c r="E173" i="47"/>
  <c r="D173" i="47"/>
  <c r="C173" i="47"/>
  <c r="B173" i="47"/>
  <c r="A173" i="47"/>
  <c r="G172" i="47"/>
  <c r="F172" i="47"/>
  <c r="E172" i="47"/>
  <c r="D172" i="47"/>
  <c r="C172" i="47"/>
  <c r="B172" i="47"/>
  <c r="A172" i="47"/>
  <c r="G171" i="47"/>
  <c r="F171" i="47"/>
  <c r="E171" i="47"/>
  <c r="D171" i="47"/>
  <c r="C171" i="47"/>
  <c r="B171" i="47"/>
  <c r="A171" i="47"/>
  <c r="G170" i="47"/>
  <c r="F170" i="47"/>
  <c r="E170" i="47"/>
  <c r="D170" i="47"/>
  <c r="C170" i="47"/>
  <c r="B170" i="47"/>
  <c r="A170" i="47"/>
  <c r="G169" i="47"/>
  <c r="F169" i="47"/>
  <c r="E169" i="47"/>
  <c r="D169" i="47"/>
  <c r="C169" i="47"/>
  <c r="B169" i="47"/>
  <c r="A169" i="47"/>
  <c r="G168" i="47"/>
  <c r="F168" i="47"/>
  <c r="E168" i="47"/>
  <c r="D168" i="47"/>
  <c r="C168" i="47"/>
  <c r="B168" i="47"/>
  <c r="A168" i="47"/>
  <c r="G167" i="47"/>
  <c r="F167" i="47"/>
  <c r="E167" i="47"/>
  <c r="D167" i="47"/>
  <c r="C167" i="47"/>
  <c r="B167" i="47"/>
  <c r="A167" i="47"/>
  <c r="G166" i="47"/>
  <c r="F166" i="47"/>
  <c r="E166" i="47"/>
  <c r="D166" i="47"/>
  <c r="C166" i="47"/>
  <c r="B166" i="47"/>
  <c r="A166" i="47"/>
  <c r="G165" i="47"/>
  <c r="F165" i="47"/>
  <c r="E165" i="47"/>
  <c r="D165" i="47"/>
  <c r="C165" i="47"/>
  <c r="B165" i="47"/>
  <c r="A165" i="47"/>
  <c r="G164" i="47"/>
  <c r="F164" i="47"/>
  <c r="E164" i="47"/>
  <c r="D164" i="47"/>
  <c r="C164" i="47"/>
  <c r="B164" i="47"/>
  <c r="A164" i="47"/>
  <c r="G163" i="47"/>
  <c r="F163" i="47"/>
  <c r="E163" i="47"/>
  <c r="D163" i="47"/>
  <c r="C163" i="47"/>
  <c r="B163" i="47"/>
  <c r="A163" i="47"/>
  <c r="G162" i="47"/>
  <c r="F162" i="47"/>
  <c r="E162" i="47"/>
  <c r="D162" i="47"/>
  <c r="C162" i="47"/>
  <c r="B162" i="47"/>
  <c r="A162" i="47"/>
  <c r="G161" i="47"/>
  <c r="F161" i="47"/>
  <c r="E161" i="47"/>
  <c r="D161" i="47"/>
  <c r="C161" i="47"/>
  <c r="B161" i="47"/>
  <c r="A161" i="47"/>
  <c r="G160" i="47"/>
  <c r="F160" i="47"/>
  <c r="E160" i="47"/>
  <c r="D160" i="47"/>
  <c r="C160" i="47"/>
  <c r="B160" i="47"/>
  <c r="A160" i="47"/>
  <c r="G159" i="47"/>
  <c r="F159" i="47"/>
  <c r="E159" i="47"/>
  <c r="D159" i="47"/>
  <c r="C159" i="47"/>
  <c r="B159" i="47"/>
  <c r="A159" i="47"/>
  <c r="G158" i="47"/>
  <c r="F158" i="47"/>
  <c r="E158" i="47"/>
  <c r="D158" i="47"/>
  <c r="C158" i="47"/>
  <c r="B158" i="47"/>
  <c r="A158" i="47"/>
  <c r="G157" i="47"/>
  <c r="F157" i="47"/>
  <c r="E157" i="47"/>
  <c r="D157" i="47"/>
  <c r="C157" i="47"/>
  <c r="B157" i="47"/>
  <c r="A157" i="47"/>
  <c r="G156" i="47"/>
  <c r="F156" i="47"/>
  <c r="E156" i="47"/>
  <c r="D156" i="47"/>
  <c r="C156" i="47"/>
  <c r="B156" i="47"/>
  <c r="A156" i="47"/>
  <c r="G155" i="47"/>
  <c r="F155" i="47"/>
  <c r="E155" i="47"/>
  <c r="D155" i="47"/>
  <c r="C155" i="47"/>
  <c r="B155" i="47"/>
  <c r="A155" i="47"/>
  <c r="G154" i="47"/>
  <c r="F154" i="47"/>
  <c r="E154" i="47"/>
  <c r="D154" i="47"/>
  <c r="C154" i="47"/>
  <c r="B154" i="47"/>
  <c r="A154" i="47"/>
  <c r="G153" i="47"/>
  <c r="F153" i="47"/>
  <c r="E153" i="47"/>
  <c r="D153" i="47"/>
  <c r="C153" i="47"/>
  <c r="B153" i="47"/>
  <c r="A153" i="47"/>
  <c r="G152" i="47"/>
  <c r="F152" i="47"/>
  <c r="E152" i="47"/>
  <c r="D152" i="47"/>
  <c r="C152" i="47"/>
  <c r="B152" i="47"/>
  <c r="A152" i="47"/>
  <c r="G151" i="47"/>
  <c r="F151" i="47"/>
  <c r="E151" i="47"/>
  <c r="D151" i="47"/>
  <c r="C151" i="47"/>
  <c r="B151" i="47"/>
  <c r="A151" i="47"/>
  <c r="G150" i="47"/>
  <c r="F150" i="47"/>
  <c r="E150" i="47"/>
  <c r="D150" i="47"/>
  <c r="C150" i="47"/>
  <c r="B150" i="47"/>
  <c r="A150" i="47"/>
  <c r="G149" i="47"/>
  <c r="F149" i="47"/>
  <c r="E149" i="47"/>
  <c r="D149" i="47"/>
  <c r="C149" i="47"/>
  <c r="B149" i="47"/>
  <c r="A149" i="47"/>
  <c r="G148" i="47"/>
  <c r="F148" i="47"/>
  <c r="E148" i="47"/>
  <c r="D148" i="47"/>
  <c r="C148" i="47"/>
  <c r="B148" i="47"/>
  <c r="A148" i="47"/>
  <c r="G147" i="47"/>
  <c r="F147" i="47"/>
  <c r="E147" i="47"/>
  <c r="D147" i="47"/>
  <c r="C147" i="47"/>
  <c r="B147" i="47"/>
  <c r="A147" i="47"/>
  <c r="G146" i="47"/>
  <c r="F146" i="47"/>
  <c r="E146" i="47"/>
  <c r="D146" i="47"/>
  <c r="C146" i="47"/>
  <c r="B146" i="47"/>
  <c r="A146" i="47"/>
  <c r="G145" i="47"/>
  <c r="F145" i="47"/>
  <c r="E145" i="47"/>
  <c r="D145" i="47"/>
  <c r="C145" i="47"/>
  <c r="B145" i="47"/>
  <c r="A145" i="47"/>
  <c r="G144" i="47"/>
  <c r="F144" i="47"/>
  <c r="E144" i="47"/>
  <c r="D144" i="47"/>
  <c r="C144" i="47"/>
  <c r="B144" i="47"/>
  <c r="A144" i="47"/>
  <c r="G143" i="47"/>
  <c r="F143" i="47"/>
  <c r="E143" i="47"/>
  <c r="D143" i="47"/>
  <c r="C143" i="47"/>
  <c r="B143" i="47"/>
  <c r="A143" i="47"/>
  <c r="G142" i="47"/>
  <c r="F142" i="47"/>
  <c r="E142" i="47"/>
  <c r="D142" i="47"/>
  <c r="C142" i="47"/>
  <c r="B142" i="47"/>
  <c r="A142" i="47"/>
  <c r="G141" i="47"/>
  <c r="F141" i="47"/>
  <c r="E141" i="47"/>
  <c r="D141" i="47"/>
  <c r="C141" i="47"/>
  <c r="B141" i="47"/>
  <c r="A141" i="47"/>
  <c r="G140" i="47"/>
  <c r="F140" i="47"/>
  <c r="E140" i="47"/>
  <c r="D140" i="47"/>
  <c r="C140" i="47"/>
  <c r="B140" i="47"/>
  <c r="A140" i="47"/>
  <c r="G139" i="47"/>
  <c r="F139" i="47"/>
  <c r="E139" i="47"/>
  <c r="D139" i="47"/>
  <c r="C139" i="47"/>
  <c r="B139" i="47"/>
  <c r="A139" i="47"/>
  <c r="G138" i="47"/>
  <c r="F138" i="47"/>
  <c r="E138" i="47"/>
  <c r="D138" i="47"/>
  <c r="C138" i="47"/>
  <c r="B138" i="47"/>
  <c r="A138" i="47"/>
  <c r="G137" i="47"/>
  <c r="F137" i="47"/>
  <c r="E137" i="47"/>
  <c r="D137" i="47"/>
  <c r="C137" i="47"/>
  <c r="B137" i="47"/>
  <c r="A137" i="47"/>
  <c r="G136" i="47"/>
  <c r="F136" i="47"/>
  <c r="E136" i="47"/>
  <c r="D136" i="47"/>
  <c r="C136" i="47"/>
  <c r="B136" i="47"/>
  <c r="A136" i="47"/>
  <c r="G135" i="47"/>
  <c r="F135" i="47"/>
  <c r="E135" i="47"/>
  <c r="D135" i="47"/>
  <c r="C135" i="47"/>
  <c r="B135" i="47"/>
  <c r="A135" i="47"/>
  <c r="G134" i="47"/>
  <c r="F134" i="47"/>
  <c r="E134" i="47"/>
  <c r="D134" i="47"/>
  <c r="C134" i="47"/>
  <c r="B134" i="47"/>
  <c r="A134" i="47"/>
  <c r="G133" i="47"/>
  <c r="F133" i="47"/>
  <c r="E133" i="47"/>
  <c r="D133" i="47"/>
  <c r="C133" i="47"/>
  <c r="B133" i="47"/>
  <c r="A133" i="47"/>
  <c r="G132" i="47"/>
  <c r="F132" i="47"/>
  <c r="E132" i="47"/>
  <c r="D132" i="47"/>
  <c r="C132" i="47"/>
  <c r="B132" i="47"/>
  <c r="A132" i="47"/>
  <c r="G131" i="47"/>
  <c r="F131" i="47"/>
  <c r="E131" i="47"/>
  <c r="D131" i="47"/>
  <c r="C131" i="47"/>
  <c r="B131" i="47"/>
  <c r="A131" i="47"/>
  <c r="G130" i="47"/>
  <c r="F130" i="47"/>
  <c r="E130" i="47"/>
  <c r="D130" i="47"/>
  <c r="C130" i="47"/>
  <c r="B130" i="47"/>
  <c r="A130" i="47"/>
  <c r="G129" i="47"/>
  <c r="F129" i="47"/>
  <c r="E129" i="47"/>
  <c r="D129" i="47"/>
  <c r="C129" i="47"/>
  <c r="B129" i="47"/>
  <c r="A129" i="47"/>
  <c r="G125" i="47"/>
  <c r="F125" i="47"/>
  <c r="E125" i="47"/>
  <c r="D125" i="47"/>
  <c r="C125" i="47"/>
  <c r="B125" i="47"/>
  <c r="A125" i="47"/>
  <c r="G124" i="47"/>
  <c r="F124" i="47"/>
  <c r="E124" i="47"/>
  <c r="D124" i="47"/>
  <c r="C124" i="47"/>
  <c r="B124" i="47"/>
  <c r="A124" i="47"/>
  <c r="G123" i="47"/>
  <c r="F123" i="47"/>
  <c r="E123" i="47"/>
  <c r="D123" i="47"/>
  <c r="C123" i="47"/>
  <c r="B123" i="47"/>
  <c r="A123" i="47"/>
  <c r="G122" i="47"/>
  <c r="F122" i="47"/>
  <c r="E122" i="47"/>
  <c r="D122" i="47"/>
  <c r="C122" i="47"/>
  <c r="B122" i="47"/>
  <c r="A122" i="47"/>
  <c r="G121" i="47"/>
  <c r="F121" i="47"/>
  <c r="E121" i="47"/>
  <c r="D121" i="47"/>
  <c r="C121" i="47"/>
  <c r="B121" i="47"/>
  <c r="A121" i="47"/>
  <c r="G120" i="47"/>
  <c r="F120" i="47"/>
  <c r="E120" i="47"/>
  <c r="D120" i="47"/>
  <c r="C120" i="47"/>
  <c r="B120" i="47"/>
  <c r="A120" i="47"/>
  <c r="G119" i="47"/>
  <c r="F119" i="47"/>
  <c r="E119" i="47"/>
  <c r="D119" i="47"/>
  <c r="C119" i="47"/>
  <c r="B119" i="47"/>
  <c r="A119" i="47"/>
  <c r="G118" i="47"/>
  <c r="F118" i="47"/>
  <c r="E118" i="47"/>
  <c r="D118" i="47"/>
  <c r="C118" i="47"/>
  <c r="B118" i="47"/>
  <c r="A118" i="47"/>
  <c r="G117" i="47"/>
  <c r="F117" i="47"/>
  <c r="E117" i="47"/>
  <c r="D117" i="47"/>
  <c r="C117" i="47"/>
  <c r="B117" i="47"/>
  <c r="A117" i="47"/>
  <c r="G116" i="47"/>
  <c r="F116" i="47"/>
  <c r="E116" i="47"/>
  <c r="D116" i="47"/>
  <c r="C116" i="47"/>
  <c r="B116" i="47"/>
  <c r="A116" i="47"/>
  <c r="G115" i="47"/>
  <c r="F115" i="47"/>
  <c r="E115" i="47"/>
  <c r="D115" i="47"/>
  <c r="C115" i="47"/>
  <c r="B115" i="47"/>
  <c r="A115" i="47"/>
  <c r="G114" i="47"/>
  <c r="F114" i="47"/>
  <c r="E114" i="47"/>
  <c r="D114" i="47"/>
  <c r="C114" i="47"/>
  <c r="B114" i="47"/>
  <c r="A114" i="47"/>
  <c r="G113" i="47"/>
  <c r="F113" i="47"/>
  <c r="E113" i="47"/>
  <c r="D113" i="47"/>
  <c r="C113" i="47"/>
  <c r="B113" i="47"/>
  <c r="A113" i="47"/>
  <c r="G112" i="47"/>
  <c r="F112" i="47"/>
  <c r="E112" i="47"/>
  <c r="D112" i="47"/>
  <c r="C112" i="47"/>
  <c r="B112" i="47"/>
  <c r="A112" i="47"/>
  <c r="G111" i="47"/>
  <c r="F111" i="47"/>
  <c r="E111" i="47"/>
  <c r="D111" i="47"/>
  <c r="C111" i="47"/>
  <c r="B111" i="47"/>
  <c r="A111" i="47"/>
  <c r="G110" i="47"/>
  <c r="F110" i="47"/>
  <c r="E110" i="47"/>
  <c r="D110" i="47"/>
  <c r="C110" i="47"/>
  <c r="B110" i="47"/>
  <c r="A110" i="47"/>
  <c r="G109" i="47"/>
  <c r="F109" i="47"/>
  <c r="E109" i="47"/>
  <c r="D109" i="47"/>
  <c r="C109" i="47"/>
  <c r="B109" i="47"/>
  <c r="A109" i="47"/>
  <c r="G108" i="47"/>
  <c r="F108" i="47"/>
  <c r="E108" i="47"/>
  <c r="D108" i="47"/>
  <c r="C108" i="47"/>
  <c r="B108" i="47"/>
  <c r="A108" i="47"/>
  <c r="G107" i="47"/>
  <c r="F107" i="47"/>
  <c r="E107" i="47"/>
  <c r="D107" i="47"/>
  <c r="C107" i="47"/>
  <c r="B107" i="47"/>
  <c r="A107" i="47"/>
  <c r="G106" i="47"/>
  <c r="F106" i="47"/>
  <c r="E106" i="47"/>
  <c r="D106" i="47"/>
  <c r="C106" i="47"/>
  <c r="B106" i="47"/>
  <c r="A106" i="47"/>
  <c r="G105" i="47"/>
  <c r="F105" i="47"/>
  <c r="E105" i="47"/>
  <c r="D105" i="47"/>
  <c r="C105" i="47"/>
  <c r="B105" i="47"/>
  <c r="A105" i="47"/>
  <c r="G104" i="47"/>
  <c r="F104" i="47"/>
  <c r="E104" i="47"/>
  <c r="D104" i="47"/>
  <c r="C104" i="47"/>
  <c r="B104" i="47"/>
  <c r="A104" i="47"/>
  <c r="G103" i="47"/>
  <c r="F103" i="47"/>
  <c r="E103" i="47"/>
  <c r="D103" i="47"/>
  <c r="C103" i="47"/>
  <c r="B103" i="47"/>
  <c r="A103" i="47"/>
  <c r="G102" i="47"/>
  <c r="F102" i="47"/>
  <c r="E102" i="47"/>
  <c r="D102" i="47"/>
  <c r="C102" i="47"/>
  <c r="B102" i="47"/>
  <c r="A102" i="47"/>
  <c r="G101" i="47"/>
  <c r="F101" i="47"/>
  <c r="E101" i="47"/>
  <c r="D101" i="47"/>
  <c r="C101" i="47"/>
  <c r="B101" i="47"/>
  <c r="A101" i="47"/>
  <c r="G100" i="47"/>
  <c r="F100" i="47"/>
  <c r="E100" i="47"/>
  <c r="D100" i="47"/>
  <c r="C100" i="47"/>
  <c r="B100" i="47"/>
  <c r="A100" i="47"/>
  <c r="G99" i="47"/>
  <c r="F99" i="47"/>
  <c r="E99" i="47"/>
  <c r="D99" i="47"/>
  <c r="C99" i="47"/>
  <c r="B99" i="47"/>
  <c r="A99" i="47"/>
  <c r="G98" i="47"/>
  <c r="F98" i="47"/>
  <c r="E98" i="47"/>
  <c r="D98" i="47"/>
  <c r="C98" i="47"/>
  <c r="B98" i="47"/>
  <c r="A98" i="47"/>
  <c r="G97" i="47"/>
  <c r="F97" i="47"/>
  <c r="E97" i="47"/>
  <c r="D97" i="47"/>
  <c r="C97" i="47"/>
  <c r="B97" i="47"/>
  <c r="A97" i="47"/>
  <c r="G96" i="47"/>
  <c r="F96" i="47"/>
  <c r="E96" i="47"/>
  <c r="D96" i="47"/>
  <c r="C96" i="47"/>
  <c r="B96" i="47"/>
  <c r="A96" i="47"/>
  <c r="G95" i="47"/>
  <c r="F95" i="47"/>
  <c r="E95" i="47"/>
  <c r="D95" i="47"/>
  <c r="C95" i="47"/>
  <c r="B95" i="47"/>
  <c r="A95" i="47"/>
  <c r="G94" i="47"/>
  <c r="F94" i="47"/>
  <c r="E94" i="47"/>
  <c r="D94" i="47"/>
  <c r="C94" i="47"/>
  <c r="B94" i="47"/>
  <c r="A94" i="47"/>
  <c r="G93" i="47"/>
  <c r="F93" i="47"/>
  <c r="E93" i="47"/>
  <c r="D93" i="47"/>
  <c r="C93" i="47"/>
  <c r="B93" i="47"/>
  <c r="A93" i="47"/>
  <c r="G92" i="47"/>
  <c r="F92" i="47"/>
  <c r="E92" i="47"/>
  <c r="D92" i="47"/>
  <c r="C92" i="47"/>
  <c r="B92" i="47"/>
  <c r="A92" i="47"/>
  <c r="G91" i="47"/>
  <c r="F91" i="47"/>
  <c r="E91" i="47"/>
  <c r="D91" i="47"/>
  <c r="C91" i="47"/>
  <c r="B91" i="47"/>
  <c r="A91" i="47"/>
  <c r="G90" i="47"/>
  <c r="F90" i="47"/>
  <c r="E90" i="47"/>
  <c r="D90" i="47"/>
  <c r="C90" i="47"/>
  <c r="B90" i="47"/>
  <c r="A90" i="47"/>
  <c r="G89" i="47"/>
  <c r="F89" i="47"/>
  <c r="E89" i="47"/>
  <c r="D89" i="47"/>
  <c r="C89" i="47"/>
  <c r="B89" i="47"/>
  <c r="A89" i="47"/>
  <c r="G88" i="47"/>
  <c r="F88" i="47"/>
  <c r="E88" i="47"/>
  <c r="D88" i="47"/>
  <c r="C88" i="47"/>
  <c r="B88" i="47"/>
  <c r="A88" i="47"/>
  <c r="G87" i="47"/>
  <c r="F87" i="47"/>
  <c r="E87" i="47"/>
  <c r="D87" i="47"/>
  <c r="C87" i="47"/>
  <c r="B87" i="47"/>
  <c r="A87" i="47"/>
  <c r="G86" i="47"/>
  <c r="F86" i="47"/>
  <c r="E86" i="47"/>
  <c r="D86" i="47"/>
  <c r="C86" i="47"/>
  <c r="B86" i="47"/>
  <c r="A86" i="47"/>
  <c r="G85" i="47"/>
  <c r="F85" i="47"/>
  <c r="E85" i="47"/>
  <c r="D85" i="47"/>
  <c r="C85" i="47"/>
  <c r="B85" i="47"/>
  <c r="A85" i="47"/>
  <c r="G84" i="47"/>
  <c r="F84" i="47"/>
  <c r="E84" i="47"/>
  <c r="D84" i="47"/>
  <c r="C84" i="47"/>
  <c r="B84" i="47"/>
  <c r="A84" i="47"/>
  <c r="G83" i="47"/>
  <c r="F83" i="47"/>
  <c r="E83" i="47"/>
  <c r="D83" i="47"/>
  <c r="C83" i="47"/>
  <c r="B83" i="47"/>
  <c r="A83" i="47"/>
  <c r="G82" i="47"/>
  <c r="F82" i="47"/>
  <c r="E82" i="47"/>
  <c r="D82" i="47"/>
  <c r="C82" i="47"/>
  <c r="B82" i="47"/>
  <c r="A82" i="47"/>
  <c r="G81" i="47"/>
  <c r="F81" i="47"/>
  <c r="E81" i="47"/>
  <c r="D81" i="47"/>
  <c r="C81" i="47"/>
  <c r="B81" i="47"/>
  <c r="A81" i="47"/>
  <c r="G80" i="47"/>
  <c r="F80" i="47"/>
  <c r="E80" i="47"/>
  <c r="D80" i="47"/>
  <c r="C80" i="47"/>
  <c r="B80" i="47"/>
  <c r="A80" i="47"/>
  <c r="G79" i="47"/>
  <c r="F79" i="47"/>
  <c r="E79" i="47"/>
  <c r="D79" i="47"/>
  <c r="C79" i="47"/>
  <c r="B79" i="47"/>
  <c r="A79" i="47"/>
  <c r="G78" i="47"/>
  <c r="F78" i="47"/>
  <c r="E78" i="47"/>
  <c r="D78" i="47"/>
  <c r="C78" i="47"/>
  <c r="B78" i="47"/>
  <c r="A78" i="47"/>
  <c r="G77" i="47"/>
  <c r="F77" i="47"/>
  <c r="E77" i="47"/>
  <c r="D77" i="47"/>
  <c r="C77" i="47"/>
  <c r="B77" i="47"/>
  <c r="A77" i="47"/>
  <c r="G76" i="47"/>
  <c r="F76" i="47"/>
  <c r="E76" i="47"/>
  <c r="D76" i="47"/>
  <c r="C76" i="47"/>
  <c r="B76" i="47"/>
  <c r="A76" i="47"/>
  <c r="G75" i="47"/>
  <c r="F75" i="47"/>
  <c r="E75" i="47"/>
  <c r="D75" i="47"/>
  <c r="C75" i="47"/>
  <c r="B75" i="47"/>
  <c r="A75" i="47"/>
  <c r="G74" i="47"/>
  <c r="F74" i="47"/>
  <c r="E74" i="47"/>
  <c r="D74" i="47"/>
  <c r="C74" i="47"/>
  <c r="B74" i="47"/>
  <c r="A74" i="47"/>
  <c r="G73" i="47"/>
  <c r="F73" i="47"/>
  <c r="E73" i="47"/>
  <c r="D73" i="47"/>
  <c r="C73" i="47"/>
  <c r="B73" i="47"/>
  <c r="A73" i="47"/>
  <c r="G72" i="47"/>
  <c r="F72" i="47"/>
  <c r="E72" i="47"/>
  <c r="D72" i="47"/>
  <c r="C72" i="47"/>
  <c r="B72" i="47"/>
  <c r="A72" i="47"/>
  <c r="G71" i="47"/>
  <c r="F71" i="47"/>
  <c r="E71" i="47"/>
  <c r="D71" i="47"/>
  <c r="C71" i="47"/>
  <c r="B71" i="47"/>
  <c r="A71" i="47"/>
  <c r="G70" i="47"/>
  <c r="F70" i="47"/>
  <c r="E70" i="47"/>
  <c r="D70" i="47"/>
  <c r="C70" i="47"/>
  <c r="B70" i="47"/>
  <c r="A70" i="47"/>
  <c r="G69" i="47"/>
  <c r="F69" i="47"/>
  <c r="E69" i="47"/>
  <c r="D69" i="47"/>
  <c r="C69" i="47"/>
  <c r="B69" i="47"/>
  <c r="A69" i="47"/>
  <c r="G68" i="47"/>
  <c r="F68" i="47"/>
  <c r="E68" i="47"/>
  <c r="D68" i="47"/>
  <c r="C68" i="47"/>
  <c r="B68" i="47"/>
  <c r="A68" i="47"/>
  <c r="G67" i="47"/>
  <c r="F67" i="47"/>
  <c r="E67" i="47"/>
  <c r="D67" i="47"/>
  <c r="C67" i="47"/>
  <c r="B67" i="47"/>
  <c r="A67" i="47"/>
  <c r="G66" i="47"/>
  <c r="F66" i="47"/>
  <c r="E66" i="47"/>
  <c r="D66" i="47"/>
  <c r="C66" i="47"/>
  <c r="B66" i="47"/>
  <c r="A66" i="47"/>
  <c r="G65" i="47"/>
  <c r="F65" i="47"/>
  <c r="E65" i="47"/>
  <c r="D65" i="47"/>
  <c r="C65" i="47"/>
  <c r="B65" i="47"/>
  <c r="A65" i="47"/>
  <c r="G64" i="47"/>
  <c r="F64" i="47"/>
  <c r="E64" i="47"/>
  <c r="D64" i="47"/>
  <c r="C64" i="47"/>
  <c r="B64" i="47"/>
  <c r="A64" i="47"/>
  <c r="G63" i="47"/>
  <c r="F63" i="47"/>
  <c r="E63" i="47"/>
  <c r="D63" i="47"/>
  <c r="C63" i="47"/>
  <c r="B63" i="47"/>
  <c r="A63" i="47"/>
  <c r="G62" i="47"/>
  <c r="F62" i="47"/>
  <c r="E62" i="47"/>
  <c r="D62" i="47"/>
  <c r="C62" i="47"/>
  <c r="B62" i="47"/>
  <c r="A62" i="47"/>
  <c r="G61" i="47"/>
  <c r="F61" i="47"/>
  <c r="E61" i="47"/>
  <c r="D61" i="47"/>
  <c r="C61" i="47"/>
  <c r="B61" i="47"/>
  <c r="A61" i="47"/>
  <c r="G60" i="47"/>
  <c r="F60" i="47"/>
  <c r="E60" i="47"/>
  <c r="D60" i="47"/>
  <c r="C60" i="47"/>
  <c r="B60" i="47"/>
  <c r="A60" i="47"/>
  <c r="G59" i="47"/>
  <c r="F59" i="47"/>
  <c r="E59" i="47"/>
  <c r="D59" i="47"/>
  <c r="C59" i="47"/>
  <c r="B59" i="47"/>
  <c r="A59" i="47"/>
  <c r="G58" i="47"/>
  <c r="F58" i="47"/>
  <c r="E58" i="47"/>
  <c r="D58" i="47"/>
  <c r="C58" i="47"/>
  <c r="B58" i="47"/>
  <c r="A58" i="47"/>
  <c r="G57" i="47"/>
  <c r="F57" i="47"/>
  <c r="E57" i="47"/>
  <c r="D57" i="47"/>
  <c r="C57" i="47"/>
  <c r="B57" i="47"/>
  <c r="A57" i="47"/>
  <c r="G53" i="47"/>
  <c r="F53" i="47"/>
  <c r="E53" i="47"/>
  <c r="D53" i="47"/>
  <c r="C53" i="47"/>
  <c r="B53" i="47"/>
  <c r="A53" i="47"/>
  <c r="G52" i="47"/>
  <c r="F52" i="47"/>
  <c r="E52" i="47"/>
  <c r="D52" i="47"/>
  <c r="C52" i="47"/>
  <c r="B52" i="47"/>
  <c r="A52" i="47"/>
  <c r="G51" i="47"/>
  <c r="F51" i="47"/>
  <c r="E51" i="47"/>
  <c r="D51" i="47"/>
  <c r="C51" i="47"/>
  <c r="B51" i="47"/>
  <c r="A51" i="47"/>
  <c r="G50" i="47"/>
  <c r="F50" i="47"/>
  <c r="E50" i="47"/>
  <c r="D50" i="47"/>
  <c r="C50" i="47"/>
  <c r="B50" i="47"/>
  <c r="A50" i="47"/>
  <c r="G49" i="47"/>
  <c r="F49" i="47"/>
  <c r="E49" i="47"/>
  <c r="D49" i="47"/>
  <c r="C49" i="47"/>
  <c r="B49" i="47"/>
  <c r="A49" i="47"/>
  <c r="G48" i="47"/>
  <c r="F48" i="47"/>
  <c r="E48" i="47"/>
  <c r="D48" i="47"/>
  <c r="C48" i="47"/>
  <c r="B48" i="47"/>
  <c r="A48" i="47"/>
  <c r="G47" i="47"/>
  <c r="F47" i="47"/>
  <c r="E47" i="47"/>
  <c r="D47" i="47"/>
  <c r="C47" i="47"/>
  <c r="B47" i="47"/>
  <c r="A47" i="47"/>
  <c r="G46" i="47"/>
  <c r="F46" i="47"/>
  <c r="E46" i="47"/>
  <c r="D46" i="47"/>
  <c r="C46" i="47"/>
  <c r="B46" i="47"/>
  <c r="A46" i="47"/>
  <c r="G45" i="47"/>
  <c r="F45" i="47"/>
  <c r="E45" i="47"/>
  <c r="D45" i="47"/>
  <c r="C45" i="47"/>
  <c r="B45" i="47"/>
  <c r="A45" i="47"/>
  <c r="G44" i="47"/>
  <c r="F44" i="47"/>
  <c r="E44" i="47"/>
  <c r="D44" i="47"/>
  <c r="C44" i="47"/>
  <c r="B44" i="47"/>
  <c r="A44" i="47"/>
  <c r="G43" i="47"/>
  <c r="F43" i="47"/>
  <c r="E43" i="47"/>
  <c r="D43" i="47"/>
  <c r="C43" i="47"/>
  <c r="B43" i="47"/>
  <c r="A43" i="47"/>
  <c r="G39" i="47"/>
  <c r="F39" i="47"/>
  <c r="E39" i="47"/>
  <c r="D39" i="47"/>
  <c r="C39" i="47"/>
  <c r="B39" i="47"/>
  <c r="A39" i="47"/>
  <c r="G38" i="47"/>
  <c r="F38" i="47"/>
  <c r="E38" i="47"/>
  <c r="D38" i="47"/>
  <c r="C38" i="47"/>
  <c r="B38" i="47"/>
  <c r="A38" i="47"/>
  <c r="G37" i="47"/>
  <c r="F37" i="47"/>
  <c r="E37" i="47"/>
  <c r="D37" i="47"/>
  <c r="C37" i="47"/>
  <c r="B37" i="47"/>
  <c r="A37" i="47"/>
  <c r="G36" i="47"/>
  <c r="F36" i="47"/>
  <c r="E36" i="47"/>
  <c r="D36" i="47"/>
  <c r="C36" i="47"/>
  <c r="B36" i="47"/>
  <c r="A36" i="47"/>
  <c r="G35" i="47"/>
  <c r="F35" i="47"/>
  <c r="E35" i="47"/>
  <c r="D35" i="47"/>
  <c r="C35" i="47"/>
  <c r="B35" i="47"/>
  <c r="A35" i="47"/>
  <c r="G34" i="47"/>
  <c r="F34" i="47"/>
  <c r="E34" i="47"/>
  <c r="D34" i="47"/>
  <c r="C34" i="47"/>
  <c r="B34" i="47"/>
  <c r="A34" i="47"/>
  <c r="G33" i="47"/>
  <c r="F33" i="47"/>
  <c r="E33" i="47"/>
  <c r="D33" i="47"/>
  <c r="C33" i="47"/>
  <c r="B33" i="47"/>
  <c r="A33" i="47"/>
  <c r="G32" i="47"/>
  <c r="F32" i="47"/>
  <c r="E32" i="47"/>
  <c r="D32" i="47"/>
  <c r="C32" i="47"/>
  <c r="B32" i="47"/>
  <c r="A32" i="47"/>
  <c r="G31" i="47"/>
  <c r="F31" i="47"/>
  <c r="E31" i="47"/>
  <c r="D31" i="47"/>
  <c r="C31" i="47"/>
  <c r="B31" i="47"/>
  <c r="A31" i="47"/>
  <c r="G30" i="47"/>
  <c r="F30" i="47"/>
  <c r="E30" i="47"/>
  <c r="D30" i="47"/>
  <c r="C30" i="47"/>
  <c r="B30" i="47"/>
  <c r="A30" i="47"/>
  <c r="G29" i="47"/>
  <c r="F29" i="47"/>
  <c r="E29" i="47"/>
  <c r="D29" i="47"/>
  <c r="C29" i="47"/>
  <c r="B29" i="47"/>
  <c r="A29" i="47"/>
  <c r="G28" i="47"/>
  <c r="F28" i="47"/>
  <c r="E28" i="47"/>
  <c r="D28" i="47"/>
  <c r="C28" i="47"/>
  <c r="B28" i="47"/>
  <c r="A28" i="47"/>
  <c r="G27" i="47"/>
  <c r="F27" i="47"/>
  <c r="E27" i="47"/>
  <c r="D27" i="47"/>
  <c r="C27" i="47"/>
  <c r="B27" i="47"/>
  <c r="A27" i="47"/>
  <c r="G26" i="47"/>
  <c r="F26" i="47"/>
  <c r="E26" i="47"/>
  <c r="D26" i="47"/>
  <c r="C26" i="47"/>
  <c r="B26" i="47"/>
  <c r="A26" i="47"/>
  <c r="G25" i="47"/>
  <c r="F25" i="47"/>
  <c r="E25" i="47"/>
  <c r="D25" i="47"/>
  <c r="C25" i="47"/>
  <c r="B25" i="47"/>
  <c r="A25" i="47"/>
  <c r="G24" i="47"/>
  <c r="F24" i="47"/>
  <c r="E24" i="47"/>
  <c r="D24" i="47"/>
  <c r="C24" i="47"/>
  <c r="B24" i="47"/>
  <c r="A24" i="47"/>
  <c r="G23" i="47"/>
  <c r="F23" i="47"/>
  <c r="E23" i="47"/>
  <c r="D23" i="47"/>
  <c r="C23" i="47"/>
  <c r="B23" i="47"/>
  <c r="A23" i="47"/>
  <c r="G22" i="47"/>
  <c r="F22" i="47"/>
  <c r="E22" i="47"/>
  <c r="D22" i="47"/>
  <c r="C22" i="47"/>
  <c r="B22" i="47"/>
  <c r="A22" i="47"/>
  <c r="G21" i="47"/>
  <c r="F21" i="47"/>
  <c r="E21" i="47"/>
  <c r="D21" i="47"/>
  <c r="C21" i="47"/>
  <c r="B21" i="47"/>
  <c r="A21" i="47"/>
  <c r="G20" i="47"/>
  <c r="F20" i="47"/>
  <c r="E20" i="47"/>
  <c r="D20" i="47"/>
  <c r="C20" i="47"/>
  <c r="B20" i="47"/>
  <c r="A20" i="47"/>
  <c r="G19" i="47"/>
  <c r="F19" i="47"/>
  <c r="E19" i="47"/>
  <c r="D19" i="47"/>
  <c r="C19" i="47"/>
  <c r="B19" i="47"/>
  <c r="A19" i="47"/>
  <c r="G18" i="47"/>
  <c r="F18" i="47"/>
  <c r="E18" i="47"/>
  <c r="D18" i="47"/>
  <c r="C18" i="47"/>
  <c r="B18" i="47"/>
  <c r="A18" i="47"/>
  <c r="G17" i="47"/>
  <c r="F17" i="47"/>
  <c r="E17" i="47"/>
  <c r="D17" i="47"/>
  <c r="C17" i="47"/>
  <c r="B17" i="47"/>
  <c r="A17" i="47"/>
  <c r="G16" i="47"/>
  <c r="F16" i="47"/>
  <c r="E16" i="47"/>
  <c r="D16" i="47"/>
  <c r="C16" i="47"/>
  <c r="B16" i="47"/>
  <c r="A16" i="47"/>
  <c r="G15" i="47"/>
  <c r="F15" i="47"/>
  <c r="E15" i="47"/>
  <c r="D15" i="47"/>
  <c r="C15" i="47"/>
  <c r="B15" i="47"/>
  <c r="A15" i="47"/>
  <c r="G14" i="47"/>
  <c r="F14" i="47"/>
  <c r="E14" i="47"/>
  <c r="D14" i="47"/>
  <c r="C14" i="47"/>
  <c r="B14" i="47"/>
  <c r="A14" i="47"/>
  <c r="G13" i="47"/>
  <c r="F13" i="47"/>
  <c r="E13" i="47"/>
  <c r="D13" i="47"/>
  <c r="C13" i="47"/>
  <c r="B13" i="47"/>
  <c r="A13" i="47"/>
  <c r="G12" i="47"/>
  <c r="F12" i="47"/>
  <c r="E12" i="47"/>
  <c r="D12" i="47"/>
  <c r="C12" i="47"/>
  <c r="B12" i="47"/>
  <c r="A12" i="47"/>
  <c r="G11" i="47"/>
  <c r="F11" i="47"/>
  <c r="E11" i="47"/>
  <c r="D11" i="47"/>
  <c r="C11" i="47"/>
  <c r="B11" i="47"/>
  <c r="A11" i="47"/>
  <c r="G10" i="47"/>
  <c r="F10" i="47"/>
  <c r="E10" i="47"/>
  <c r="D10" i="47"/>
  <c r="C10" i="47"/>
  <c r="B10" i="47"/>
  <c r="A10" i="47"/>
  <c r="G9" i="47"/>
  <c r="F9" i="47"/>
  <c r="E9" i="47"/>
  <c r="D9" i="47"/>
  <c r="C9" i="47"/>
  <c r="B9" i="47"/>
  <c r="A9" i="47"/>
  <c r="G8" i="47"/>
  <c r="F8" i="47"/>
  <c r="E8" i="47"/>
  <c r="D8" i="47"/>
  <c r="C8" i="47"/>
  <c r="B8" i="47"/>
  <c r="A8" i="47"/>
  <c r="G7" i="47"/>
  <c r="F7" i="47"/>
  <c r="E7" i="47"/>
  <c r="D7" i="47"/>
  <c r="C7" i="47"/>
  <c r="B7" i="47"/>
  <c r="A7" i="47"/>
  <c r="G6" i="47"/>
  <c r="F6" i="47"/>
  <c r="E6" i="47"/>
  <c r="D6" i="47"/>
  <c r="C6" i="47"/>
  <c r="B6" i="47"/>
  <c r="A6" i="47"/>
  <c r="G5" i="47"/>
  <c r="F5" i="47"/>
  <c r="E5" i="47"/>
  <c r="D5" i="47"/>
  <c r="C5" i="47"/>
  <c r="B5" i="47"/>
  <c r="A5" i="47"/>
  <c r="G4" i="47"/>
  <c r="F4" i="47"/>
  <c r="E4" i="47"/>
  <c r="D4" i="47"/>
  <c r="C4" i="47"/>
  <c r="B4" i="47"/>
  <c r="A4" i="47"/>
  <c r="G516" i="16"/>
  <c r="F516" i="16"/>
  <c r="E516" i="16"/>
  <c r="D516" i="16"/>
  <c r="C516" i="16"/>
  <c r="B516" i="16"/>
  <c r="A516" i="16"/>
  <c r="G515" i="16"/>
  <c r="F515" i="16"/>
  <c r="E515" i="16"/>
  <c r="D515" i="16"/>
  <c r="C515" i="16"/>
  <c r="B515" i="16"/>
  <c r="A515" i="16"/>
  <c r="G514" i="16"/>
  <c r="F514" i="16"/>
  <c r="E514" i="16"/>
  <c r="D514" i="16"/>
  <c r="C514" i="16"/>
  <c r="B514" i="16"/>
  <c r="A514" i="16"/>
  <c r="G513" i="16"/>
  <c r="F513" i="16"/>
  <c r="E513" i="16"/>
  <c r="D513" i="16"/>
  <c r="C513" i="16"/>
  <c r="B513" i="16"/>
  <c r="A513" i="16"/>
  <c r="G512" i="16"/>
  <c r="F512" i="16"/>
  <c r="E512" i="16"/>
  <c r="D512" i="16"/>
  <c r="C512" i="16"/>
  <c r="B512" i="16"/>
  <c r="A512" i="16"/>
  <c r="G511" i="16"/>
  <c r="F511" i="16"/>
  <c r="E511" i="16"/>
  <c r="D511" i="16"/>
  <c r="C511" i="16"/>
  <c r="B511" i="16"/>
  <c r="A511" i="16"/>
  <c r="G510" i="16"/>
  <c r="F510" i="16"/>
  <c r="E510" i="16"/>
  <c r="D510" i="16"/>
  <c r="C510" i="16"/>
  <c r="B510" i="16"/>
  <c r="A510" i="16"/>
  <c r="G509" i="16"/>
  <c r="F509" i="16"/>
  <c r="E509" i="16"/>
  <c r="D509" i="16"/>
  <c r="C509" i="16"/>
  <c r="B509" i="16"/>
  <c r="A509" i="16"/>
  <c r="G508" i="16"/>
  <c r="F508" i="16"/>
  <c r="E508" i="16"/>
  <c r="D508" i="16"/>
  <c r="C508" i="16"/>
  <c r="B508" i="16"/>
  <c r="A508" i="16"/>
  <c r="G507" i="16"/>
  <c r="F507" i="16"/>
  <c r="E507" i="16"/>
  <c r="D507" i="16"/>
  <c r="C507" i="16"/>
  <c r="B507" i="16"/>
  <c r="A507" i="16"/>
  <c r="G506" i="16"/>
  <c r="F506" i="16"/>
  <c r="E506" i="16"/>
  <c r="D506" i="16"/>
  <c r="C506" i="16"/>
  <c r="B506" i="16"/>
  <c r="A506" i="16"/>
  <c r="G505" i="16"/>
  <c r="F505" i="16"/>
  <c r="E505" i="16"/>
  <c r="D505" i="16"/>
  <c r="C505" i="16"/>
  <c r="B505" i="16"/>
  <c r="A505" i="16"/>
  <c r="G504" i="16"/>
  <c r="F504" i="16"/>
  <c r="E504" i="16"/>
  <c r="D504" i="16"/>
  <c r="C504" i="16"/>
  <c r="B504" i="16"/>
  <c r="A504" i="16"/>
  <c r="G503" i="16"/>
  <c r="F503" i="16"/>
  <c r="E503" i="16"/>
  <c r="D503" i="16"/>
  <c r="C503" i="16"/>
  <c r="B503" i="16"/>
  <c r="A503" i="16"/>
  <c r="G502" i="16"/>
  <c r="F502" i="16"/>
  <c r="E502" i="16"/>
  <c r="D502" i="16"/>
  <c r="C502" i="16"/>
  <c r="B502" i="16"/>
  <c r="A502" i="16"/>
  <c r="G501" i="16"/>
  <c r="F501" i="16"/>
  <c r="E501" i="16"/>
  <c r="D501" i="16"/>
  <c r="C501" i="16"/>
  <c r="B501" i="16"/>
  <c r="A501" i="16"/>
  <c r="G500" i="16"/>
  <c r="F500" i="16"/>
  <c r="E500" i="16"/>
  <c r="D500" i="16"/>
  <c r="C500" i="16"/>
  <c r="B500" i="16"/>
  <c r="A500" i="16"/>
  <c r="G499" i="16"/>
  <c r="F499" i="16"/>
  <c r="E499" i="16"/>
  <c r="D499" i="16"/>
  <c r="C499" i="16"/>
  <c r="B499" i="16"/>
  <c r="A499" i="16"/>
  <c r="G498" i="16"/>
  <c r="F498" i="16"/>
  <c r="E498" i="16"/>
  <c r="D498" i="16"/>
  <c r="C498" i="16"/>
  <c r="B498" i="16"/>
  <c r="A498" i="16"/>
  <c r="G497" i="16"/>
  <c r="F497" i="16"/>
  <c r="E497" i="16"/>
  <c r="D497" i="16"/>
  <c r="C497" i="16"/>
  <c r="B497" i="16"/>
  <c r="A497" i="16"/>
  <c r="G496" i="16"/>
  <c r="F496" i="16"/>
  <c r="E496" i="16"/>
  <c r="D496" i="16"/>
  <c r="C496" i="16"/>
  <c r="B496" i="16"/>
  <c r="A496" i="16"/>
  <c r="G495" i="16"/>
  <c r="F495" i="16"/>
  <c r="E495" i="16"/>
  <c r="D495" i="16"/>
  <c r="C495" i="16"/>
  <c r="B495" i="16"/>
  <c r="A495" i="16"/>
  <c r="G494" i="16"/>
  <c r="F494" i="16"/>
  <c r="E494" i="16"/>
  <c r="D494" i="16"/>
  <c r="C494" i="16"/>
  <c r="B494" i="16"/>
  <c r="A494" i="16"/>
  <c r="G493" i="16"/>
  <c r="F493" i="16"/>
  <c r="E493" i="16"/>
  <c r="D493" i="16"/>
  <c r="C493" i="16"/>
  <c r="B493" i="16"/>
  <c r="A493" i="16"/>
  <c r="G492" i="16"/>
  <c r="F492" i="16"/>
  <c r="E492" i="16"/>
  <c r="D492" i="16"/>
  <c r="C492" i="16"/>
  <c r="B492" i="16"/>
  <c r="A492" i="16"/>
  <c r="G491" i="16"/>
  <c r="F491" i="16"/>
  <c r="E491" i="16"/>
  <c r="D491" i="16"/>
  <c r="C491" i="16"/>
  <c r="B491" i="16"/>
  <c r="A491" i="16"/>
  <c r="G490" i="16"/>
  <c r="F490" i="16"/>
  <c r="E490" i="16"/>
  <c r="D490" i="16"/>
  <c r="C490" i="16"/>
  <c r="B490" i="16"/>
  <c r="A490" i="16"/>
  <c r="G489" i="16"/>
  <c r="F489" i="16"/>
  <c r="E489" i="16"/>
  <c r="D489" i="16"/>
  <c r="C489" i="16"/>
  <c r="B489" i="16"/>
  <c r="A489" i="16"/>
  <c r="G488" i="16"/>
  <c r="F488" i="16"/>
  <c r="E488" i="16"/>
  <c r="D488" i="16"/>
  <c r="C488" i="16"/>
  <c r="B488" i="16"/>
  <c r="A488" i="16"/>
  <c r="G487" i="16"/>
  <c r="F487" i="16"/>
  <c r="E487" i="16"/>
  <c r="D487" i="16"/>
  <c r="C487" i="16"/>
  <c r="B487" i="16"/>
  <c r="A487" i="16"/>
  <c r="G486" i="16"/>
  <c r="F486" i="16"/>
  <c r="E486" i="16"/>
  <c r="D486" i="16"/>
  <c r="C486" i="16"/>
  <c r="B486" i="16"/>
  <c r="A486" i="16"/>
  <c r="G485" i="16"/>
  <c r="F485" i="16"/>
  <c r="E485" i="16"/>
  <c r="D485" i="16"/>
  <c r="C485" i="16"/>
  <c r="B485" i="16"/>
  <c r="A485" i="16"/>
  <c r="G484" i="16"/>
  <c r="F484" i="16"/>
  <c r="E484" i="16"/>
  <c r="D484" i="16"/>
  <c r="C484" i="16"/>
  <c r="B484" i="16"/>
  <c r="A484" i="16"/>
  <c r="G483" i="16"/>
  <c r="F483" i="16"/>
  <c r="E483" i="16"/>
  <c r="D483" i="16"/>
  <c r="C483" i="16"/>
  <c r="B483" i="16"/>
  <c r="A483" i="16"/>
  <c r="G482" i="16"/>
  <c r="F482" i="16"/>
  <c r="E482" i="16"/>
  <c r="D482" i="16"/>
  <c r="C482" i="16"/>
  <c r="B482" i="16"/>
  <c r="A482" i="16"/>
  <c r="G481" i="16"/>
  <c r="F481" i="16"/>
  <c r="E481" i="16"/>
  <c r="D481" i="16"/>
  <c r="C481" i="16"/>
  <c r="B481" i="16"/>
  <c r="A481" i="16"/>
  <c r="G480" i="16"/>
  <c r="F480" i="16"/>
  <c r="E480" i="16"/>
  <c r="D480" i="16"/>
  <c r="C480" i="16"/>
  <c r="B480" i="16"/>
  <c r="A480" i="16"/>
  <c r="G479" i="16"/>
  <c r="F479" i="16"/>
  <c r="E479" i="16"/>
  <c r="D479" i="16"/>
  <c r="C479" i="16"/>
  <c r="B479" i="16"/>
  <c r="A479" i="16"/>
  <c r="G478" i="16"/>
  <c r="F478" i="16"/>
  <c r="E478" i="16"/>
  <c r="D478" i="16"/>
  <c r="C478" i="16"/>
  <c r="B478" i="16"/>
  <c r="A478" i="16"/>
  <c r="G477" i="16"/>
  <c r="F477" i="16"/>
  <c r="E477" i="16"/>
  <c r="D477" i="16"/>
  <c r="C477" i="16"/>
  <c r="B477" i="16"/>
  <c r="A477" i="16"/>
  <c r="G476" i="16"/>
  <c r="F476" i="16"/>
  <c r="E476" i="16"/>
  <c r="D476" i="16"/>
  <c r="C476" i="16"/>
  <c r="B476" i="16"/>
  <c r="A476" i="16"/>
  <c r="G475" i="16"/>
  <c r="F475" i="16"/>
  <c r="E475" i="16"/>
  <c r="D475" i="16"/>
  <c r="C475" i="16"/>
  <c r="B475" i="16"/>
  <c r="A475" i="16"/>
  <c r="G474" i="16"/>
  <c r="F474" i="16"/>
  <c r="E474" i="16"/>
  <c r="D474" i="16"/>
  <c r="C474" i="16"/>
  <c r="B474" i="16"/>
  <c r="A474" i="16"/>
  <c r="G473" i="16"/>
  <c r="F473" i="16"/>
  <c r="E473" i="16"/>
  <c r="D473" i="16"/>
  <c r="C473" i="16"/>
  <c r="B473" i="16"/>
  <c r="A473" i="16"/>
  <c r="G472" i="16"/>
  <c r="F472" i="16"/>
  <c r="E472" i="16"/>
  <c r="D472" i="16"/>
  <c r="C472" i="16"/>
  <c r="B472" i="16"/>
  <c r="A472" i="16"/>
  <c r="G471" i="16"/>
  <c r="F471" i="16"/>
  <c r="E471" i="16"/>
  <c r="D471" i="16"/>
  <c r="C471" i="16"/>
  <c r="B471" i="16"/>
  <c r="A471" i="16"/>
  <c r="G470" i="16"/>
  <c r="F470" i="16"/>
  <c r="E470" i="16"/>
  <c r="D470" i="16"/>
  <c r="C470" i="16"/>
  <c r="B470" i="16"/>
  <c r="A470" i="16"/>
  <c r="G469" i="16"/>
  <c r="F469" i="16"/>
  <c r="E469" i="16"/>
  <c r="D469" i="16"/>
  <c r="C469" i="16"/>
  <c r="B469" i="16"/>
  <c r="A469" i="16"/>
  <c r="G468" i="16"/>
  <c r="F468" i="16"/>
  <c r="E468" i="16"/>
  <c r="D468" i="16"/>
  <c r="C468" i="16"/>
  <c r="B468" i="16"/>
  <c r="A468" i="16"/>
  <c r="G467" i="16"/>
  <c r="F467" i="16"/>
  <c r="E467" i="16"/>
  <c r="D467" i="16"/>
  <c r="C467" i="16"/>
  <c r="B467" i="16"/>
  <c r="A467" i="16"/>
  <c r="G466" i="16"/>
  <c r="F466" i="16"/>
  <c r="E466" i="16"/>
  <c r="D466" i="16"/>
  <c r="C466" i="16"/>
  <c r="B466" i="16"/>
  <c r="A466" i="16"/>
  <c r="G465" i="16"/>
  <c r="F465" i="16"/>
  <c r="E465" i="16"/>
  <c r="D465" i="16"/>
  <c r="C465" i="16"/>
  <c r="B465" i="16"/>
  <c r="A465" i="16"/>
  <c r="G464" i="16"/>
  <c r="F464" i="16"/>
  <c r="E464" i="16"/>
  <c r="D464" i="16"/>
  <c r="C464" i="16"/>
  <c r="B464" i="16"/>
  <c r="A464" i="16"/>
  <c r="G463" i="16"/>
  <c r="F463" i="16"/>
  <c r="E463" i="16"/>
  <c r="D463" i="16"/>
  <c r="C463" i="16"/>
  <c r="B463" i="16"/>
  <c r="A463" i="16"/>
  <c r="G462" i="16"/>
  <c r="F462" i="16"/>
  <c r="E462" i="16"/>
  <c r="D462" i="16"/>
  <c r="C462" i="16"/>
  <c r="B462" i="16"/>
  <c r="A462" i="16"/>
  <c r="G461" i="16"/>
  <c r="F461" i="16"/>
  <c r="E461" i="16"/>
  <c r="D461" i="16"/>
  <c r="C461" i="16"/>
  <c r="B461" i="16"/>
  <c r="A461" i="16"/>
  <c r="G460" i="16"/>
  <c r="F460" i="16"/>
  <c r="E460" i="16"/>
  <c r="D460" i="16"/>
  <c r="C460" i="16"/>
  <c r="B460" i="16"/>
  <c r="A460" i="16"/>
  <c r="G459" i="16"/>
  <c r="F459" i="16"/>
  <c r="E459" i="16"/>
  <c r="D459" i="16"/>
  <c r="C459" i="16"/>
  <c r="B459" i="16"/>
  <c r="A459" i="16"/>
  <c r="G458" i="16"/>
  <c r="F458" i="16"/>
  <c r="E458" i="16"/>
  <c r="D458" i="16"/>
  <c r="C458" i="16"/>
  <c r="B458" i="16"/>
  <c r="A458" i="16"/>
  <c r="G457" i="16"/>
  <c r="F457" i="16"/>
  <c r="E457" i="16"/>
  <c r="D457" i="16"/>
  <c r="C457" i="16"/>
  <c r="B457" i="16"/>
  <c r="A457" i="16"/>
  <c r="G456" i="16"/>
  <c r="F456" i="16"/>
  <c r="E456" i="16"/>
  <c r="D456" i="16"/>
  <c r="C456" i="16"/>
  <c r="B456" i="16"/>
  <c r="A456" i="16"/>
  <c r="G455" i="16"/>
  <c r="F455" i="16"/>
  <c r="E455" i="16"/>
  <c r="D455" i="16"/>
  <c r="C455" i="16"/>
  <c r="B455" i="16"/>
  <c r="A455" i="16"/>
  <c r="G454" i="16"/>
  <c r="F454" i="16"/>
  <c r="E454" i="16"/>
  <c r="D454" i="16"/>
  <c r="C454" i="16"/>
  <c r="B454" i="16"/>
  <c r="A454" i="16"/>
  <c r="G453" i="16"/>
  <c r="F453" i="16"/>
  <c r="E453" i="16"/>
  <c r="D453" i="16"/>
  <c r="C453" i="16"/>
  <c r="B453" i="16"/>
  <c r="A453" i="16"/>
  <c r="G452" i="16"/>
  <c r="F452" i="16"/>
  <c r="E452" i="16"/>
  <c r="D452" i="16"/>
  <c r="C452" i="16"/>
  <c r="B452" i="16"/>
  <c r="A452" i="16"/>
  <c r="G451" i="16"/>
  <c r="F451" i="16"/>
  <c r="E451" i="16"/>
  <c r="D451" i="16"/>
  <c r="C451" i="16"/>
  <c r="B451" i="16"/>
  <c r="A451" i="16"/>
  <c r="G450" i="16"/>
  <c r="F450" i="16"/>
  <c r="E450" i="16"/>
  <c r="D450" i="16"/>
  <c r="C450" i="16"/>
  <c r="B450" i="16"/>
  <c r="A450" i="16"/>
  <c r="G449" i="16"/>
  <c r="F449" i="16"/>
  <c r="E449" i="16"/>
  <c r="D449" i="16"/>
  <c r="C449" i="16"/>
  <c r="B449" i="16"/>
  <c r="A449" i="16"/>
  <c r="G448" i="16"/>
  <c r="F448" i="16"/>
  <c r="E448" i="16"/>
  <c r="D448" i="16"/>
  <c r="C448" i="16"/>
  <c r="B448" i="16"/>
  <c r="A448" i="16"/>
  <c r="G447" i="16"/>
  <c r="F447" i="16"/>
  <c r="E447" i="16"/>
  <c r="D447" i="16"/>
  <c r="C447" i="16"/>
  <c r="B447" i="16"/>
  <c r="A447" i="16"/>
  <c r="G446" i="16"/>
  <c r="F446" i="16"/>
  <c r="E446" i="16"/>
  <c r="D446" i="16"/>
  <c r="C446" i="16"/>
  <c r="B446" i="16"/>
  <c r="A446" i="16"/>
  <c r="G445" i="16"/>
  <c r="F445" i="16"/>
  <c r="E445" i="16"/>
  <c r="D445" i="16"/>
  <c r="C445" i="16"/>
  <c r="B445" i="16"/>
  <c r="A445" i="16"/>
  <c r="G444" i="16"/>
  <c r="F444" i="16"/>
  <c r="E444" i="16"/>
  <c r="D444" i="16"/>
  <c r="C444" i="16"/>
  <c r="B444" i="16"/>
  <c r="A444" i="16"/>
  <c r="G443" i="16"/>
  <c r="F443" i="16"/>
  <c r="E443" i="16"/>
  <c r="D443" i="16"/>
  <c r="C443" i="16"/>
  <c r="B443" i="16"/>
  <c r="A443" i="16"/>
  <c r="G442" i="16"/>
  <c r="F442" i="16"/>
  <c r="E442" i="16"/>
  <c r="D442" i="16"/>
  <c r="C442" i="16"/>
  <c r="B442" i="16"/>
  <c r="A442" i="16"/>
  <c r="G441" i="16"/>
  <c r="F441" i="16"/>
  <c r="E441" i="16"/>
  <c r="D441" i="16"/>
  <c r="C441" i="16"/>
  <c r="B441" i="16"/>
  <c r="A441" i="16"/>
  <c r="G440" i="16"/>
  <c r="F440" i="16"/>
  <c r="E440" i="16"/>
  <c r="D440" i="16"/>
  <c r="C440" i="16"/>
  <c r="B440" i="16"/>
  <c r="A440" i="16"/>
  <c r="G439" i="16"/>
  <c r="F439" i="16"/>
  <c r="E439" i="16"/>
  <c r="D439" i="16"/>
  <c r="C439" i="16"/>
  <c r="B439" i="16"/>
  <c r="A439" i="16"/>
  <c r="G438" i="16"/>
  <c r="F438" i="16"/>
  <c r="E438" i="16"/>
  <c r="D438" i="16"/>
  <c r="C438" i="16"/>
  <c r="B438" i="16"/>
  <c r="A438" i="16"/>
  <c r="G437" i="16"/>
  <c r="F437" i="16"/>
  <c r="E437" i="16"/>
  <c r="D437" i="16"/>
  <c r="C437" i="16"/>
  <c r="B437" i="16"/>
  <c r="A437" i="16"/>
  <c r="G436" i="16"/>
  <c r="F436" i="16"/>
  <c r="E436" i="16"/>
  <c r="D436" i="16"/>
  <c r="C436" i="16"/>
  <c r="B436" i="16"/>
  <c r="A436" i="16"/>
  <c r="G435" i="16"/>
  <c r="F435" i="16"/>
  <c r="E435" i="16"/>
  <c r="D435" i="16"/>
  <c r="C435" i="16"/>
  <c r="B435" i="16"/>
  <c r="A435" i="16"/>
  <c r="G434" i="16"/>
  <c r="F434" i="16"/>
  <c r="E434" i="16"/>
  <c r="D434" i="16"/>
  <c r="C434" i="16"/>
  <c r="B434" i="16"/>
  <c r="A434" i="16"/>
  <c r="G433" i="16"/>
  <c r="F433" i="16"/>
  <c r="E433" i="16"/>
  <c r="D433" i="16"/>
  <c r="C433" i="16"/>
  <c r="B433" i="16"/>
  <c r="A433" i="16"/>
  <c r="G432" i="16"/>
  <c r="F432" i="16"/>
  <c r="E432" i="16"/>
  <c r="D432" i="16"/>
  <c r="C432" i="16"/>
  <c r="B432" i="16"/>
  <c r="A432" i="16"/>
  <c r="G431" i="16"/>
  <c r="F431" i="16"/>
  <c r="E431" i="16"/>
  <c r="D431" i="16"/>
  <c r="C431" i="16"/>
  <c r="B431" i="16"/>
  <c r="A431" i="16"/>
  <c r="G430" i="16"/>
  <c r="F430" i="16"/>
  <c r="E430" i="16"/>
  <c r="D430" i="16"/>
  <c r="C430" i="16"/>
  <c r="B430" i="16"/>
  <c r="A430" i="16"/>
  <c r="G429" i="16"/>
  <c r="F429" i="16"/>
  <c r="E429" i="16"/>
  <c r="D429" i="16"/>
  <c r="C429" i="16"/>
  <c r="B429" i="16"/>
  <c r="A429" i="16"/>
  <c r="G428" i="16"/>
  <c r="F428" i="16"/>
  <c r="E428" i="16"/>
  <c r="D428" i="16"/>
  <c r="C428" i="16"/>
  <c r="B428" i="16"/>
  <c r="A428" i="16"/>
  <c r="G427" i="16"/>
  <c r="F427" i="16"/>
  <c r="E427" i="16"/>
  <c r="D427" i="16"/>
  <c r="C427" i="16"/>
  <c r="B427" i="16"/>
  <c r="A427" i="16"/>
  <c r="G426" i="16"/>
  <c r="F426" i="16"/>
  <c r="E426" i="16"/>
  <c r="D426" i="16"/>
  <c r="C426" i="16"/>
  <c r="B426" i="16"/>
  <c r="A426" i="16"/>
  <c r="G425" i="16"/>
  <c r="F425" i="16"/>
  <c r="E425" i="16"/>
  <c r="D425" i="16"/>
  <c r="C425" i="16"/>
  <c r="B425" i="16"/>
  <c r="A425" i="16"/>
  <c r="G424" i="16"/>
  <c r="F424" i="16"/>
  <c r="E424" i="16"/>
  <c r="D424" i="16"/>
  <c r="C424" i="16"/>
  <c r="B424" i="16"/>
  <c r="A424" i="16"/>
  <c r="G423" i="16"/>
  <c r="F423" i="16"/>
  <c r="E423" i="16"/>
  <c r="D423" i="16"/>
  <c r="C423" i="16"/>
  <c r="B423" i="16"/>
  <c r="A423" i="16"/>
  <c r="G422" i="16"/>
  <c r="F422" i="16"/>
  <c r="E422" i="16"/>
  <c r="D422" i="16"/>
  <c r="C422" i="16"/>
  <c r="B422" i="16"/>
  <c r="A422" i="16"/>
  <c r="G421" i="16"/>
  <c r="F421" i="16"/>
  <c r="E421" i="16"/>
  <c r="D421" i="16"/>
  <c r="C421" i="16"/>
  <c r="B421" i="16"/>
  <c r="A421" i="16"/>
  <c r="G420" i="16"/>
  <c r="F420" i="16"/>
  <c r="E420" i="16"/>
  <c r="D420" i="16"/>
  <c r="C420" i="16"/>
  <c r="B420" i="16"/>
  <c r="A420" i="16"/>
  <c r="G419" i="16"/>
  <c r="F419" i="16"/>
  <c r="E419" i="16"/>
  <c r="D419" i="16"/>
  <c r="C419" i="16"/>
  <c r="B419" i="16"/>
  <c r="A419" i="16"/>
  <c r="G418" i="16"/>
  <c r="F418" i="16"/>
  <c r="E418" i="16"/>
  <c r="D418" i="16"/>
  <c r="C418" i="16"/>
  <c r="B418" i="16"/>
  <c r="A418" i="16"/>
  <c r="G417" i="16"/>
  <c r="F417" i="16"/>
  <c r="E417" i="16"/>
  <c r="D417" i="16"/>
  <c r="C417" i="16"/>
  <c r="B417" i="16"/>
  <c r="A417" i="16"/>
  <c r="G416" i="16"/>
  <c r="F416" i="16"/>
  <c r="E416" i="16"/>
  <c r="D416" i="16"/>
  <c r="C416" i="16"/>
  <c r="B416" i="16"/>
  <c r="A416" i="16"/>
  <c r="G415" i="16"/>
  <c r="F415" i="16"/>
  <c r="E415" i="16"/>
  <c r="D415" i="16"/>
  <c r="C415" i="16"/>
  <c r="B415" i="16"/>
  <c r="A415" i="16"/>
  <c r="G414" i="16"/>
  <c r="F414" i="16"/>
  <c r="E414" i="16"/>
  <c r="D414" i="16"/>
  <c r="C414" i="16"/>
  <c r="B414" i="16"/>
  <c r="A414" i="16"/>
  <c r="G413" i="16"/>
  <c r="F413" i="16"/>
  <c r="E413" i="16"/>
  <c r="D413" i="16"/>
  <c r="C413" i="16"/>
  <c r="B413" i="16"/>
  <c r="A413" i="16"/>
  <c r="G412" i="16"/>
  <c r="F412" i="16"/>
  <c r="E412" i="16"/>
  <c r="D412" i="16"/>
  <c r="C412" i="16"/>
  <c r="B412" i="16"/>
  <c r="A412" i="16"/>
  <c r="G411" i="16"/>
  <c r="F411" i="16"/>
  <c r="E411" i="16"/>
  <c r="D411" i="16"/>
  <c r="C411" i="16"/>
  <c r="B411" i="16"/>
  <c r="A411" i="16"/>
  <c r="G410" i="16"/>
  <c r="F410" i="16"/>
  <c r="E410" i="16"/>
  <c r="D410" i="16"/>
  <c r="C410" i="16"/>
  <c r="B410" i="16"/>
  <c r="A410" i="16"/>
  <c r="G409" i="16"/>
  <c r="F409" i="16"/>
  <c r="E409" i="16"/>
  <c r="D409" i="16"/>
  <c r="C409" i="16"/>
  <c r="B409" i="16"/>
  <c r="A409" i="16"/>
  <c r="G408" i="16"/>
  <c r="F408" i="16"/>
  <c r="E408" i="16"/>
  <c r="D408" i="16"/>
  <c r="C408" i="16"/>
  <c r="B408" i="16"/>
  <c r="A408" i="16"/>
  <c r="G407" i="16"/>
  <c r="F407" i="16"/>
  <c r="E407" i="16"/>
  <c r="D407" i="16"/>
  <c r="C407" i="16"/>
  <c r="B407" i="16"/>
  <c r="A407" i="16"/>
  <c r="G406" i="16"/>
  <c r="F406" i="16"/>
  <c r="E406" i="16"/>
  <c r="D406" i="16"/>
  <c r="C406" i="16"/>
  <c r="B406" i="16"/>
  <c r="A406" i="16"/>
  <c r="G405" i="16"/>
  <c r="F405" i="16"/>
  <c r="E405" i="16"/>
  <c r="D405" i="16"/>
  <c r="C405" i="16"/>
  <c r="B405" i="16"/>
  <c r="A405" i="16"/>
  <c r="G404" i="16"/>
  <c r="F404" i="16"/>
  <c r="E404" i="16"/>
  <c r="D404" i="16"/>
  <c r="C404" i="16"/>
  <c r="B404" i="16"/>
  <c r="A404" i="16"/>
  <c r="G403" i="16"/>
  <c r="F403" i="16"/>
  <c r="E403" i="16"/>
  <c r="D403" i="16"/>
  <c r="C403" i="16"/>
  <c r="B403" i="16"/>
  <c r="A403" i="16"/>
  <c r="G402" i="16"/>
  <c r="F402" i="16"/>
  <c r="E402" i="16"/>
  <c r="D402" i="16"/>
  <c r="C402" i="16"/>
  <c r="B402" i="16"/>
  <c r="A402" i="16"/>
  <c r="G401" i="16"/>
  <c r="F401" i="16"/>
  <c r="E401" i="16"/>
  <c r="D401" i="16"/>
  <c r="C401" i="16"/>
  <c r="B401" i="16"/>
  <c r="A401" i="16"/>
  <c r="G400" i="16"/>
  <c r="F400" i="16"/>
  <c r="E400" i="16"/>
  <c r="D400" i="16"/>
  <c r="C400" i="16"/>
  <c r="B400" i="16"/>
  <c r="A400" i="16"/>
  <c r="G399" i="16"/>
  <c r="F399" i="16"/>
  <c r="E399" i="16"/>
  <c r="D399" i="16"/>
  <c r="C399" i="16"/>
  <c r="B399" i="16"/>
  <c r="A399" i="16"/>
  <c r="G398" i="16"/>
  <c r="F398" i="16"/>
  <c r="E398" i="16"/>
  <c r="D398" i="16"/>
  <c r="C398" i="16"/>
  <c r="B398" i="16"/>
  <c r="A398" i="16"/>
  <c r="G397" i="16"/>
  <c r="F397" i="16"/>
  <c r="E397" i="16"/>
  <c r="D397" i="16"/>
  <c r="C397" i="16"/>
  <c r="B397" i="16"/>
  <c r="A397" i="16"/>
  <c r="G396" i="16"/>
  <c r="F396" i="16"/>
  <c r="E396" i="16"/>
  <c r="D396" i="16"/>
  <c r="C396" i="16"/>
  <c r="B396" i="16"/>
  <c r="A396" i="16"/>
  <c r="G395" i="16"/>
  <c r="F395" i="16"/>
  <c r="E395" i="16"/>
  <c r="D395" i="16"/>
  <c r="C395" i="16"/>
  <c r="B395" i="16"/>
  <c r="A395" i="16"/>
  <c r="G394" i="16"/>
  <c r="F394" i="16"/>
  <c r="E394" i="16"/>
  <c r="D394" i="16"/>
  <c r="C394" i="16"/>
  <c r="B394" i="16"/>
  <c r="A394" i="16"/>
  <c r="G393" i="16"/>
  <c r="F393" i="16"/>
  <c r="E393" i="16"/>
  <c r="D393" i="16"/>
  <c r="C393" i="16"/>
  <c r="B393" i="16"/>
  <c r="A393" i="16"/>
  <c r="G392" i="16"/>
  <c r="F392" i="16"/>
  <c r="E392" i="16"/>
  <c r="D392" i="16"/>
  <c r="C392" i="16"/>
  <c r="B392" i="16"/>
  <c r="A392" i="16"/>
  <c r="G391" i="16"/>
  <c r="F391" i="16"/>
  <c r="E391" i="16"/>
  <c r="D391" i="16"/>
  <c r="C391" i="16"/>
  <c r="B391" i="16"/>
  <c r="A391" i="16"/>
  <c r="G390" i="16"/>
  <c r="F390" i="16"/>
  <c r="E390" i="16"/>
  <c r="D390" i="16"/>
  <c r="C390" i="16"/>
  <c r="B390" i="16"/>
  <c r="A390" i="16"/>
  <c r="G389" i="16"/>
  <c r="F389" i="16"/>
  <c r="E389" i="16"/>
  <c r="D389" i="16"/>
  <c r="C389" i="16"/>
  <c r="B389" i="16"/>
  <c r="A389" i="16"/>
  <c r="G388" i="16"/>
  <c r="F388" i="16"/>
  <c r="E388" i="16"/>
  <c r="D388" i="16"/>
  <c r="C388" i="16"/>
  <c r="B388" i="16"/>
  <c r="A388" i="16"/>
  <c r="G387" i="16"/>
  <c r="F387" i="16"/>
  <c r="E387" i="16"/>
  <c r="D387" i="16"/>
  <c r="C387" i="16"/>
  <c r="B387" i="16"/>
  <c r="A387" i="16"/>
  <c r="G386" i="16"/>
  <c r="F386" i="16"/>
  <c r="E386" i="16"/>
  <c r="D386" i="16"/>
  <c r="C386" i="16"/>
  <c r="B386" i="16"/>
  <c r="A386" i="16"/>
  <c r="G385" i="16"/>
  <c r="F385" i="16"/>
  <c r="E385" i="16"/>
  <c r="D385" i="16"/>
  <c r="C385" i="16"/>
  <c r="B385" i="16"/>
  <c r="A385" i="16"/>
  <c r="G384" i="16"/>
  <c r="F384" i="16"/>
  <c r="E384" i="16"/>
  <c r="D384" i="16"/>
  <c r="C384" i="16"/>
  <c r="B384" i="16"/>
  <c r="A384" i="16"/>
  <c r="G383" i="16"/>
  <c r="F383" i="16"/>
  <c r="E383" i="16"/>
  <c r="D383" i="16"/>
  <c r="C383" i="16"/>
  <c r="B383" i="16"/>
  <c r="A383" i="16"/>
  <c r="G382" i="16"/>
  <c r="F382" i="16"/>
  <c r="E382" i="16"/>
  <c r="D382" i="16"/>
  <c r="C382" i="16"/>
  <c r="B382" i="16"/>
  <c r="A382" i="16"/>
  <c r="G381" i="16"/>
  <c r="F381" i="16"/>
  <c r="E381" i="16"/>
  <c r="D381" i="16"/>
  <c r="C381" i="16"/>
  <c r="B381" i="16"/>
  <c r="A381" i="16"/>
  <c r="G380" i="16"/>
  <c r="F380" i="16"/>
  <c r="E380" i="16"/>
  <c r="D380" i="16"/>
  <c r="C380" i="16"/>
  <c r="B380" i="16"/>
  <c r="A380" i="16"/>
  <c r="G379" i="16"/>
  <c r="F379" i="16"/>
  <c r="E379" i="16"/>
  <c r="D379" i="16"/>
  <c r="C379" i="16"/>
  <c r="B379" i="16"/>
  <c r="A379" i="16"/>
  <c r="G378" i="16"/>
  <c r="F378" i="16"/>
  <c r="E378" i="16"/>
  <c r="D378" i="16"/>
  <c r="C378" i="16"/>
  <c r="B378" i="16"/>
  <c r="A378" i="16"/>
  <c r="G377" i="16"/>
  <c r="F377" i="16"/>
  <c r="E377" i="16"/>
  <c r="D377" i="16"/>
  <c r="C377" i="16"/>
  <c r="B377" i="16"/>
  <c r="A377" i="16"/>
  <c r="G376" i="16"/>
  <c r="F376" i="16"/>
  <c r="E376" i="16"/>
  <c r="D376" i="16"/>
  <c r="C376" i="16"/>
  <c r="B376" i="16"/>
  <c r="A376" i="16"/>
  <c r="G375" i="16"/>
  <c r="F375" i="16"/>
  <c r="E375" i="16"/>
  <c r="D375" i="16"/>
  <c r="C375" i="16"/>
  <c r="B375" i="16"/>
  <c r="A375" i="16"/>
  <c r="G374" i="16"/>
  <c r="F374" i="16"/>
  <c r="E374" i="16"/>
  <c r="D374" i="16"/>
  <c r="C374" i="16"/>
  <c r="B374" i="16"/>
  <c r="A374" i="16"/>
  <c r="G373" i="16"/>
  <c r="F373" i="16"/>
  <c r="E373" i="16"/>
  <c r="D373" i="16"/>
  <c r="C373" i="16"/>
  <c r="B373" i="16"/>
  <c r="A373" i="16"/>
  <c r="G372" i="16"/>
  <c r="F372" i="16"/>
  <c r="E372" i="16"/>
  <c r="D372" i="16"/>
  <c r="C372" i="16"/>
  <c r="B372" i="16"/>
  <c r="A372" i="16"/>
  <c r="G371" i="16"/>
  <c r="F371" i="16"/>
  <c r="E371" i="16"/>
  <c r="D371" i="16"/>
  <c r="C371" i="16"/>
  <c r="B371" i="16"/>
  <c r="A371" i="16"/>
  <c r="G370" i="16"/>
  <c r="F370" i="16"/>
  <c r="E370" i="16"/>
  <c r="D370" i="16"/>
  <c r="C370" i="16"/>
  <c r="B370" i="16"/>
  <c r="A370" i="16"/>
  <c r="G369" i="16"/>
  <c r="F369" i="16"/>
  <c r="E369" i="16"/>
  <c r="D369" i="16"/>
  <c r="C369" i="16"/>
  <c r="B369" i="16"/>
  <c r="A369" i="16"/>
  <c r="G368" i="16"/>
  <c r="F368" i="16"/>
  <c r="E368" i="16"/>
  <c r="D368" i="16"/>
  <c r="C368" i="16"/>
  <c r="B368" i="16"/>
  <c r="A368" i="16"/>
  <c r="G367" i="16"/>
  <c r="F367" i="16"/>
  <c r="E367" i="16"/>
  <c r="D367" i="16"/>
  <c r="C367" i="16"/>
  <c r="B367" i="16"/>
  <c r="A367" i="16"/>
  <c r="G366" i="16"/>
  <c r="F366" i="16"/>
  <c r="E366" i="16"/>
  <c r="D366" i="16"/>
  <c r="C366" i="16"/>
  <c r="B366" i="16"/>
  <c r="A366" i="16"/>
  <c r="G365" i="16"/>
  <c r="F365" i="16"/>
  <c r="E365" i="16"/>
  <c r="D365" i="16"/>
  <c r="C365" i="16"/>
  <c r="B365" i="16"/>
  <c r="A365" i="16"/>
  <c r="G364" i="16"/>
  <c r="F364" i="16"/>
  <c r="E364" i="16"/>
  <c r="D364" i="16"/>
  <c r="C364" i="16"/>
  <c r="B364" i="16"/>
  <c r="A364" i="16"/>
  <c r="G363" i="16"/>
  <c r="F363" i="16"/>
  <c r="E363" i="16"/>
  <c r="D363" i="16"/>
  <c r="C363" i="16"/>
  <c r="B363" i="16"/>
  <c r="A363" i="16"/>
  <c r="G362" i="16"/>
  <c r="F362" i="16"/>
  <c r="E362" i="16"/>
  <c r="D362" i="16"/>
  <c r="C362" i="16"/>
  <c r="B362" i="16"/>
  <c r="A362" i="16"/>
  <c r="G361" i="16"/>
  <c r="F361" i="16"/>
  <c r="E361" i="16"/>
  <c r="D361" i="16"/>
  <c r="C361" i="16"/>
  <c r="B361" i="16"/>
  <c r="A361" i="16"/>
  <c r="G360" i="16"/>
  <c r="F360" i="16"/>
  <c r="E360" i="16"/>
  <c r="D360" i="16"/>
  <c r="C360" i="16"/>
  <c r="B360" i="16"/>
  <c r="A360" i="16"/>
  <c r="G359" i="16"/>
  <c r="F359" i="16"/>
  <c r="E359" i="16"/>
  <c r="D359" i="16"/>
  <c r="C359" i="16"/>
  <c r="B359" i="16"/>
  <c r="A359" i="16"/>
  <c r="G358" i="16"/>
  <c r="F358" i="16"/>
  <c r="E358" i="16"/>
  <c r="D358" i="16"/>
  <c r="C358" i="16"/>
  <c r="B358" i="16"/>
  <c r="A358" i="16"/>
  <c r="G357" i="16"/>
  <c r="F357" i="16"/>
  <c r="E357" i="16"/>
  <c r="D357" i="16"/>
  <c r="C357" i="16"/>
  <c r="B357" i="16"/>
  <c r="A357" i="16"/>
  <c r="G356" i="16"/>
  <c r="F356" i="16"/>
  <c r="E356" i="16"/>
  <c r="D356" i="16"/>
  <c r="C356" i="16"/>
  <c r="B356" i="16"/>
  <c r="A356" i="16"/>
  <c r="G355" i="16"/>
  <c r="F355" i="16"/>
  <c r="E355" i="16"/>
  <c r="D355" i="16"/>
  <c r="C355" i="16"/>
  <c r="B355" i="16"/>
  <c r="A355" i="16"/>
  <c r="G354" i="16"/>
  <c r="F354" i="16"/>
  <c r="E354" i="16"/>
  <c r="D354" i="16"/>
  <c r="C354" i="16"/>
  <c r="B354" i="16"/>
  <c r="A354" i="16"/>
  <c r="G353" i="16"/>
  <c r="F353" i="16"/>
  <c r="E353" i="16"/>
  <c r="D353" i="16"/>
  <c r="C353" i="16"/>
  <c r="B353" i="16"/>
  <c r="A353" i="16"/>
  <c r="G352" i="16"/>
  <c r="F352" i="16"/>
  <c r="E352" i="16"/>
  <c r="D352" i="16"/>
  <c r="C352" i="16"/>
  <c r="B352" i="16"/>
  <c r="A352" i="16"/>
  <c r="G351" i="16"/>
  <c r="F351" i="16"/>
  <c r="E351" i="16"/>
  <c r="D351" i="16"/>
  <c r="C351" i="16"/>
  <c r="B351" i="16"/>
  <c r="A351" i="16"/>
  <c r="G350" i="16"/>
  <c r="F350" i="16"/>
  <c r="E350" i="16"/>
  <c r="D350" i="16"/>
  <c r="C350" i="16"/>
  <c r="B350" i="16"/>
  <c r="A350" i="16"/>
  <c r="G349" i="16"/>
  <c r="F349" i="16"/>
  <c r="E349" i="16"/>
  <c r="D349" i="16"/>
  <c r="C349" i="16"/>
  <c r="B349" i="16"/>
  <c r="A349" i="16"/>
  <c r="G348" i="16"/>
  <c r="F348" i="16"/>
  <c r="E348" i="16"/>
  <c r="D348" i="16"/>
  <c r="C348" i="16"/>
  <c r="B348" i="16"/>
  <c r="A348" i="16"/>
  <c r="G347" i="16"/>
  <c r="F347" i="16"/>
  <c r="E347" i="16"/>
  <c r="D347" i="16"/>
  <c r="C347" i="16"/>
  <c r="B347" i="16"/>
  <c r="A347" i="16"/>
  <c r="G346" i="16"/>
  <c r="F346" i="16"/>
  <c r="E346" i="16"/>
  <c r="D346" i="16"/>
  <c r="C346" i="16"/>
  <c r="B346" i="16"/>
  <c r="A346" i="16"/>
  <c r="G345" i="16"/>
  <c r="F345" i="16"/>
  <c r="E345" i="16"/>
  <c r="D345" i="16"/>
  <c r="C345" i="16"/>
  <c r="B345" i="16"/>
  <c r="A345" i="16"/>
  <c r="G344" i="16"/>
  <c r="F344" i="16"/>
  <c r="E344" i="16"/>
  <c r="D344" i="16"/>
  <c r="C344" i="16"/>
  <c r="B344" i="16"/>
  <c r="A344" i="16"/>
  <c r="G343" i="16"/>
  <c r="F343" i="16"/>
  <c r="E343" i="16"/>
  <c r="D343" i="16"/>
  <c r="C343" i="16"/>
  <c r="B343" i="16"/>
  <c r="A343" i="16"/>
  <c r="G342" i="16"/>
  <c r="F342" i="16"/>
  <c r="E342" i="16"/>
  <c r="D342" i="16"/>
  <c r="C342" i="16"/>
  <c r="B342" i="16"/>
  <c r="A342" i="16"/>
  <c r="G341" i="16"/>
  <c r="F341" i="16"/>
  <c r="E341" i="16"/>
  <c r="D341" i="16"/>
  <c r="C341" i="16"/>
  <c r="B341" i="16"/>
  <c r="A341" i="16"/>
  <c r="G340" i="16"/>
  <c r="F340" i="16"/>
  <c r="E340" i="16"/>
  <c r="D340" i="16"/>
  <c r="C340" i="16"/>
  <c r="B340" i="16"/>
  <c r="A340" i="16"/>
  <c r="G339" i="16"/>
  <c r="F339" i="16"/>
  <c r="E339" i="16"/>
  <c r="D339" i="16"/>
  <c r="C339" i="16"/>
  <c r="B339" i="16"/>
  <c r="A339" i="16"/>
  <c r="G338" i="16"/>
  <c r="F338" i="16"/>
  <c r="E338" i="16"/>
  <c r="D338" i="16"/>
  <c r="C338" i="16"/>
  <c r="B338" i="16"/>
  <c r="A338" i="16"/>
  <c r="G337" i="16"/>
  <c r="F337" i="16"/>
  <c r="E337" i="16"/>
  <c r="D337" i="16"/>
  <c r="C337" i="16"/>
  <c r="B337" i="16"/>
  <c r="A337" i="16"/>
  <c r="G336" i="16"/>
  <c r="F336" i="16"/>
  <c r="E336" i="16"/>
  <c r="D336" i="16"/>
  <c r="C336" i="16"/>
  <c r="B336" i="16"/>
  <c r="A336" i="16"/>
  <c r="G335" i="16"/>
  <c r="F335" i="16"/>
  <c r="E335" i="16"/>
  <c r="D335" i="16"/>
  <c r="C335" i="16"/>
  <c r="B335" i="16"/>
  <c r="A335" i="16"/>
  <c r="G334" i="16"/>
  <c r="F334" i="16"/>
  <c r="E334" i="16"/>
  <c r="D334" i="16"/>
  <c r="C334" i="16"/>
  <c r="B334" i="16"/>
  <c r="A334" i="16"/>
  <c r="G333" i="16"/>
  <c r="F333" i="16"/>
  <c r="E333" i="16"/>
  <c r="D333" i="16"/>
  <c r="C333" i="16"/>
  <c r="B333" i="16"/>
  <c r="A333" i="16"/>
  <c r="G332" i="16"/>
  <c r="F332" i="16"/>
  <c r="E332" i="16"/>
  <c r="D332" i="16"/>
  <c r="C332" i="16"/>
  <c r="B332" i="16"/>
  <c r="A332" i="16"/>
  <c r="G331" i="16"/>
  <c r="F331" i="16"/>
  <c r="E331" i="16"/>
  <c r="D331" i="16"/>
  <c r="C331" i="16"/>
  <c r="B331" i="16"/>
  <c r="A331" i="16"/>
  <c r="G330" i="16"/>
  <c r="F330" i="16"/>
  <c r="E330" i="16"/>
  <c r="D330" i="16"/>
  <c r="C330" i="16"/>
  <c r="B330" i="16"/>
  <c r="A330" i="16"/>
  <c r="G329" i="16"/>
  <c r="F329" i="16"/>
  <c r="E329" i="16"/>
  <c r="D329" i="16"/>
  <c r="C329" i="16"/>
  <c r="B329" i="16"/>
  <c r="A329" i="16"/>
  <c r="G328" i="16"/>
  <c r="F328" i="16"/>
  <c r="E328" i="16"/>
  <c r="D328" i="16"/>
  <c r="C328" i="16"/>
  <c r="B328" i="16"/>
  <c r="A328" i="16"/>
  <c r="G327" i="16"/>
  <c r="F327" i="16"/>
  <c r="E327" i="16"/>
  <c r="D327" i="16"/>
  <c r="C327" i="16"/>
  <c r="B327" i="16"/>
  <c r="A327" i="16"/>
  <c r="G326" i="16"/>
  <c r="F326" i="16"/>
  <c r="E326" i="16"/>
  <c r="D326" i="16"/>
  <c r="C326" i="16"/>
  <c r="B326" i="16"/>
  <c r="A326" i="16"/>
  <c r="G325" i="16"/>
  <c r="F325" i="16"/>
  <c r="E325" i="16"/>
  <c r="D325" i="16"/>
  <c r="C325" i="16"/>
  <c r="B325" i="16"/>
  <c r="A325" i="16"/>
  <c r="G324" i="16"/>
  <c r="F324" i="16"/>
  <c r="E324" i="16"/>
  <c r="D324" i="16"/>
  <c r="C324" i="16"/>
  <c r="B324" i="16"/>
  <c r="A324" i="16"/>
  <c r="G323" i="16"/>
  <c r="F323" i="16"/>
  <c r="E323" i="16"/>
  <c r="D323" i="16"/>
  <c r="C323" i="16"/>
  <c r="B323" i="16"/>
  <c r="A323" i="16"/>
  <c r="G322" i="16"/>
  <c r="F322" i="16"/>
  <c r="E322" i="16"/>
  <c r="D322" i="16"/>
  <c r="C322" i="16"/>
  <c r="B322" i="16"/>
  <c r="A322" i="16"/>
  <c r="G321" i="16"/>
  <c r="F321" i="16"/>
  <c r="E321" i="16"/>
  <c r="D321" i="16"/>
  <c r="C321" i="16"/>
  <c r="B321" i="16"/>
  <c r="A321" i="16"/>
  <c r="G320" i="16"/>
  <c r="F320" i="16"/>
  <c r="E320" i="16"/>
  <c r="D320" i="16"/>
  <c r="C320" i="16"/>
  <c r="B320" i="16"/>
  <c r="A320" i="16"/>
  <c r="G319" i="16"/>
  <c r="F319" i="16"/>
  <c r="E319" i="16"/>
  <c r="D319" i="16"/>
  <c r="C319" i="16"/>
  <c r="B319" i="16"/>
  <c r="A319" i="16"/>
  <c r="G318" i="16"/>
  <c r="F318" i="16"/>
  <c r="E318" i="16"/>
  <c r="D318" i="16"/>
  <c r="C318" i="16"/>
  <c r="B318" i="16"/>
  <c r="A318" i="16"/>
  <c r="G317" i="16"/>
  <c r="F317" i="16"/>
  <c r="E317" i="16"/>
  <c r="D317" i="16"/>
  <c r="C317" i="16"/>
  <c r="B317" i="16"/>
  <c r="A317" i="16"/>
  <c r="G316" i="16"/>
  <c r="F316" i="16"/>
  <c r="E316" i="16"/>
  <c r="D316" i="16"/>
  <c r="C316" i="16"/>
  <c r="B316" i="16"/>
  <c r="A316" i="16"/>
  <c r="G315" i="16"/>
  <c r="F315" i="16"/>
  <c r="E315" i="16"/>
  <c r="D315" i="16"/>
  <c r="C315" i="16"/>
  <c r="B315" i="16"/>
  <c r="A315" i="16"/>
  <c r="G314" i="16"/>
  <c r="F314" i="16"/>
  <c r="E314" i="16"/>
  <c r="D314" i="16"/>
  <c r="C314" i="16"/>
  <c r="B314" i="16"/>
  <c r="A314" i="16"/>
  <c r="G313" i="16"/>
  <c r="F313" i="16"/>
  <c r="E313" i="16"/>
  <c r="D313" i="16"/>
  <c r="C313" i="16"/>
  <c r="B313" i="16"/>
  <c r="A313" i="16"/>
  <c r="G312" i="16"/>
  <c r="F312" i="16"/>
  <c r="E312" i="16"/>
  <c r="D312" i="16"/>
  <c r="C312" i="16"/>
  <c r="B312" i="16"/>
  <c r="A312" i="16"/>
  <c r="G311" i="16"/>
  <c r="F311" i="16"/>
  <c r="E311" i="16"/>
  <c r="D311" i="16"/>
  <c r="C311" i="16"/>
  <c r="B311" i="16"/>
  <c r="A311" i="16"/>
  <c r="G310" i="16"/>
  <c r="F310" i="16"/>
  <c r="E310" i="16"/>
  <c r="D310" i="16"/>
  <c r="C310" i="16"/>
  <c r="B310" i="16"/>
  <c r="A310" i="16"/>
  <c r="G309" i="16"/>
  <c r="F309" i="16"/>
  <c r="E309" i="16"/>
  <c r="D309" i="16"/>
  <c r="C309" i="16"/>
  <c r="B309" i="16"/>
  <c r="A309" i="16"/>
  <c r="G308" i="16"/>
  <c r="F308" i="16"/>
  <c r="E308" i="16"/>
  <c r="D308" i="16"/>
  <c r="C308" i="16"/>
  <c r="B308" i="16"/>
  <c r="A308" i="16"/>
  <c r="G307" i="16"/>
  <c r="F307" i="16"/>
  <c r="E307" i="16"/>
  <c r="D307" i="16"/>
  <c r="C307" i="16"/>
  <c r="B307" i="16"/>
  <c r="A307" i="16"/>
  <c r="G306" i="16"/>
  <c r="F306" i="16"/>
  <c r="E306" i="16"/>
  <c r="D306" i="16"/>
  <c r="C306" i="16"/>
  <c r="B306" i="16"/>
  <c r="A306" i="16"/>
  <c r="G305" i="16"/>
  <c r="F305" i="16"/>
  <c r="E305" i="16"/>
  <c r="D305" i="16"/>
  <c r="C305" i="16"/>
  <c r="B305" i="16"/>
  <c r="A305" i="16"/>
  <c r="G304" i="16"/>
  <c r="F304" i="16"/>
  <c r="E304" i="16"/>
  <c r="D304" i="16"/>
  <c r="C304" i="16"/>
  <c r="B304" i="16"/>
  <c r="A304" i="16"/>
  <c r="G303" i="16"/>
  <c r="F303" i="16"/>
  <c r="E303" i="16"/>
  <c r="D303" i="16"/>
  <c r="C303" i="16"/>
  <c r="B303" i="16"/>
  <c r="A303" i="16"/>
  <c r="G302" i="16"/>
  <c r="F302" i="16"/>
  <c r="E302" i="16"/>
  <c r="D302" i="16"/>
  <c r="C302" i="16"/>
  <c r="B302" i="16"/>
  <c r="A302" i="16"/>
  <c r="G301" i="16"/>
  <c r="F301" i="16"/>
  <c r="E301" i="16"/>
  <c r="D301" i="16"/>
  <c r="C301" i="16"/>
  <c r="B301" i="16"/>
  <c r="A301" i="16"/>
  <c r="G300" i="16"/>
  <c r="F300" i="16"/>
  <c r="E300" i="16"/>
  <c r="D300" i="16"/>
  <c r="C300" i="16"/>
  <c r="B300" i="16"/>
  <c r="A300" i="16"/>
  <c r="G299" i="16"/>
  <c r="F299" i="16"/>
  <c r="E299" i="16"/>
  <c r="D299" i="16"/>
  <c r="C299" i="16"/>
  <c r="B299" i="16"/>
  <c r="A299" i="16"/>
  <c r="G298" i="16"/>
  <c r="F298" i="16"/>
  <c r="E298" i="16"/>
  <c r="D298" i="16"/>
  <c r="C298" i="16"/>
  <c r="B298" i="16"/>
  <c r="A298" i="16"/>
  <c r="G297" i="16"/>
  <c r="F297" i="16"/>
  <c r="E297" i="16"/>
  <c r="D297" i="16"/>
  <c r="C297" i="16"/>
  <c r="B297" i="16"/>
  <c r="A297" i="16"/>
  <c r="G296" i="16"/>
  <c r="F296" i="16"/>
  <c r="E296" i="16"/>
  <c r="D296" i="16"/>
  <c r="C296" i="16"/>
  <c r="B296" i="16"/>
  <c r="A296" i="16"/>
  <c r="G295" i="16"/>
  <c r="F295" i="16"/>
  <c r="E295" i="16"/>
  <c r="D295" i="16"/>
  <c r="C295" i="16"/>
  <c r="B295" i="16"/>
  <c r="A295" i="16"/>
  <c r="G294" i="16"/>
  <c r="F294" i="16"/>
  <c r="E294" i="16"/>
  <c r="D294" i="16"/>
  <c r="C294" i="16"/>
  <c r="B294" i="16"/>
  <c r="A294" i="16"/>
  <c r="G293" i="16"/>
  <c r="F293" i="16"/>
  <c r="E293" i="16"/>
  <c r="D293" i="16"/>
  <c r="C293" i="16"/>
  <c r="B293" i="16"/>
  <c r="A293" i="16"/>
  <c r="G292" i="16"/>
  <c r="F292" i="16"/>
  <c r="E292" i="16"/>
  <c r="D292" i="16"/>
  <c r="C292" i="16"/>
  <c r="B292" i="16"/>
  <c r="A292" i="16"/>
  <c r="G291" i="16"/>
  <c r="F291" i="16"/>
  <c r="E291" i="16"/>
  <c r="D291" i="16"/>
  <c r="C291" i="16"/>
  <c r="B291" i="16"/>
  <c r="A291" i="16"/>
  <c r="G290" i="16"/>
  <c r="F290" i="16"/>
  <c r="E290" i="16"/>
  <c r="D290" i="16"/>
  <c r="C290" i="16"/>
  <c r="B290" i="16"/>
  <c r="A290" i="16"/>
  <c r="G289" i="16"/>
  <c r="F289" i="16"/>
  <c r="E289" i="16"/>
  <c r="D289" i="16"/>
  <c r="C289" i="16"/>
  <c r="B289" i="16"/>
  <c r="A289" i="16"/>
  <c r="G288" i="16"/>
  <c r="F288" i="16"/>
  <c r="E288" i="16"/>
  <c r="D288" i="16"/>
  <c r="C288" i="16"/>
  <c r="B288" i="16"/>
  <c r="A288" i="16"/>
  <c r="G287" i="16"/>
  <c r="F287" i="16"/>
  <c r="E287" i="16"/>
  <c r="D287" i="16"/>
  <c r="C287" i="16"/>
  <c r="B287" i="16"/>
  <c r="A287" i="16"/>
  <c r="G286" i="16"/>
  <c r="F286" i="16"/>
  <c r="E286" i="16"/>
  <c r="D286" i="16"/>
  <c r="C286" i="16"/>
  <c r="B286" i="16"/>
  <c r="A286" i="16"/>
  <c r="G285" i="16"/>
  <c r="F285" i="16"/>
  <c r="E285" i="16"/>
  <c r="D285" i="16"/>
  <c r="C285" i="16"/>
  <c r="B285" i="16"/>
  <c r="A285" i="16"/>
  <c r="G284" i="16"/>
  <c r="F284" i="16"/>
  <c r="E284" i="16"/>
  <c r="D284" i="16"/>
  <c r="C284" i="16"/>
  <c r="B284" i="16"/>
  <c r="A284" i="16"/>
  <c r="G283" i="16"/>
  <c r="F283" i="16"/>
  <c r="E283" i="16"/>
  <c r="D283" i="16"/>
  <c r="C283" i="16"/>
  <c r="B283" i="16"/>
  <c r="A283" i="16"/>
  <c r="G282" i="16"/>
  <c r="F282" i="16"/>
  <c r="E282" i="16"/>
  <c r="D282" i="16"/>
  <c r="C282" i="16"/>
  <c r="B282" i="16"/>
  <c r="A282" i="16"/>
  <c r="G281" i="16"/>
  <c r="F281" i="16"/>
  <c r="E281" i="16"/>
  <c r="D281" i="16"/>
  <c r="C281" i="16"/>
  <c r="B281" i="16"/>
  <c r="A281" i="16"/>
  <c r="G280" i="16"/>
  <c r="F280" i="16"/>
  <c r="E280" i="16"/>
  <c r="D280" i="16"/>
  <c r="C280" i="16"/>
  <c r="B280" i="16"/>
  <c r="A280" i="16"/>
  <c r="G279" i="16"/>
  <c r="F279" i="16"/>
  <c r="E279" i="16"/>
  <c r="D279" i="16"/>
  <c r="C279" i="16"/>
  <c r="B279" i="16"/>
  <c r="A279" i="16"/>
  <c r="G278" i="16"/>
  <c r="F278" i="16"/>
  <c r="E278" i="16"/>
  <c r="D278" i="16"/>
  <c r="C278" i="16"/>
  <c r="B278" i="16"/>
  <c r="A278" i="16"/>
  <c r="G277" i="16"/>
  <c r="F277" i="16"/>
  <c r="E277" i="16"/>
  <c r="D277" i="16"/>
  <c r="C277" i="16"/>
  <c r="B277" i="16"/>
  <c r="A277" i="16"/>
  <c r="G276" i="16"/>
  <c r="F276" i="16"/>
  <c r="E276" i="16"/>
  <c r="D276" i="16"/>
  <c r="C276" i="16"/>
  <c r="B276" i="16"/>
  <c r="A276" i="16"/>
  <c r="G275" i="16"/>
  <c r="F275" i="16"/>
  <c r="E275" i="16"/>
  <c r="D275" i="16"/>
  <c r="C275" i="16"/>
  <c r="B275" i="16"/>
  <c r="A275" i="16"/>
  <c r="G274" i="16"/>
  <c r="F274" i="16"/>
  <c r="E274" i="16"/>
  <c r="D274" i="16"/>
  <c r="C274" i="16"/>
  <c r="B274" i="16"/>
  <c r="A274" i="16"/>
  <c r="G273" i="16"/>
  <c r="F273" i="16"/>
  <c r="E273" i="16"/>
  <c r="D273" i="16"/>
  <c r="C273" i="16"/>
  <c r="B273" i="16"/>
  <c r="A273" i="16"/>
  <c r="G272" i="16"/>
  <c r="F272" i="16"/>
  <c r="E272" i="16"/>
  <c r="D272" i="16"/>
  <c r="C272" i="16"/>
  <c r="B272" i="16"/>
  <c r="A272" i="16"/>
  <c r="G271" i="16"/>
  <c r="F271" i="16"/>
  <c r="E271" i="16"/>
  <c r="D271" i="16"/>
  <c r="C271" i="16"/>
  <c r="B271" i="16"/>
  <c r="A271" i="16"/>
  <c r="G270" i="16"/>
  <c r="F270" i="16"/>
  <c r="E270" i="16"/>
  <c r="D270" i="16"/>
  <c r="C270" i="16"/>
  <c r="B270" i="16"/>
  <c r="A270" i="16"/>
  <c r="G269" i="16"/>
  <c r="F269" i="16"/>
  <c r="E269" i="16"/>
  <c r="D269" i="16"/>
  <c r="C269" i="16"/>
  <c r="B269" i="16"/>
  <c r="A269" i="16"/>
  <c r="G268" i="16"/>
  <c r="F268" i="16"/>
  <c r="E268" i="16"/>
  <c r="D268" i="16"/>
  <c r="C268" i="16"/>
  <c r="B268" i="16"/>
  <c r="A268" i="16"/>
  <c r="G267" i="16"/>
  <c r="F267" i="16"/>
  <c r="E267" i="16"/>
  <c r="D267" i="16"/>
  <c r="C267" i="16"/>
  <c r="B267" i="16"/>
  <c r="A267" i="16"/>
  <c r="G266" i="16"/>
  <c r="F266" i="16"/>
  <c r="E266" i="16"/>
  <c r="D266" i="16"/>
  <c r="C266" i="16"/>
  <c r="B266" i="16"/>
  <c r="A266" i="16"/>
  <c r="G265" i="16"/>
  <c r="F265" i="16"/>
  <c r="E265" i="16"/>
  <c r="D265" i="16"/>
  <c r="C265" i="16"/>
  <c r="B265" i="16"/>
  <c r="A265" i="16"/>
  <c r="G264" i="16"/>
  <c r="F264" i="16"/>
  <c r="E264" i="16"/>
  <c r="D264" i="16"/>
  <c r="C264" i="16"/>
  <c r="B264" i="16"/>
  <c r="A264" i="16"/>
  <c r="G263" i="16"/>
  <c r="F263" i="16"/>
  <c r="E263" i="16"/>
  <c r="D263" i="16"/>
  <c r="C263" i="16"/>
  <c r="B263" i="16"/>
  <c r="A263" i="16"/>
  <c r="G262" i="16"/>
  <c r="F262" i="16"/>
  <c r="E262" i="16"/>
  <c r="D262" i="16"/>
  <c r="C262" i="16"/>
  <c r="B262" i="16"/>
  <c r="A262" i="16"/>
  <c r="G261" i="16"/>
  <c r="F261" i="16"/>
  <c r="E261" i="16"/>
  <c r="D261" i="16"/>
  <c r="C261" i="16"/>
  <c r="B261" i="16"/>
  <c r="A261" i="16"/>
  <c r="G260" i="16"/>
  <c r="F260" i="16"/>
  <c r="E260" i="16"/>
  <c r="D260" i="16"/>
  <c r="C260" i="16"/>
  <c r="B260" i="16"/>
  <c r="A260" i="16"/>
  <c r="G259" i="16"/>
  <c r="F259" i="16"/>
  <c r="E259" i="16"/>
  <c r="D259" i="16"/>
  <c r="C259" i="16"/>
  <c r="B259" i="16"/>
  <c r="A259" i="16"/>
  <c r="G258" i="16"/>
  <c r="F258" i="16"/>
  <c r="E258" i="16"/>
  <c r="D258" i="16"/>
  <c r="C258" i="16"/>
  <c r="B258" i="16"/>
  <c r="A258" i="16"/>
  <c r="G257" i="16"/>
  <c r="F257" i="16"/>
  <c r="E257" i="16"/>
  <c r="D257" i="16"/>
  <c r="C257" i="16"/>
  <c r="B257" i="16"/>
  <c r="A257" i="16"/>
  <c r="G256" i="16"/>
  <c r="F256" i="16"/>
  <c r="E256" i="16"/>
  <c r="D256" i="16"/>
  <c r="C256" i="16"/>
  <c r="B256" i="16"/>
  <c r="A256" i="16"/>
  <c r="G255" i="16"/>
  <c r="F255" i="16"/>
  <c r="E255" i="16"/>
  <c r="D255" i="16"/>
  <c r="C255" i="16"/>
  <c r="B255" i="16"/>
  <c r="A255" i="16"/>
  <c r="G254" i="16"/>
  <c r="F254" i="16"/>
  <c r="E254" i="16"/>
  <c r="D254" i="16"/>
  <c r="C254" i="16"/>
  <c r="B254" i="16"/>
  <c r="A254" i="16"/>
  <c r="G253" i="16"/>
  <c r="F253" i="16"/>
  <c r="E253" i="16"/>
  <c r="D253" i="16"/>
  <c r="C253" i="16"/>
  <c r="B253" i="16"/>
  <c r="A253" i="16"/>
  <c r="G252" i="16"/>
  <c r="F252" i="16"/>
  <c r="E252" i="16"/>
  <c r="D252" i="16"/>
  <c r="C252" i="16"/>
  <c r="B252" i="16"/>
  <c r="A252" i="16"/>
  <c r="G251" i="16"/>
  <c r="F251" i="16"/>
  <c r="E251" i="16"/>
  <c r="D251" i="16"/>
  <c r="C251" i="16"/>
  <c r="B251" i="16"/>
  <c r="A251" i="16"/>
  <c r="G250" i="16"/>
  <c r="F250" i="16"/>
  <c r="E250" i="16"/>
  <c r="D250" i="16"/>
  <c r="C250" i="16"/>
  <c r="B250" i="16"/>
  <c r="A250" i="16"/>
  <c r="G249" i="16"/>
  <c r="F249" i="16"/>
  <c r="E249" i="16"/>
  <c r="D249" i="16"/>
  <c r="C249" i="16"/>
  <c r="B249" i="16"/>
  <c r="A249" i="16"/>
  <c r="G248" i="16"/>
  <c r="F248" i="16"/>
  <c r="E248" i="16"/>
  <c r="D248" i="16"/>
  <c r="C248" i="16"/>
  <c r="B248" i="16"/>
  <c r="A248" i="16"/>
  <c r="G247" i="16"/>
  <c r="F247" i="16"/>
  <c r="E247" i="16"/>
  <c r="D247" i="16"/>
  <c r="C247" i="16"/>
  <c r="B247" i="16"/>
  <c r="A247" i="16"/>
  <c r="G246" i="16"/>
  <c r="F246" i="16"/>
  <c r="E246" i="16"/>
  <c r="D246" i="16"/>
  <c r="C246" i="16"/>
  <c r="B246" i="16"/>
  <c r="A246" i="16"/>
  <c r="G245" i="16"/>
  <c r="F245" i="16"/>
  <c r="E245" i="16"/>
  <c r="D245" i="16"/>
  <c r="C245" i="16"/>
  <c r="B245" i="16"/>
  <c r="A245" i="16"/>
  <c r="G244" i="16"/>
  <c r="F244" i="16"/>
  <c r="E244" i="16"/>
  <c r="D244" i="16"/>
  <c r="C244" i="16"/>
  <c r="B244" i="16"/>
  <c r="A244" i="16"/>
  <c r="G243" i="16"/>
  <c r="F243" i="16"/>
  <c r="E243" i="16"/>
  <c r="D243" i="16"/>
  <c r="C243" i="16"/>
  <c r="B243" i="16"/>
  <c r="A243" i="16"/>
  <c r="G242" i="16"/>
  <c r="F242" i="16"/>
  <c r="E242" i="16"/>
  <c r="D242" i="16"/>
  <c r="C242" i="16"/>
  <c r="B242" i="16"/>
  <c r="A242" i="16"/>
  <c r="G241" i="16"/>
  <c r="F241" i="16"/>
  <c r="E241" i="16"/>
  <c r="D241" i="16"/>
  <c r="C241" i="16"/>
  <c r="B241" i="16"/>
  <c r="A241" i="16"/>
  <c r="G240" i="16"/>
  <c r="F240" i="16"/>
  <c r="E240" i="16"/>
  <c r="D240" i="16"/>
  <c r="C240" i="16"/>
  <c r="B240" i="16"/>
  <c r="A240" i="16"/>
  <c r="G239" i="16"/>
  <c r="F239" i="16"/>
  <c r="E239" i="16"/>
  <c r="D239" i="16"/>
  <c r="C239" i="16"/>
  <c r="B239" i="16"/>
  <c r="A239" i="16"/>
  <c r="G238" i="16"/>
  <c r="F238" i="16"/>
  <c r="E238" i="16"/>
  <c r="D238" i="16"/>
  <c r="C238" i="16"/>
  <c r="B238" i="16"/>
  <c r="A238" i="16"/>
  <c r="G237" i="16"/>
  <c r="F237" i="16"/>
  <c r="E237" i="16"/>
  <c r="D237" i="16"/>
  <c r="C237" i="16"/>
  <c r="B237" i="16"/>
  <c r="A237" i="16"/>
  <c r="G236" i="16"/>
  <c r="F236" i="16"/>
  <c r="E236" i="16"/>
  <c r="D236" i="16"/>
  <c r="C236" i="16"/>
  <c r="B236" i="16"/>
  <c r="A236" i="16"/>
  <c r="G235" i="16"/>
  <c r="F235" i="16"/>
  <c r="E235" i="16"/>
  <c r="D235" i="16"/>
  <c r="C235" i="16"/>
  <c r="B235" i="16"/>
  <c r="A235" i="16"/>
  <c r="G234" i="16"/>
  <c r="F234" i="16"/>
  <c r="E234" i="16"/>
  <c r="D234" i="16"/>
  <c r="C234" i="16"/>
  <c r="B234" i="16"/>
  <c r="A234" i="16"/>
  <c r="G233" i="16"/>
  <c r="F233" i="16"/>
  <c r="E233" i="16"/>
  <c r="D233" i="16"/>
  <c r="C233" i="16"/>
  <c r="B233" i="16"/>
  <c r="A233" i="16"/>
  <c r="G232" i="16"/>
  <c r="F232" i="16"/>
  <c r="E232" i="16"/>
  <c r="D232" i="16"/>
  <c r="C232" i="16"/>
  <c r="B232" i="16"/>
  <c r="A232" i="16"/>
  <c r="G231" i="16"/>
  <c r="F231" i="16"/>
  <c r="E231" i="16"/>
  <c r="D231" i="16"/>
  <c r="C231" i="16"/>
  <c r="B231" i="16"/>
  <c r="A231" i="16"/>
  <c r="G230" i="16"/>
  <c r="F230" i="16"/>
  <c r="E230" i="16"/>
  <c r="D230" i="16"/>
  <c r="C230" i="16"/>
  <c r="B230" i="16"/>
  <c r="A230" i="16"/>
  <c r="G229" i="16"/>
  <c r="F229" i="16"/>
  <c r="E229" i="16"/>
  <c r="D229" i="16"/>
  <c r="C229" i="16"/>
  <c r="B229" i="16"/>
  <c r="A229" i="16"/>
  <c r="G228" i="16"/>
  <c r="F228" i="16"/>
  <c r="E228" i="16"/>
  <c r="D228" i="16"/>
  <c r="C228" i="16"/>
  <c r="B228" i="16"/>
  <c r="A228" i="16"/>
  <c r="G227" i="16"/>
  <c r="F227" i="16"/>
  <c r="E227" i="16"/>
  <c r="D227" i="16"/>
  <c r="C227" i="16"/>
  <c r="B227" i="16"/>
  <c r="A227" i="16"/>
  <c r="G226" i="16"/>
  <c r="F226" i="16"/>
  <c r="E226" i="16"/>
  <c r="D226" i="16"/>
  <c r="C226" i="16"/>
  <c r="B226" i="16"/>
  <c r="A226" i="16"/>
  <c r="G225" i="16"/>
  <c r="F225" i="16"/>
  <c r="E225" i="16"/>
  <c r="D225" i="16"/>
  <c r="C225" i="16"/>
  <c r="B225" i="16"/>
  <c r="A225" i="16"/>
  <c r="G224" i="16"/>
  <c r="F224" i="16"/>
  <c r="E224" i="16"/>
  <c r="D224" i="16"/>
  <c r="C224" i="16"/>
  <c r="B224" i="16"/>
  <c r="A224" i="16"/>
  <c r="G223" i="16"/>
  <c r="F223" i="16"/>
  <c r="E223" i="16"/>
  <c r="D223" i="16"/>
  <c r="C223" i="16"/>
  <c r="B223" i="16"/>
  <c r="A223" i="16"/>
  <c r="G222" i="16"/>
  <c r="F222" i="16"/>
  <c r="E222" i="16"/>
  <c r="D222" i="16"/>
  <c r="C222" i="16"/>
  <c r="B222" i="16"/>
  <c r="A222" i="16"/>
  <c r="G221" i="16"/>
  <c r="F221" i="16"/>
  <c r="E221" i="16"/>
  <c r="D221" i="16"/>
  <c r="C221" i="16"/>
  <c r="B221" i="16"/>
  <c r="A221" i="16"/>
  <c r="G220" i="16"/>
  <c r="F220" i="16"/>
  <c r="E220" i="16"/>
  <c r="D220" i="16"/>
  <c r="C220" i="16"/>
  <c r="B220" i="16"/>
  <c r="A220" i="16"/>
  <c r="G219" i="16"/>
  <c r="F219" i="16"/>
  <c r="E219" i="16"/>
  <c r="D219" i="16"/>
  <c r="C219" i="16"/>
  <c r="B219" i="16"/>
  <c r="A219" i="16"/>
  <c r="G218" i="16"/>
  <c r="F218" i="16"/>
  <c r="E218" i="16"/>
  <c r="D218" i="16"/>
  <c r="C218" i="16"/>
  <c r="B218" i="16"/>
  <c r="A218" i="16"/>
  <c r="G217" i="16"/>
  <c r="F217" i="16"/>
  <c r="E217" i="16"/>
  <c r="D217" i="16"/>
  <c r="C217" i="16"/>
  <c r="B217" i="16"/>
  <c r="A217" i="16"/>
  <c r="G216" i="16"/>
  <c r="F216" i="16"/>
  <c r="E216" i="16"/>
  <c r="D216" i="16"/>
  <c r="C216" i="16"/>
  <c r="B216" i="16"/>
  <c r="A216" i="16"/>
  <c r="G215" i="16"/>
  <c r="F215" i="16"/>
  <c r="E215" i="16"/>
  <c r="D215" i="16"/>
  <c r="C215" i="16"/>
  <c r="B215" i="16"/>
  <c r="A215" i="16"/>
  <c r="G214" i="16"/>
  <c r="F214" i="16"/>
  <c r="E214" i="16"/>
  <c r="D214" i="16"/>
  <c r="C214" i="16"/>
  <c r="B214" i="16"/>
  <c r="A214" i="16"/>
  <c r="G213" i="16"/>
  <c r="F213" i="16"/>
  <c r="E213" i="16"/>
  <c r="D213" i="16"/>
  <c r="C213" i="16"/>
  <c r="B213" i="16"/>
  <c r="A213" i="16"/>
  <c r="G212" i="16"/>
  <c r="F212" i="16"/>
  <c r="E212" i="16"/>
  <c r="D212" i="16"/>
  <c r="C212" i="16"/>
  <c r="B212" i="16"/>
  <c r="A212" i="16"/>
  <c r="G211" i="16"/>
  <c r="F211" i="16"/>
  <c r="E211" i="16"/>
  <c r="D211" i="16"/>
  <c r="C211" i="16"/>
  <c r="B211" i="16"/>
  <c r="A211" i="16"/>
  <c r="G210" i="16"/>
  <c r="F210" i="16"/>
  <c r="E210" i="16"/>
  <c r="D210" i="16"/>
  <c r="C210" i="16"/>
  <c r="B210" i="16"/>
  <c r="A210" i="16"/>
  <c r="G209" i="16"/>
  <c r="F209" i="16"/>
  <c r="E209" i="16"/>
  <c r="D209" i="16"/>
  <c r="C209" i="16"/>
  <c r="B209" i="16"/>
  <c r="A209" i="16"/>
  <c r="G208" i="16"/>
  <c r="F208" i="16"/>
  <c r="E208" i="16"/>
  <c r="D208" i="16"/>
  <c r="C208" i="16"/>
  <c r="B208" i="16"/>
  <c r="A208" i="16"/>
  <c r="G207" i="16"/>
  <c r="F207" i="16"/>
  <c r="E207" i="16"/>
  <c r="D207" i="16"/>
  <c r="C207" i="16"/>
  <c r="B207" i="16"/>
  <c r="A207" i="16"/>
  <c r="G206" i="16"/>
  <c r="F206" i="16"/>
  <c r="E206" i="16"/>
  <c r="D206" i="16"/>
  <c r="C206" i="16"/>
  <c r="B206" i="16"/>
  <c r="A206" i="16"/>
  <c r="G205" i="16"/>
  <c r="F205" i="16"/>
  <c r="E205" i="16"/>
  <c r="D205" i="16"/>
  <c r="C205" i="16"/>
  <c r="B205" i="16"/>
  <c r="A205" i="16"/>
  <c r="G204" i="16"/>
  <c r="F204" i="16"/>
  <c r="E204" i="16"/>
  <c r="D204" i="16"/>
  <c r="C204" i="16"/>
  <c r="B204" i="16"/>
  <c r="A204" i="16"/>
  <c r="G203" i="16"/>
  <c r="F203" i="16"/>
  <c r="E203" i="16"/>
  <c r="D203" i="16"/>
  <c r="C203" i="16"/>
  <c r="B203" i="16"/>
  <c r="A203" i="16"/>
  <c r="G202" i="16"/>
  <c r="F202" i="16"/>
  <c r="E202" i="16"/>
  <c r="D202" i="16"/>
  <c r="C202" i="16"/>
  <c r="B202" i="16"/>
  <c r="A202" i="16"/>
  <c r="G201" i="16"/>
  <c r="F201" i="16"/>
  <c r="E201" i="16"/>
  <c r="D201" i="16"/>
  <c r="C201" i="16"/>
  <c r="B201" i="16"/>
  <c r="A201" i="16"/>
  <c r="G200" i="16"/>
  <c r="F200" i="16"/>
  <c r="E200" i="16"/>
  <c r="D200" i="16"/>
  <c r="C200" i="16"/>
  <c r="B200" i="16"/>
  <c r="A200" i="16"/>
  <c r="G199" i="16"/>
  <c r="F199" i="16"/>
  <c r="E199" i="16"/>
  <c r="D199" i="16"/>
  <c r="C199" i="16"/>
  <c r="B199" i="16"/>
  <c r="A199" i="16"/>
  <c r="G198" i="16"/>
  <c r="F198" i="16"/>
  <c r="E198" i="16"/>
  <c r="D198" i="16"/>
  <c r="C198" i="16"/>
  <c r="B198" i="16"/>
  <c r="A198" i="16"/>
  <c r="G197" i="16"/>
  <c r="F197" i="16"/>
  <c r="E197" i="16"/>
  <c r="D197" i="16"/>
  <c r="C197" i="16"/>
  <c r="B197" i="16"/>
  <c r="A197" i="16"/>
  <c r="G196" i="16"/>
  <c r="F196" i="16"/>
  <c r="E196" i="16"/>
  <c r="D196" i="16"/>
  <c r="C196" i="16"/>
  <c r="B196" i="16"/>
  <c r="A196" i="16"/>
  <c r="G195" i="16"/>
  <c r="F195" i="16"/>
  <c r="E195" i="16"/>
  <c r="D195" i="16"/>
  <c r="C195" i="16"/>
  <c r="B195" i="16"/>
  <c r="A195" i="16"/>
  <c r="G194" i="16"/>
  <c r="F194" i="16"/>
  <c r="E194" i="16"/>
  <c r="D194" i="16"/>
  <c r="C194" i="16"/>
  <c r="B194" i="16"/>
  <c r="A194" i="16"/>
  <c r="G193" i="16"/>
  <c r="F193" i="16"/>
  <c r="E193" i="16"/>
  <c r="D193" i="16"/>
  <c r="C193" i="16"/>
  <c r="B193" i="16"/>
  <c r="A193" i="16"/>
  <c r="G192" i="16"/>
  <c r="F192" i="16"/>
  <c r="E192" i="16"/>
  <c r="D192" i="16"/>
  <c r="C192" i="16"/>
  <c r="B192" i="16"/>
  <c r="A192" i="16"/>
  <c r="G191" i="16"/>
  <c r="F191" i="16"/>
  <c r="E191" i="16"/>
  <c r="D191" i="16"/>
  <c r="C191" i="16"/>
  <c r="B191" i="16"/>
  <c r="A191" i="16"/>
  <c r="G190" i="16"/>
  <c r="F190" i="16"/>
  <c r="E190" i="16"/>
  <c r="D190" i="16"/>
  <c r="C190" i="16"/>
  <c r="B190" i="16"/>
  <c r="A190" i="16"/>
  <c r="G189" i="16"/>
  <c r="F189" i="16"/>
  <c r="E189" i="16"/>
  <c r="D189" i="16"/>
  <c r="C189" i="16"/>
  <c r="B189" i="16"/>
  <c r="A189" i="16"/>
  <c r="G188" i="16"/>
  <c r="F188" i="16"/>
  <c r="E188" i="16"/>
  <c r="D188" i="16"/>
  <c r="C188" i="16"/>
  <c r="B188" i="16"/>
  <c r="A188" i="16"/>
  <c r="G187" i="16"/>
  <c r="F187" i="16"/>
  <c r="E187" i="16"/>
  <c r="D187" i="16"/>
  <c r="C187" i="16"/>
  <c r="B187" i="16"/>
  <c r="A187" i="16"/>
  <c r="G186" i="16"/>
  <c r="F186" i="16"/>
  <c r="E186" i="16"/>
  <c r="D186" i="16"/>
  <c r="C186" i="16"/>
  <c r="B186" i="16"/>
  <c r="A186" i="16"/>
  <c r="G185" i="16"/>
  <c r="F185" i="16"/>
  <c r="E185" i="16"/>
  <c r="D185" i="16"/>
  <c r="C185" i="16"/>
  <c r="B185" i="16"/>
  <c r="A185" i="16"/>
  <c r="G184" i="16"/>
  <c r="F184" i="16"/>
  <c r="E184" i="16"/>
  <c r="D184" i="16"/>
  <c r="C184" i="16"/>
  <c r="B184" i="16"/>
  <c r="A184" i="16"/>
  <c r="G183" i="16"/>
  <c r="F183" i="16"/>
  <c r="E183" i="16"/>
  <c r="D183" i="16"/>
  <c r="C183" i="16"/>
  <c r="B183" i="16"/>
  <c r="A183" i="16"/>
  <c r="G182" i="16"/>
  <c r="F182" i="16"/>
  <c r="E182" i="16"/>
  <c r="D182" i="16"/>
  <c r="C182" i="16"/>
  <c r="B182" i="16"/>
  <c r="A182" i="16"/>
  <c r="G181" i="16"/>
  <c r="F181" i="16"/>
  <c r="E181" i="16"/>
  <c r="D181" i="16"/>
  <c r="C181" i="16"/>
  <c r="B181" i="16"/>
  <c r="A181" i="16"/>
  <c r="G180" i="16"/>
  <c r="F180" i="16"/>
  <c r="E180" i="16"/>
  <c r="D180" i="16"/>
  <c r="C180" i="16"/>
  <c r="B180" i="16"/>
  <c r="A180" i="16"/>
  <c r="G179" i="16"/>
  <c r="F179" i="16"/>
  <c r="E179" i="16"/>
  <c r="D179" i="16"/>
  <c r="C179" i="16"/>
  <c r="B179" i="16"/>
  <c r="A179" i="16"/>
  <c r="G178" i="16"/>
  <c r="F178" i="16"/>
  <c r="E178" i="16"/>
  <c r="D178" i="16"/>
  <c r="C178" i="16"/>
  <c r="B178" i="16"/>
  <c r="A178" i="16"/>
  <c r="G177" i="16"/>
  <c r="F177" i="16"/>
  <c r="E177" i="16"/>
  <c r="D177" i="16"/>
  <c r="C177" i="16"/>
  <c r="B177" i="16"/>
  <c r="A177" i="16"/>
  <c r="G176" i="16"/>
  <c r="F176" i="16"/>
  <c r="E176" i="16"/>
  <c r="D176" i="16"/>
  <c r="C176" i="16"/>
  <c r="B176" i="16"/>
  <c r="A176" i="16"/>
  <c r="G175" i="16"/>
  <c r="F175" i="16"/>
  <c r="E175" i="16"/>
  <c r="D175" i="16"/>
  <c r="C175" i="16"/>
  <c r="B175" i="16"/>
  <c r="A175" i="16"/>
  <c r="G174" i="16"/>
  <c r="F174" i="16"/>
  <c r="E174" i="16"/>
  <c r="D174" i="16"/>
  <c r="C174" i="16"/>
  <c r="B174" i="16"/>
  <c r="A174" i="16"/>
  <c r="G173" i="16"/>
  <c r="F173" i="16"/>
  <c r="E173" i="16"/>
  <c r="D173" i="16"/>
  <c r="C173" i="16"/>
  <c r="B173" i="16"/>
  <c r="A173" i="16"/>
  <c r="G172" i="16"/>
  <c r="F172" i="16"/>
  <c r="E172" i="16"/>
  <c r="D172" i="16"/>
  <c r="C172" i="16"/>
  <c r="B172" i="16"/>
  <c r="A172" i="16"/>
  <c r="G171" i="16"/>
  <c r="F171" i="16"/>
  <c r="E171" i="16"/>
  <c r="D171" i="16"/>
  <c r="C171" i="16"/>
  <c r="B171" i="16"/>
  <c r="A171" i="16"/>
  <c r="G170" i="16"/>
  <c r="F170" i="16"/>
  <c r="E170" i="16"/>
  <c r="D170" i="16"/>
  <c r="C170" i="16"/>
  <c r="B170" i="16"/>
  <c r="A170" i="16"/>
  <c r="G169" i="16"/>
  <c r="F169" i="16"/>
  <c r="E169" i="16"/>
  <c r="D169" i="16"/>
  <c r="C169" i="16"/>
  <c r="B169" i="16"/>
  <c r="A169" i="16"/>
  <c r="G168" i="16"/>
  <c r="F168" i="16"/>
  <c r="E168" i="16"/>
  <c r="D168" i="16"/>
  <c r="C168" i="16"/>
  <c r="B168" i="16"/>
  <c r="A168" i="16"/>
  <c r="G167" i="16"/>
  <c r="F167" i="16"/>
  <c r="E167" i="16"/>
  <c r="D167" i="16"/>
  <c r="C167" i="16"/>
  <c r="B167" i="16"/>
  <c r="A167" i="16"/>
  <c r="G166" i="16"/>
  <c r="F166" i="16"/>
  <c r="E166" i="16"/>
  <c r="D166" i="16"/>
  <c r="C166" i="16"/>
  <c r="B166" i="16"/>
  <c r="A166" i="16"/>
  <c r="G165" i="16"/>
  <c r="F165" i="16"/>
  <c r="E165" i="16"/>
  <c r="D165" i="16"/>
  <c r="C165" i="16"/>
  <c r="B165" i="16"/>
  <c r="A165" i="16"/>
  <c r="G164" i="16"/>
  <c r="F164" i="16"/>
  <c r="E164" i="16"/>
  <c r="D164" i="16"/>
  <c r="C164" i="16"/>
  <c r="B164" i="16"/>
  <c r="A164" i="16"/>
  <c r="G163" i="16"/>
  <c r="F163" i="16"/>
  <c r="E163" i="16"/>
  <c r="D163" i="16"/>
  <c r="C163" i="16"/>
  <c r="B163" i="16"/>
  <c r="A163" i="16"/>
  <c r="G162" i="16"/>
  <c r="F162" i="16"/>
  <c r="E162" i="16"/>
  <c r="D162" i="16"/>
  <c r="C162" i="16"/>
  <c r="B162" i="16"/>
  <c r="A162" i="16"/>
  <c r="G161" i="16"/>
  <c r="F161" i="16"/>
  <c r="E161" i="16"/>
  <c r="D161" i="16"/>
  <c r="C161" i="16"/>
  <c r="B161" i="16"/>
  <c r="A161" i="16"/>
  <c r="G160" i="16"/>
  <c r="F160" i="16"/>
  <c r="E160" i="16"/>
  <c r="D160" i="16"/>
  <c r="C160" i="16"/>
  <c r="B160" i="16"/>
  <c r="A160" i="16"/>
  <c r="G159" i="16"/>
  <c r="F159" i="16"/>
  <c r="E159" i="16"/>
  <c r="D159" i="16"/>
  <c r="C159" i="16"/>
  <c r="B159" i="16"/>
  <c r="A159" i="16"/>
  <c r="G158" i="16"/>
  <c r="F158" i="16"/>
  <c r="E158" i="16"/>
  <c r="D158" i="16"/>
  <c r="C158" i="16"/>
  <c r="B158" i="16"/>
  <c r="A158" i="16"/>
  <c r="G157" i="16"/>
  <c r="F157" i="16"/>
  <c r="E157" i="16"/>
  <c r="D157" i="16"/>
  <c r="C157" i="16"/>
  <c r="B157" i="16"/>
  <c r="A157" i="16"/>
  <c r="G156" i="16"/>
  <c r="F156" i="16"/>
  <c r="E156" i="16"/>
  <c r="D156" i="16"/>
  <c r="C156" i="16"/>
  <c r="B156" i="16"/>
  <c r="A156" i="16"/>
  <c r="G155" i="16"/>
  <c r="F155" i="16"/>
  <c r="E155" i="16"/>
  <c r="D155" i="16"/>
  <c r="C155" i="16"/>
  <c r="B155" i="16"/>
  <c r="A155" i="16"/>
  <c r="G154" i="16"/>
  <c r="F154" i="16"/>
  <c r="E154" i="16"/>
  <c r="D154" i="16"/>
  <c r="C154" i="16"/>
  <c r="B154" i="16"/>
  <c r="A154" i="16"/>
  <c r="G153" i="16"/>
  <c r="F153" i="16"/>
  <c r="E153" i="16"/>
  <c r="D153" i="16"/>
  <c r="C153" i="16"/>
  <c r="B153" i="16"/>
  <c r="A153" i="16"/>
  <c r="G152" i="16"/>
  <c r="F152" i="16"/>
  <c r="E152" i="16"/>
  <c r="D152" i="16"/>
  <c r="C152" i="16"/>
  <c r="B152" i="16"/>
  <c r="A152" i="16"/>
  <c r="G151" i="16"/>
  <c r="F151" i="16"/>
  <c r="E151" i="16"/>
  <c r="D151" i="16"/>
  <c r="C151" i="16"/>
  <c r="B151" i="16"/>
  <c r="A151" i="16"/>
  <c r="G150" i="16"/>
  <c r="F150" i="16"/>
  <c r="E150" i="16"/>
  <c r="D150" i="16"/>
  <c r="C150" i="16"/>
  <c r="B150" i="16"/>
  <c r="A150" i="16"/>
  <c r="G149" i="16"/>
  <c r="F149" i="16"/>
  <c r="E149" i="16"/>
  <c r="D149" i="16"/>
  <c r="C149" i="16"/>
  <c r="B149" i="16"/>
  <c r="A149" i="16"/>
  <c r="G148" i="16"/>
  <c r="F148" i="16"/>
  <c r="E148" i="16"/>
  <c r="D148" i="16"/>
  <c r="C148" i="16"/>
  <c r="B148" i="16"/>
  <c r="A148" i="16"/>
  <c r="G147" i="16"/>
  <c r="F147" i="16"/>
  <c r="E147" i="16"/>
  <c r="D147" i="16"/>
  <c r="C147" i="16"/>
  <c r="B147" i="16"/>
  <c r="A147" i="16"/>
  <c r="G146" i="16"/>
  <c r="F146" i="16"/>
  <c r="E146" i="16"/>
  <c r="D146" i="16"/>
  <c r="C146" i="16"/>
  <c r="B146" i="16"/>
  <c r="A146" i="16"/>
  <c r="G145" i="16"/>
  <c r="F145" i="16"/>
  <c r="E145" i="16"/>
  <c r="D145" i="16"/>
  <c r="C145" i="16"/>
  <c r="B145" i="16"/>
  <c r="A145" i="16"/>
  <c r="G144" i="16"/>
  <c r="F144" i="16"/>
  <c r="E144" i="16"/>
  <c r="D144" i="16"/>
  <c r="C144" i="16"/>
  <c r="B144" i="16"/>
  <c r="A144" i="16"/>
  <c r="G143" i="16"/>
  <c r="F143" i="16"/>
  <c r="E143" i="16"/>
  <c r="D143" i="16"/>
  <c r="C143" i="16"/>
  <c r="B143" i="16"/>
  <c r="A143" i="16"/>
  <c r="G142" i="16"/>
  <c r="F142" i="16"/>
  <c r="E142" i="16"/>
  <c r="D142" i="16"/>
  <c r="C142" i="16"/>
  <c r="B142" i="16"/>
  <c r="A142" i="16"/>
  <c r="G141" i="16"/>
  <c r="F141" i="16"/>
  <c r="E141" i="16"/>
  <c r="D141" i="16"/>
  <c r="C141" i="16"/>
  <c r="B141" i="16"/>
  <c r="A141" i="16"/>
  <c r="G140" i="16"/>
  <c r="F140" i="16"/>
  <c r="E140" i="16"/>
  <c r="D140" i="16"/>
  <c r="C140" i="16"/>
  <c r="B140" i="16"/>
  <c r="A140" i="16"/>
  <c r="G139" i="16"/>
  <c r="F139" i="16"/>
  <c r="E139" i="16"/>
  <c r="D139" i="16"/>
  <c r="C139" i="16"/>
  <c r="B139" i="16"/>
  <c r="A139" i="16"/>
  <c r="G138" i="16"/>
  <c r="F138" i="16"/>
  <c r="E138" i="16"/>
  <c r="D138" i="16"/>
  <c r="C138" i="16"/>
  <c r="B138" i="16"/>
  <c r="A138" i="16"/>
  <c r="G137" i="16"/>
  <c r="F137" i="16"/>
  <c r="E137" i="16"/>
  <c r="D137" i="16"/>
  <c r="C137" i="16"/>
  <c r="B137" i="16"/>
  <c r="A137" i="16"/>
  <c r="G136" i="16"/>
  <c r="F136" i="16"/>
  <c r="E136" i="16"/>
  <c r="D136" i="16"/>
  <c r="C136" i="16"/>
  <c r="B136" i="16"/>
  <c r="A136" i="16"/>
  <c r="G135" i="16"/>
  <c r="F135" i="16"/>
  <c r="E135" i="16"/>
  <c r="D135" i="16"/>
  <c r="C135" i="16"/>
  <c r="B135" i="16"/>
  <c r="A135" i="16"/>
  <c r="G134" i="16"/>
  <c r="F134" i="16"/>
  <c r="E134" i="16"/>
  <c r="D134" i="16"/>
  <c r="C134" i="16"/>
  <c r="B134" i="16"/>
  <c r="A134" i="16"/>
  <c r="G133" i="16"/>
  <c r="F133" i="16"/>
  <c r="E133" i="16"/>
  <c r="D133" i="16"/>
  <c r="C133" i="16"/>
  <c r="B133" i="16"/>
  <c r="A133" i="16"/>
  <c r="G132" i="16"/>
  <c r="F132" i="16"/>
  <c r="E132" i="16"/>
  <c r="D132" i="16"/>
  <c r="C132" i="16"/>
  <c r="B132" i="16"/>
  <c r="A132" i="16"/>
  <c r="G131" i="16"/>
  <c r="F131" i="16"/>
  <c r="E131" i="16"/>
  <c r="D131" i="16"/>
  <c r="C131" i="16"/>
  <c r="B131" i="16"/>
  <c r="A131" i="16"/>
  <c r="G130" i="16"/>
  <c r="F130" i="16"/>
  <c r="E130" i="16"/>
  <c r="D130" i="16"/>
  <c r="C130" i="16"/>
  <c r="B130" i="16"/>
  <c r="A130" i="16"/>
  <c r="G129" i="16"/>
  <c r="F129" i="16"/>
  <c r="E129" i="16"/>
  <c r="D129" i="16"/>
  <c r="C129" i="16"/>
  <c r="B129" i="16"/>
  <c r="A129" i="16"/>
  <c r="G128" i="16"/>
  <c r="F128" i="16"/>
  <c r="E128" i="16"/>
  <c r="D128" i="16"/>
  <c r="C128" i="16"/>
  <c r="B128" i="16"/>
  <c r="A128" i="16"/>
  <c r="G127" i="16"/>
  <c r="F127" i="16"/>
  <c r="E127" i="16"/>
  <c r="D127" i="16"/>
  <c r="C127" i="16"/>
  <c r="B127" i="16"/>
  <c r="A127" i="16"/>
  <c r="G126" i="16"/>
  <c r="F126" i="16"/>
  <c r="E126" i="16"/>
  <c r="D126" i="16"/>
  <c r="C126" i="16"/>
  <c r="B126" i="16"/>
  <c r="A126" i="16"/>
  <c r="G125" i="16"/>
  <c r="F125" i="16"/>
  <c r="E125" i="16"/>
  <c r="D125" i="16"/>
  <c r="C125" i="16"/>
  <c r="B125" i="16"/>
  <c r="A125" i="16"/>
  <c r="G124" i="16"/>
  <c r="F124" i="16"/>
  <c r="E124" i="16"/>
  <c r="D124" i="16"/>
  <c r="C124" i="16"/>
  <c r="B124" i="16"/>
  <c r="A124" i="16"/>
  <c r="G123" i="16"/>
  <c r="F123" i="16"/>
  <c r="E123" i="16"/>
  <c r="D123" i="16"/>
  <c r="C123" i="16"/>
  <c r="B123" i="16"/>
  <c r="A123" i="16"/>
  <c r="G122" i="16"/>
  <c r="F122" i="16"/>
  <c r="E122" i="16"/>
  <c r="D122" i="16"/>
  <c r="C122" i="16"/>
  <c r="B122" i="16"/>
  <c r="A122" i="16"/>
  <c r="G121" i="16"/>
  <c r="F121" i="16"/>
  <c r="E121" i="16"/>
  <c r="D121" i="16"/>
  <c r="C121" i="16"/>
  <c r="B121" i="16"/>
  <c r="A121" i="16"/>
  <c r="G120" i="16"/>
  <c r="F120" i="16"/>
  <c r="E120" i="16"/>
  <c r="D120" i="16"/>
  <c r="C120" i="16"/>
  <c r="B120" i="16"/>
  <c r="A120" i="16"/>
  <c r="G119" i="16"/>
  <c r="F119" i="16"/>
  <c r="E119" i="16"/>
  <c r="D119" i="16"/>
  <c r="C119" i="16"/>
  <c r="B119" i="16"/>
  <c r="A119" i="16"/>
  <c r="G118" i="16"/>
  <c r="F118" i="16"/>
  <c r="E118" i="16"/>
  <c r="D118" i="16"/>
  <c r="C118" i="16"/>
  <c r="B118" i="16"/>
  <c r="A118" i="16"/>
  <c r="G117" i="16"/>
  <c r="F117" i="16"/>
  <c r="E117" i="16"/>
  <c r="D117" i="16"/>
  <c r="C117" i="16"/>
  <c r="B117" i="16"/>
  <c r="A117" i="16"/>
  <c r="G116" i="16"/>
  <c r="F116" i="16"/>
  <c r="E116" i="16"/>
  <c r="D116" i="16"/>
  <c r="C116" i="16"/>
  <c r="B116" i="16"/>
  <c r="A116" i="16"/>
  <c r="G115" i="16"/>
  <c r="F115" i="16"/>
  <c r="E115" i="16"/>
  <c r="D115" i="16"/>
  <c r="C115" i="16"/>
  <c r="B115" i="16"/>
  <c r="A115" i="16"/>
  <c r="G114" i="16"/>
  <c r="F114" i="16"/>
  <c r="E114" i="16"/>
  <c r="D114" i="16"/>
  <c r="C114" i="16"/>
  <c r="B114" i="16"/>
  <c r="A114" i="16"/>
  <c r="G113" i="16"/>
  <c r="F113" i="16"/>
  <c r="E113" i="16"/>
  <c r="D113" i="16"/>
  <c r="C113" i="16"/>
  <c r="B113" i="16"/>
  <c r="A113" i="16"/>
  <c r="G112" i="16"/>
  <c r="F112" i="16"/>
  <c r="E112" i="16"/>
  <c r="D112" i="16"/>
  <c r="C112" i="16"/>
  <c r="B112" i="16"/>
  <c r="A112" i="16"/>
  <c r="G111" i="16"/>
  <c r="F111" i="16"/>
  <c r="E111" i="16"/>
  <c r="D111" i="16"/>
  <c r="C111" i="16"/>
  <c r="B111" i="16"/>
  <c r="A111" i="16"/>
  <c r="G110" i="16"/>
  <c r="F110" i="16"/>
  <c r="E110" i="16"/>
  <c r="D110" i="16"/>
  <c r="C110" i="16"/>
  <c r="B110" i="16"/>
  <c r="A110" i="16"/>
  <c r="G109" i="16"/>
  <c r="F109" i="16"/>
  <c r="E109" i="16"/>
  <c r="D109" i="16"/>
  <c r="C109" i="16"/>
  <c r="B109" i="16"/>
  <c r="A109" i="16"/>
  <c r="G108" i="16"/>
  <c r="F108" i="16"/>
  <c r="E108" i="16"/>
  <c r="D108" i="16"/>
  <c r="C108" i="16"/>
  <c r="B108" i="16"/>
  <c r="A108" i="16"/>
  <c r="G107" i="16"/>
  <c r="F107" i="16"/>
  <c r="E107" i="16"/>
  <c r="D107" i="16"/>
  <c r="C107" i="16"/>
  <c r="B107" i="16"/>
  <c r="A107" i="16"/>
  <c r="G106" i="16"/>
  <c r="F106" i="16"/>
  <c r="E106" i="16"/>
  <c r="D106" i="16"/>
  <c r="C106" i="16"/>
  <c r="B106" i="16"/>
  <c r="A106" i="16"/>
  <c r="G105" i="16"/>
  <c r="F105" i="16"/>
  <c r="E105" i="16"/>
  <c r="D105" i="16"/>
  <c r="C105" i="16"/>
  <c r="B105" i="16"/>
  <c r="A105" i="16"/>
  <c r="G104" i="16"/>
  <c r="F104" i="16"/>
  <c r="E104" i="16"/>
  <c r="D104" i="16"/>
  <c r="C104" i="16"/>
  <c r="B104" i="16"/>
  <c r="A104" i="16"/>
  <c r="G103" i="16"/>
  <c r="F103" i="16"/>
  <c r="E103" i="16"/>
  <c r="D103" i="16"/>
  <c r="C103" i="16"/>
  <c r="B103" i="16"/>
  <c r="A103" i="16"/>
  <c r="G102" i="16"/>
  <c r="F102" i="16"/>
  <c r="E102" i="16"/>
  <c r="D102" i="16"/>
  <c r="C102" i="16"/>
  <c r="B102" i="16"/>
  <c r="A102" i="16"/>
  <c r="G101" i="16"/>
  <c r="F101" i="16"/>
  <c r="E101" i="16"/>
  <c r="D101" i="16"/>
  <c r="C101" i="16"/>
  <c r="B101" i="16"/>
  <c r="A101" i="16"/>
  <c r="G100" i="16"/>
  <c r="F100" i="16"/>
  <c r="E100" i="16"/>
  <c r="D100" i="16"/>
  <c r="C100" i="16"/>
  <c r="B100" i="16"/>
  <c r="A100" i="16"/>
  <c r="G99" i="16"/>
  <c r="F99" i="16"/>
  <c r="E99" i="16"/>
  <c r="D99" i="16"/>
  <c r="C99" i="16"/>
  <c r="B99" i="16"/>
  <c r="A99" i="16"/>
  <c r="G98" i="16"/>
  <c r="F98" i="16"/>
  <c r="E98" i="16"/>
  <c r="D98" i="16"/>
  <c r="C98" i="16"/>
  <c r="B98" i="16"/>
  <c r="A98" i="16"/>
  <c r="G97" i="16"/>
  <c r="F97" i="16"/>
  <c r="E97" i="16"/>
  <c r="D97" i="16"/>
  <c r="C97" i="16"/>
  <c r="B97" i="16"/>
  <c r="A97" i="16"/>
  <c r="G96" i="16"/>
  <c r="F96" i="16"/>
  <c r="E96" i="16"/>
  <c r="D96" i="16"/>
  <c r="C96" i="16"/>
  <c r="B96" i="16"/>
  <c r="A96" i="16"/>
  <c r="G95" i="16"/>
  <c r="F95" i="16"/>
  <c r="E95" i="16"/>
  <c r="D95" i="16"/>
  <c r="C95" i="16"/>
  <c r="B95" i="16"/>
  <c r="A95" i="16"/>
  <c r="G94" i="16"/>
  <c r="F94" i="16"/>
  <c r="E94" i="16"/>
  <c r="D94" i="16"/>
  <c r="C94" i="16"/>
  <c r="B94" i="16"/>
  <c r="A94" i="16"/>
  <c r="G93" i="16"/>
  <c r="F93" i="16"/>
  <c r="E93" i="16"/>
  <c r="D93" i="16"/>
  <c r="C93" i="16"/>
  <c r="B93" i="16"/>
  <c r="A93" i="16"/>
  <c r="G92" i="16"/>
  <c r="F92" i="16"/>
  <c r="E92" i="16"/>
  <c r="D92" i="16"/>
  <c r="C92" i="16"/>
  <c r="B92" i="16"/>
  <c r="A92" i="16"/>
  <c r="G91" i="16"/>
  <c r="F91" i="16"/>
  <c r="E91" i="16"/>
  <c r="D91" i="16"/>
  <c r="C91" i="16"/>
  <c r="B91" i="16"/>
  <c r="A91" i="16"/>
  <c r="G90" i="16"/>
  <c r="F90" i="16"/>
  <c r="E90" i="16"/>
  <c r="D90" i="16"/>
  <c r="C90" i="16"/>
  <c r="B90" i="16"/>
  <c r="A90" i="16"/>
  <c r="G89" i="16"/>
  <c r="F89" i="16"/>
  <c r="E89" i="16"/>
  <c r="D89" i="16"/>
  <c r="C89" i="16"/>
  <c r="B89" i="16"/>
  <c r="A89" i="16"/>
  <c r="G88" i="16"/>
  <c r="F88" i="16"/>
  <c r="E88" i="16"/>
  <c r="D88" i="16"/>
  <c r="C88" i="16"/>
  <c r="B88" i="16"/>
  <c r="A88" i="16"/>
  <c r="G87" i="16"/>
  <c r="F87" i="16"/>
  <c r="E87" i="16"/>
  <c r="D87" i="16"/>
  <c r="C87" i="16"/>
  <c r="B87" i="16"/>
  <c r="A87" i="16"/>
  <c r="G86" i="16"/>
  <c r="F86" i="16"/>
  <c r="E86" i="16"/>
  <c r="D86" i="16"/>
  <c r="C86" i="16"/>
  <c r="B86" i="16"/>
  <c r="A86" i="16"/>
  <c r="G85" i="16"/>
  <c r="F85" i="16"/>
  <c r="E85" i="16"/>
  <c r="D85" i="16"/>
  <c r="C85" i="16"/>
  <c r="B85" i="16"/>
  <c r="A85" i="16"/>
  <c r="G84" i="16"/>
  <c r="F84" i="16"/>
  <c r="E84" i="16"/>
  <c r="D84" i="16"/>
  <c r="C84" i="16"/>
  <c r="B84" i="16"/>
  <c r="A84" i="16"/>
  <c r="G83" i="16"/>
  <c r="F83" i="16"/>
  <c r="E83" i="16"/>
  <c r="D83" i="16"/>
  <c r="C83" i="16"/>
  <c r="B83" i="16"/>
  <c r="A83" i="16"/>
  <c r="G82" i="16"/>
  <c r="F82" i="16"/>
  <c r="E82" i="16"/>
  <c r="D82" i="16"/>
  <c r="C82" i="16"/>
  <c r="B82" i="16"/>
  <c r="A82" i="16"/>
  <c r="G81" i="16"/>
  <c r="F81" i="16"/>
  <c r="E81" i="16"/>
  <c r="D81" i="16"/>
  <c r="C81" i="16"/>
  <c r="B81" i="16"/>
  <c r="A81" i="16"/>
  <c r="G80" i="16"/>
  <c r="F80" i="16"/>
  <c r="E80" i="16"/>
  <c r="D80" i="16"/>
  <c r="C80" i="16"/>
  <c r="B80" i="16"/>
  <c r="A80" i="16"/>
  <c r="G79" i="16"/>
  <c r="F79" i="16"/>
  <c r="E79" i="16"/>
  <c r="D79" i="16"/>
  <c r="C79" i="16"/>
  <c r="B79" i="16"/>
  <c r="A79" i="16"/>
  <c r="G78" i="16"/>
  <c r="F78" i="16"/>
  <c r="E78" i="16"/>
  <c r="D78" i="16"/>
  <c r="C78" i="16"/>
  <c r="B78" i="16"/>
  <c r="A78" i="16"/>
  <c r="G77" i="16"/>
  <c r="F77" i="16"/>
  <c r="E77" i="16"/>
  <c r="D77" i="16"/>
  <c r="C77" i="16"/>
  <c r="B77" i="16"/>
  <c r="A77" i="16"/>
  <c r="G76" i="16"/>
  <c r="F76" i="16"/>
  <c r="E76" i="16"/>
  <c r="D76" i="16"/>
  <c r="C76" i="16"/>
  <c r="B76" i="16"/>
  <c r="A76" i="16"/>
  <c r="G75" i="16"/>
  <c r="F75" i="16"/>
  <c r="E75" i="16"/>
  <c r="D75" i="16"/>
  <c r="C75" i="16"/>
  <c r="B75" i="16"/>
  <c r="A75" i="16"/>
  <c r="G74" i="16"/>
  <c r="F74" i="16"/>
  <c r="E74" i="16"/>
  <c r="D74" i="16"/>
  <c r="C74" i="16"/>
  <c r="B74" i="16"/>
  <c r="A74" i="16"/>
  <c r="G73" i="16"/>
  <c r="F73" i="16"/>
  <c r="E73" i="16"/>
  <c r="D73" i="16"/>
  <c r="C73" i="16"/>
  <c r="B73" i="16"/>
  <c r="A73" i="16"/>
  <c r="G72" i="16"/>
  <c r="F72" i="16"/>
  <c r="E72" i="16"/>
  <c r="D72" i="16"/>
  <c r="C72" i="16"/>
  <c r="B72" i="16"/>
  <c r="A72" i="16"/>
  <c r="G71" i="16"/>
  <c r="F71" i="16"/>
  <c r="E71" i="16"/>
  <c r="D71" i="16"/>
  <c r="C71" i="16"/>
  <c r="B71" i="16"/>
  <c r="A71" i="16"/>
  <c r="G70" i="16"/>
  <c r="F70" i="16"/>
  <c r="E70" i="16"/>
  <c r="D70" i="16"/>
  <c r="C70" i="16"/>
  <c r="B70" i="16"/>
  <c r="A70" i="16"/>
  <c r="G69" i="16"/>
  <c r="F69" i="16"/>
  <c r="E69" i="16"/>
  <c r="D69" i="16"/>
  <c r="C69" i="16"/>
  <c r="B69" i="16"/>
  <c r="A69" i="16"/>
  <c r="G68" i="16"/>
  <c r="F68" i="16"/>
  <c r="E68" i="16"/>
  <c r="D68" i="16"/>
  <c r="C68" i="16"/>
  <c r="B68" i="16"/>
  <c r="A68" i="16"/>
  <c r="G67" i="16"/>
  <c r="F67" i="16"/>
  <c r="E67" i="16"/>
  <c r="D67" i="16"/>
  <c r="C67" i="16"/>
  <c r="B67" i="16"/>
  <c r="A67" i="16"/>
  <c r="G66" i="16"/>
  <c r="F66" i="16"/>
  <c r="E66" i="16"/>
  <c r="D66" i="16"/>
  <c r="C66" i="16"/>
  <c r="B66" i="16"/>
  <c r="A66" i="16"/>
  <c r="G65" i="16"/>
  <c r="F65" i="16"/>
  <c r="E65" i="16"/>
  <c r="D65" i="16"/>
  <c r="C65" i="16"/>
  <c r="B65" i="16"/>
  <c r="A65" i="16"/>
  <c r="G64" i="16"/>
  <c r="F64" i="16"/>
  <c r="E64" i="16"/>
  <c r="D64" i="16"/>
  <c r="C64" i="16"/>
  <c r="B64" i="16"/>
  <c r="A64" i="16"/>
  <c r="G63" i="16"/>
  <c r="F63" i="16"/>
  <c r="E63" i="16"/>
  <c r="D63" i="16"/>
  <c r="C63" i="16"/>
  <c r="B63" i="16"/>
  <c r="A63" i="16"/>
  <c r="G62" i="16"/>
  <c r="F62" i="16"/>
  <c r="E62" i="16"/>
  <c r="D62" i="16"/>
  <c r="C62" i="16"/>
  <c r="B62" i="16"/>
  <c r="A62" i="16"/>
  <c r="G61" i="16"/>
  <c r="F61" i="16"/>
  <c r="E61" i="16"/>
  <c r="D61" i="16"/>
  <c r="C61" i="16"/>
  <c r="B61" i="16"/>
  <c r="A61" i="16"/>
  <c r="G60" i="16"/>
  <c r="F60" i="16"/>
  <c r="E60" i="16"/>
  <c r="D60" i="16"/>
  <c r="C60" i="16"/>
  <c r="B60" i="16"/>
  <c r="A60" i="16"/>
  <c r="G59" i="16"/>
  <c r="F59" i="16"/>
  <c r="E59" i="16"/>
  <c r="D59" i="16"/>
  <c r="C59" i="16"/>
  <c r="B59" i="16"/>
  <c r="A59" i="16"/>
  <c r="G58" i="16"/>
  <c r="F58" i="16"/>
  <c r="E58" i="16"/>
  <c r="D58" i="16"/>
  <c r="C58" i="16"/>
  <c r="B58" i="16"/>
  <c r="A58" i="16"/>
  <c r="G57" i="16"/>
  <c r="F57" i="16"/>
  <c r="E57" i="16"/>
  <c r="D57" i="16"/>
  <c r="C57" i="16"/>
  <c r="B57" i="16"/>
  <c r="A57" i="16"/>
  <c r="G56" i="16"/>
  <c r="F56" i="16"/>
  <c r="E56" i="16"/>
  <c r="D56" i="16"/>
  <c r="C56" i="16"/>
  <c r="B56" i="16"/>
  <c r="A56" i="16"/>
  <c r="G55" i="16"/>
  <c r="F55" i="16"/>
  <c r="E55" i="16"/>
  <c r="D55" i="16"/>
  <c r="C55" i="16"/>
  <c r="B55" i="16"/>
  <c r="A55" i="16"/>
  <c r="G54" i="16"/>
  <c r="F54" i="16"/>
  <c r="E54" i="16"/>
  <c r="D54" i="16"/>
  <c r="C54" i="16"/>
  <c r="B54" i="16"/>
  <c r="A54" i="16"/>
  <c r="G53" i="16"/>
  <c r="F53" i="16"/>
  <c r="E53" i="16"/>
  <c r="D53" i="16"/>
  <c r="C53" i="16"/>
  <c r="B53" i="16"/>
  <c r="A53" i="16"/>
  <c r="G52" i="16"/>
  <c r="F52" i="16"/>
  <c r="E52" i="16"/>
  <c r="D52" i="16"/>
  <c r="C52" i="16"/>
  <c r="B52" i="16"/>
  <c r="A52" i="16"/>
  <c r="G51" i="16"/>
  <c r="F51" i="16"/>
  <c r="E51" i="16"/>
  <c r="D51" i="16"/>
  <c r="C51" i="16"/>
  <c r="B51" i="16"/>
  <c r="A51" i="16"/>
  <c r="G50" i="16"/>
  <c r="F50" i="16"/>
  <c r="E50" i="16"/>
  <c r="D50" i="16"/>
  <c r="C50" i="16"/>
  <c r="B50" i="16"/>
  <c r="A50" i="16"/>
  <c r="G49" i="16"/>
  <c r="F49" i="16"/>
  <c r="E49" i="16"/>
  <c r="D49" i="16"/>
  <c r="C49" i="16"/>
  <c r="B49" i="16"/>
  <c r="A49" i="16"/>
  <c r="G48" i="16"/>
  <c r="F48" i="16"/>
  <c r="E48" i="16"/>
  <c r="D48" i="16"/>
  <c r="C48" i="16"/>
  <c r="B48" i="16"/>
  <c r="A48" i="16"/>
  <c r="G47" i="16"/>
  <c r="F47" i="16"/>
  <c r="E47" i="16"/>
  <c r="D47" i="16"/>
  <c r="C47" i="16"/>
  <c r="B47" i="16"/>
  <c r="A47" i="16"/>
  <c r="G46" i="16"/>
  <c r="F46" i="16"/>
  <c r="E46" i="16"/>
  <c r="D46" i="16"/>
  <c r="C46" i="16"/>
  <c r="B46" i="16"/>
  <c r="A46" i="16"/>
  <c r="G45" i="16"/>
  <c r="F45" i="16"/>
  <c r="E45" i="16"/>
  <c r="D45" i="16"/>
  <c r="C45" i="16"/>
  <c r="B45" i="16"/>
  <c r="A45" i="16"/>
  <c r="G44" i="16"/>
  <c r="F44" i="16"/>
  <c r="E44" i="16"/>
  <c r="D44" i="16"/>
  <c r="C44" i="16"/>
  <c r="B44" i="16"/>
  <c r="A44" i="16"/>
  <c r="G43" i="16"/>
  <c r="F43" i="16"/>
  <c r="E43" i="16"/>
  <c r="D43" i="16"/>
  <c r="C43" i="16"/>
  <c r="B43" i="16"/>
  <c r="A43" i="16"/>
  <c r="G42" i="16"/>
  <c r="F42" i="16"/>
  <c r="E42" i="16"/>
  <c r="D42" i="16"/>
  <c r="C42" i="16"/>
  <c r="B42" i="16"/>
  <c r="A42" i="16"/>
  <c r="G41" i="16"/>
  <c r="F41" i="16"/>
  <c r="E41" i="16"/>
  <c r="D41" i="16"/>
  <c r="C41" i="16"/>
  <c r="B41" i="16"/>
  <c r="A41" i="16"/>
  <c r="G40" i="16"/>
  <c r="F40" i="16"/>
  <c r="E40" i="16"/>
  <c r="D40" i="16"/>
  <c r="C40" i="16"/>
  <c r="B40" i="16"/>
  <c r="A40" i="16"/>
  <c r="G39" i="16"/>
  <c r="F39" i="16"/>
  <c r="E39" i="16"/>
  <c r="D39" i="16"/>
  <c r="C39" i="16"/>
  <c r="B39" i="16"/>
  <c r="A39" i="16"/>
  <c r="G38" i="16"/>
  <c r="F38" i="16"/>
  <c r="E38" i="16"/>
  <c r="D38" i="16"/>
  <c r="C38" i="16"/>
  <c r="B38" i="16"/>
  <c r="A38" i="16"/>
  <c r="G37" i="16"/>
  <c r="F37" i="16"/>
  <c r="E37" i="16"/>
  <c r="D37" i="16"/>
  <c r="C37" i="16"/>
  <c r="B37" i="16"/>
  <c r="A37" i="16"/>
  <c r="G36" i="16"/>
  <c r="F36" i="16"/>
  <c r="E36" i="16"/>
  <c r="D36" i="16"/>
  <c r="C36" i="16"/>
  <c r="B36" i="16"/>
  <c r="A36" i="16"/>
  <c r="G35" i="16"/>
  <c r="F35" i="16"/>
  <c r="E35" i="16"/>
  <c r="D35" i="16"/>
  <c r="C35" i="16"/>
  <c r="B35" i="16"/>
  <c r="A35" i="16"/>
  <c r="G34" i="16"/>
  <c r="F34" i="16"/>
  <c r="E34" i="16"/>
  <c r="D34" i="16"/>
  <c r="C34" i="16"/>
  <c r="B34" i="16"/>
  <c r="A34" i="16"/>
  <c r="G33" i="16"/>
  <c r="F33" i="16"/>
  <c r="E33" i="16"/>
  <c r="D33" i="16"/>
  <c r="C33" i="16"/>
  <c r="B33" i="16"/>
  <c r="A33" i="16"/>
  <c r="G32" i="16"/>
  <c r="F32" i="16"/>
  <c r="E32" i="16"/>
  <c r="D32" i="16"/>
  <c r="C32" i="16"/>
  <c r="B32" i="16"/>
  <c r="A32" i="16"/>
  <c r="G31" i="16"/>
  <c r="F31" i="16"/>
  <c r="E31" i="16"/>
  <c r="D31" i="16"/>
  <c r="C31" i="16"/>
  <c r="B31" i="16"/>
  <c r="A31" i="16"/>
  <c r="G30" i="16"/>
  <c r="F30" i="16"/>
  <c r="E30" i="16"/>
  <c r="D30" i="16"/>
  <c r="C30" i="16"/>
  <c r="B30" i="16"/>
  <c r="A30" i="16"/>
  <c r="G29" i="16"/>
  <c r="F29" i="16"/>
  <c r="E29" i="16"/>
  <c r="D29" i="16"/>
  <c r="C29" i="16"/>
  <c r="B29" i="16"/>
  <c r="A29" i="16"/>
  <c r="G28" i="16"/>
  <c r="F28" i="16"/>
  <c r="E28" i="16"/>
  <c r="D28" i="16"/>
  <c r="C28" i="16"/>
  <c r="B28" i="16"/>
  <c r="A28" i="16"/>
  <c r="G27" i="16"/>
  <c r="F27" i="16"/>
  <c r="E27" i="16"/>
  <c r="D27" i="16"/>
  <c r="C27" i="16"/>
  <c r="B27" i="16"/>
  <c r="A27" i="16"/>
  <c r="G26" i="16"/>
  <c r="F26" i="16"/>
  <c r="E26" i="16"/>
  <c r="D26" i="16"/>
  <c r="C26" i="16"/>
  <c r="B26" i="16"/>
  <c r="A26" i="16"/>
  <c r="G25" i="16"/>
  <c r="F25" i="16"/>
  <c r="E25" i="16"/>
  <c r="D25" i="16"/>
  <c r="C25" i="16"/>
  <c r="B25" i="16"/>
  <c r="A25" i="16"/>
  <c r="G24" i="16"/>
  <c r="F24" i="16"/>
  <c r="E24" i="16"/>
  <c r="D24" i="16"/>
  <c r="C24" i="16"/>
  <c r="B24" i="16"/>
  <c r="A24" i="16"/>
  <c r="G23" i="16"/>
  <c r="F23" i="16"/>
  <c r="E23" i="16"/>
  <c r="D23" i="16"/>
  <c r="C23" i="16"/>
  <c r="B23" i="16"/>
  <c r="A23" i="16"/>
  <c r="G22" i="16"/>
  <c r="F22" i="16"/>
  <c r="E22" i="16"/>
  <c r="D22" i="16"/>
  <c r="C22" i="16"/>
  <c r="B22" i="16"/>
  <c r="A22" i="16"/>
  <c r="G21" i="16"/>
  <c r="F21" i="16"/>
  <c r="E21" i="16"/>
  <c r="D21" i="16"/>
  <c r="C21" i="16"/>
  <c r="B21" i="16"/>
  <c r="A21" i="16"/>
  <c r="G20" i="16"/>
  <c r="F20" i="16"/>
  <c r="E20" i="16"/>
  <c r="D20" i="16"/>
  <c r="C20" i="16"/>
  <c r="B20" i="16"/>
  <c r="A20" i="16"/>
  <c r="G19" i="16"/>
  <c r="F19" i="16"/>
  <c r="E19" i="16"/>
  <c r="D19" i="16"/>
  <c r="C19" i="16"/>
  <c r="B19" i="16"/>
  <c r="A19" i="16"/>
  <c r="G18" i="16"/>
  <c r="F18" i="16"/>
  <c r="E18" i="16"/>
  <c r="D18" i="16"/>
  <c r="C18" i="16"/>
  <c r="B18" i="16"/>
  <c r="A18" i="16"/>
  <c r="G17" i="16"/>
  <c r="F17" i="16"/>
  <c r="E17" i="16"/>
  <c r="D17" i="16"/>
  <c r="C17" i="16"/>
  <c r="B17" i="16"/>
  <c r="A17" i="16"/>
  <c r="G16" i="16"/>
  <c r="F16" i="16"/>
  <c r="E16" i="16"/>
  <c r="D16" i="16"/>
  <c r="C16" i="16"/>
  <c r="B16" i="16"/>
  <c r="A16" i="16"/>
  <c r="G15" i="16"/>
  <c r="F15" i="16"/>
  <c r="E15" i="16"/>
  <c r="D15" i="16"/>
  <c r="C15" i="16"/>
  <c r="B15" i="16"/>
  <c r="A15" i="16"/>
  <c r="G14" i="16"/>
  <c r="F14" i="16"/>
  <c r="E14" i="16"/>
  <c r="D14" i="16"/>
  <c r="C14" i="16"/>
  <c r="B14" i="16"/>
  <c r="A14" i="16"/>
  <c r="G13" i="16"/>
  <c r="F13" i="16"/>
  <c r="E13" i="16"/>
  <c r="D13" i="16"/>
  <c r="C13" i="16"/>
  <c r="B13" i="16"/>
  <c r="A13" i="16"/>
  <c r="G12" i="16"/>
  <c r="F12" i="16"/>
  <c r="E12" i="16"/>
  <c r="D12" i="16"/>
  <c r="C12" i="16"/>
  <c r="B12" i="16"/>
  <c r="A12" i="16"/>
  <c r="G11" i="16"/>
  <c r="F11" i="16"/>
  <c r="E11" i="16"/>
  <c r="D11" i="16"/>
  <c r="C11" i="16"/>
  <c r="B11" i="16"/>
  <c r="A11" i="16"/>
  <c r="G10" i="16"/>
  <c r="F10" i="16"/>
  <c r="E10" i="16"/>
  <c r="D10" i="16"/>
  <c r="C10" i="16"/>
  <c r="B10" i="16"/>
  <c r="A10" i="16"/>
  <c r="G9" i="16"/>
  <c r="F9" i="16"/>
  <c r="E9" i="16"/>
  <c r="D9" i="16"/>
  <c r="C9" i="16"/>
  <c r="B9" i="16"/>
  <c r="A9" i="16"/>
  <c r="G8" i="16"/>
  <c r="F8" i="16"/>
  <c r="E8" i="16"/>
  <c r="D8" i="16"/>
  <c r="C8" i="16"/>
  <c r="B8" i="16"/>
  <c r="A8" i="16"/>
  <c r="G7" i="16"/>
  <c r="F7" i="16"/>
  <c r="E7" i="16"/>
  <c r="D7" i="16"/>
  <c r="C7" i="16"/>
  <c r="B7" i="16"/>
  <c r="A7" i="16"/>
  <c r="G6" i="16"/>
  <c r="F6" i="16"/>
  <c r="E6" i="16"/>
  <c r="D6" i="16"/>
  <c r="C6" i="16"/>
  <c r="B6" i="16"/>
  <c r="A6" i="16"/>
  <c r="G5" i="16"/>
  <c r="F5" i="16"/>
  <c r="E5" i="16"/>
  <c r="D5" i="16"/>
  <c r="C5" i="16"/>
  <c r="B5" i="16"/>
  <c r="A5" i="16"/>
  <c r="G4" i="16"/>
  <c r="F4" i="16"/>
  <c r="E4" i="16"/>
  <c r="D4" i="16"/>
  <c r="C4" i="16"/>
  <c r="B4" i="16"/>
  <c r="A4" i="16"/>
  <c r="N3" i="16"/>
  <c r="M3" i="16"/>
  <c r="L3" i="16"/>
  <c r="G31" i="39"/>
  <c r="F31" i="39"/>
  <c r="E31" i="39"/>
  <c r="D31" i="39"/>
  <c r="C31" i="39"/>
  <c r="B31" i="39"/>
  <c r="A31" i="39"/>
  <c r="G30" i="39"/>
  <c r="F30" i="39"/>
  <c r="E30" i="39"/>
  <c r="D30" i="39"/>
  <c r="C30" i="39"/>
  <c r="B30" i="39"/>
  <c r="A30" i="39"/>
  <c r="G29" i="39"/>
  <c r="F29" i="39"/>
  <c r="E29" i="39"/>
  <c r="D29" i="39"/>
  <c r="C29" i="39"/>
  <c r="B29" i="39"/>
  <c r="A29" i="39"/>
  <c r="G28" i="39"/>
  <c r="F28" i="39"/>
  <c r="E28" i="39"/>
  <c r="D28" i="39"/>
  <c r="C28" i="39"/>
  <c r="B28" i="39"/>
  <c r="A28" i="39"/>
  <c r="G27" i="39"/>
  <c r="F27" i="39"/>
  <c r="E27" i="39"/>
  <c r="D27" i="39"/>
  <c r="C27" i="39"/>
  <c r="B27" i="39"/>
  <c r="A27" i="39"/>
  <c r="G24" i="39"/>
  <c r="F24" i="39"/>
  <c r="E24" i="39"/>
  <c r="D24" i="39"/>
  <c r="C24" i="39"/>
  <c r="B24" i="39"/>
  <c r="A24" i="39"/>
  <c r="G23" i="39"/>
  <c r="F23" i="39"/>
  <c r="E23" i="39"/>
  <c r="D23" i="39"/>
  <c r="C23" i="39"/>
  <c r="B23" i="39"/>
  <c r="A23" i="39"/>
  <c r="G22" i="39"/>
  <c r="F22" i="39"/>
  <c r="E22" i="39"/>
  <c r="D22" i="39"/>
  <c r="C22" i="39"/>
  <c r="B22" i="39"/>
  <c r="A22" i="39"/>
  <c r="G21" i="39"/>
  <c r="F21" i="39"/>
  <c r="E21" i="39"/>
  <c r="D21" i="39"/>
  <c r="C21" i="39"/>
  <c r="B21" i="39"/>
  <c r="A21" i="39"/>
  <c r="G20" i="39"/>
  <c r="F20" i="39"/>
  <c r="E20" i="39"/>
  <c r="D20" i="39"/>
  <c r="C20" i="39"/>
  <c r="B20" i="39"/>
  <c r="A20" i="39"/>
  <c r="G17" i="39"/>
  <c r="F17" i="39"/>
  <c r="E17" i="39"/>
  <c r="D17" i="39"/>
  <c r="C17" i="39"/>
  <c r="B17" i="39"/>
  <c r="A17" i="39"/>
  <c r="G16" i="39"/>
  <c r="F16" i="39"/>
  <c r="E16" i="39"/>
  <c r="D16" i="39"/>
  <c r="C16" i="39"/>
  <c r="B16" i="39"/>
  <c r="A16" i="39"/>
  <c r="G15" i="39"/>
  <c r="F15" i="39"/>
  <c r="E15" i="39"/>
  <c r="D15" i="39"/>
  <c r="C15" i="39"/>
  <c r="B15" i="39"/>
  <c r="A15" i="39"/>
  <c r="G14" i="39"/>
  <c r="F14" i="39"/>
  <c r="E14" i="39"/>
  <c r="D14" i="39"/>
  <c r="C14" i="39"/>
  <c r="B14" i="39"/>
  <c r="A14" i="39"/>
  <c r="G13" i="39"/>
  <c r="F13" i="39"/>
  <c r="E13" i="39"/>
  <c r="D13" i="39"/>
  <c r="C13" i="39"/>
  <c r="B13" i="39"/>
  <c r="A13" i="39"/>
  <c r="G10" i="39"/>
  <c r="F10" i="39"/>
  <c r="E10" i="39"/>
  <c r="D10" i="39"/>
  <c r="C10" i="39"/>
  <c r="B10" i="39"/>
  <c r="A10" i="39"/>
  <c r="G9" i="39"/>
  <c r="F9" i="39"/>
  <c r="E9" i="39"/>
  <c r="D9" i="39"/>
  <c r="C9" i="39"/>
  <c r="B9" i="39"/>
  <c r="A9" i="39"/>
  <c r="G8" i="39"/>
  <c r="F8" i="39"/>
  <c r="E8" i="39"/>
  <c r="D8" i="39"/>
  <c r="C8" i="39"/>
  <c r="B8" i="39"/>
  <c r="A8" i="39"/>
  <c r="G7" i="39"/>
  <c r="F7" i="39"/>
  <c r="E7" i="39"/>
  <c r="D7" i="39"/>
  <c r="C7" i="39"/>
  <c r="B7" i="39"/>
  <c r="A7" i="39"/>
  <c r="G6" i="39"/>
  <c r="F6" i="39"/>
  <c r="E6" i="39"/>
  <c r="D6" i="39"/>
  <c r="C6" i="39"/>
  <c r="B6" i="39"/>
  <c r="A6" i="39"/>
  <c r="G4" i="39"/>
  <c r="F4" i="39"/>
  <c r="E4" i="39"/>
  <c r="D4" i="39"/>
  <c r="C4" i="39"/>
  <c r="B4" i="39"/>
  <c r="A4" i="39"/>
  <c r="E79" i="15"/>
  <c r="D79" i="15"/>
  <c r="C79" i="15"/>
  <c r="E78" i="15"/>
  <c r="D78" i="15"/>
  <c r="C78" i="15"/>
  <c r="E77" i="15"/>
  <c r="D77" i="15"/>
  <c r="C77" i="15"/>
  <c r="E76" i="15"/>
  <c r="D76" i="15"/>
  <c r="C76" i="15"/>
  <c r="E75" i="15"/>
  <c r="D75" i="15"/>
  <c r="C75" i="15"/>
  <c r="E74" i="15"/>
  <c r="D74" i="15"/>
  <c r="C74" i="15"/>
  <c r="E73" i="15"/>
  <c r="D73" i="15"/>
  <c r="C73" i="15"/>
  <c r="E72" i="15"/>
  <c r="D72" i="15"/>
  <c r="C72" i="15"/>
  <c r="E71" i="15"/>
  <c r="D71" i="15"/>
  <c r="C71" i="15"/>
  <c r="E70" i="15"/>
  <c r="D70" i="15"/>
  <c r="C70" i="15"/>
  <c r="E69" i="15"/>
  <c r="D69" i="15"/>
  <c r="C69" i="15"/>
  <c r="F17" i="15"/>
  <c r="E17" i="15"/>
  <c r="D17" i="15"/>
  <c r="G17" i="15" s="1"/>
  <c r="C17" i="15"/>
  <c r="H16" i="15"/>
  <c r="F16" i="15"/>
  <c r="E16" i="15"/>
  <c r="G16" i="15" s="1"/>
  <c r="D16" i="15"/>
  <c r="C16" i="15"/>
  <c r="H15" i="15"/>
  <c r="G15" i="15"/>
  <c r="F15" i="15"/>
  <c r="H14" i="15"/>
  <c r="G14" i="15"/>
  <c r="F14" i="15"/>
  <c r="H13" i="15"/>
  <c r="G13" i="15"/>
  <c r="F13" i="15"/>
  <c r="H12" i="15"/>
  <c r="G12" i="15"/>
  <c r="F12" i="15"/>
  <c r="H11" i="15"/>
  <c r="G11" i="15"/>
  <c r="F11" i="15"/>
  <c r="H10" i="15"/>
  <c r="G10" i="15"/>
  <c r="F10" i="15"/>
  <c r="H9" i="15"/>
  <c r="G9" i="15"/>
  <c r="F9" i="15"/>
  <c r="H8" i="15"/>
  <c r="G8" i="15"/>
  <c r="F8" i="15"/>
  <c r="H7" i="15"/>
  <c r="G7" i="15"/>
  <c r="F7" i="15"/>
  <c r="H6" i="15"/>
  <c r="G6" i="15"/>
  <c r="F6" i="15"/>
  <c r="H5" i="15"/>
  <c r="H17" i="15" s="1"/>
  <c r="G5" i="15"/>
  <c r="F5" i="15"/>
  <c r="E11" i="14"/>
  <c r="D11" i="14"/>
  <c r="E10" i="14"/>
  <c r="D10" i="14"/>
  <c r="E9" i="14"/>
  <c r="D9" i="14"/>
  <c r="E8" i="14"/>
  <c r="D8" i="14"/>
  <c r="E7" i="14"/>
  <c r="D7" i="14"/>
  <c r="E6" i="14"/>
  <c r="D6" i="14"/>
  <c r="E5" i="14"/>
  <c r="D5" i="14"/>
  <c r="L17" i="12"/>
  <c r="K17" i="12"/>
  <c r="J17" i="12"/>
  <c r="I17" i="12"/>
  <c r="H17" i="12"/>
  <c r="G17" i="12"/>
  <c r="F17" i="12"/>
  <c r="E17" i="12"/>
  <c r="D17" i="12"/>
  <c r="C17" i="12"/>
  <c r="B17" i="12"/>
  <c r="A17" i="12"/>
  <c r="L16" i="12"/>
  <c r="K16" i="12"/>
  <c r="J16" i="12"/>
  <c r="I16" i="12"/>
  <c r="H16" i="12"/>
  <c r="G16" i="12"/>
  <c r="F16" i="12"/>
  <c r="E16" i="12"/>
  <c r="D16" i="12"/>
  <c r="C16" i="12"/>
  <c r="B16" i="12"/>
  <c r="A16" i="12"/>
  <c r="L15" i="12"/>
  <c r="K15" i="12"/>
  <c r="J15" i="12"/>
  <c r="I15" i="12"/>
  <c r="H15" i="12"/>
  <c r="G15" i="12"/>
  <c r="F15" i="12"/>
  <c r="E15" i="12"/>
  <c r="D15" i="12"/>
  <c r="C15" i="12"/>
  <c r="B15" i="12"/>
  <c r="A15" i="12"/>
  <c r="L14" i="12"/>
  <c r="K14" i="12"/>
  <c r="J14" i="12"/>
  <c r="I14" i="12"/>
  <c r="H14" i="12"/>
  <c r="G14" i="12"/>
  <c r="F14" i="12"/>
  <c r="E14" i="12"/>
  <c r="D14" i="12"/>
  <c r="C14" i="12"/>
  <c r="B14" i="12"/>
  <c r="A14" i="12"/>
  <c r="L12" i="12"/>
  <c r="K12" i="12"/>
  <c r="J12" i="12"/>
  <c r="I12" i="12"/>
  <c r="H12" i="12"/>
  <c r="G12" i="12"/>
  <c r="F12" i="12"/>
  <c r="E12" i="12"/>
  <c r="D12" i="12"/>
  <c r="C12" i="12"/>
  <c r="B12" i="12"/>
  <c r="A12" i="12"/>
  <c r="L11" i="12"/>
  <c r="K11" i="12"/>
  <c r="J11" i="12"/>
  <c r="I11" i="12"/>
  <c r="H11" i="12"/>
  <c r="G11" i="12"/>
  <c r="F11" i="12"/>
  <c r="E11" i="12"/>
  <c r="D11" i="12"/>
  <c r="C11" i="12"/>
  <c r="B11" i="12"/>
  <c r="A11" i="12"/>
  <c r="L10" i="12"/>
  <c r="K10" i="12"/>
  <c r="J10" i="12"/>
  <c r="I10" i="12"/>
  <c r="H10" i="12"/>
  <c r="G10" i="12"/>
  <c r="F10" i="12"/>
  <c r="E10" i="12"/>
  <c r="D10" i="12"/>
  <c r="C10" i="12"/>
  <c r="B10" i="12"/>
  <c r="A10" i="12"/>
  <c r="L9" i="12"/>
  <c r="K9" i="12"/>
  <c r="J9" i="12"/>
  <c r="I9" i="12"/>
  <c r="H9" i="12"/>
  <c r="G9" i="12"/>
  <c r="F9" i="12"/>
  <c r="E9" i="12"/>
  <c r="D9" i="12"/>
  <c r="C9" i="12"/>
  <c r="B9" i="12"/>
  <c r="A9" i="12"/>
  <c r="A26" i="11"/>
  <c r="C25" i="11"/>
  <c r="B25" i="11"/>
  <c r="A25" i="11"/>
  <c r="C24" i="11"/>
  <c r="B24" i="11"/>
  <c r="A24" i="11"/>
  <c r="C23" i="11"/>
  <c r="B23" i="11"/>
  <c r="A23" i="11"/>
  <c r="C22" i="11"/>
  <c r="B22" i="11"/>
  <c r="A22" i="11"/>
  <c r="C21" i="11"/>
  <c r="B21" i="11"/>
  <c r="A21" i="11"/>
  <c r="A18" i="11"/>
  <c r="L17" i="11"/>
  <c r="K17" i="11"/>
  <c r="J17" i="11"/>
  <c r="I17" i="11"/>
  <c r="H17" i="11"/>
  <c r="G17" i="11"/>
  <c r="F17" i="11"/>
  <c r="E17" i="11"/>
  <c r="D17" i="11"/>
  <c r="C17" i="11"/>
  <c r="B17" i="11"/>
  <c r="A17" i="11"/>
  <c r="L16" i="11"/>
  <c r="K16" i="11"/>
  <c r="J16" i="11"/>
  <c r="I16" i="11"/>
  <c r="H16" i="11"/>
  <c r="G16" i="11"/>
  <c r="F16" i="11"/>
  <c r="E16" i="11"/>
  <c r="D16" i="11"/>
  <c r="C16" i="11"/>
  <c r="B16" i="11"/>
  <c r="A16" i="11"/>
  <c r="L15" i="11"/>
  <c r="K15" i="11"/>
  <c r="J15" i="11"/>
  <c r="I15" i="11"/>
  <c r="H15" i="11"/>
  <c r="G15" i="11"/>
  <c r="F15" i="11"/>
  <c r="E15" i="11"/>
  <c r="D15" i="11"/>
  <c r="C15" i="11"/>
  <c r="B15" i="11"/>
  <c r="A15" i="11"/>
  <c r="J14" i="11"/>
  <c r="C14" i="11"/>
  <c r="B14" i="11"/>
  <c r="A14" i="11"/>
  <c r="L13" i="11"/>
  <c r="K13" i="11"/>
  <c r="J13" i="11"/>
  <c r="I13" i="11"/>
  <c r="H13" i="11"/>
  <c r="G13" i="11"/>
  <c r="F13" i="11"/>
  <c r="E13" i="11"/>
  <c r="D13" i="11"/>
  <c r="C13" i="11"/>
  <c r="B13" i="11"/>
  <c r="A13" i="11"/>
  <c r="J10" i="11"/>
  <c r="J26" i="11" s="1"/>
  <c r="C10" i="11"/>
  <c r="C18" i="11" s="1"/>
  <c r="B10" i="11"/>
  <c r="L6" i="11"/>
  <c r="L25" i="11" s="1"/>
  <c r="K6" i="11"/>
  <c r="K25" i="11" s="1"/>
  <c r="J6" i="11"/>
  <c r="J25" i="11" s="1"/>
  <c r="I6" i="11"/>
  <c r="I25" i="11" s="1"/>
  <c r="H6" i="11"/>
  <c r="H25" i="11" s="1"/>
  <c r="G6" i="11"/>
  <c r="G25" i="11" s="1"/>
  <c r="F6" i="11"/>
  <c r="F25" i="11" s="1"/>
  <c r="E6" i="11"/>
  <c r="E25" i="11" s="1"/>
  <c r="D6" i="11"/>
  <c r="D25" i="11" s="1"/>
  <c r="C6" i="11"/>
  <c r="B6" i="11"/>
  <c r="K17" i="10"/>
  <c r="J17" i="10"/>
  <c r="I17" i="10"/>
  <c r="H17" i="10"/>
  <c r="G17" i="10"/>
  <c r="F17" i="10"/>
  <c r="E17" i="10"/>
  <c r="D17" i="10"/>
  <c r="C17" i="10"/>
  <c r="B17" i="10"/>
  <c r="K16" i="10"/>
  <c r="J16" i="10"/>
  <c r="I16" i="10"/>
  <c r="H16" i="10"/>
  <c r="G16" i="10"/>
  <c r="F16" i="10"/>
  <c r="E16" i="10"/>
  <c r="D16" i="10"/>
  <c r="C16" i="10"/>
  <c r="B16" i="10"/>
  <c r="K15" i="10"/>
  <c r="J15" i="10"/>
  <c r="I15" i="10"/>
  <c r="H15" i="10"/>
  <c r="G15" i="10"/>
  <c r="F15" i="10"/>
  <c r="E15" i="10"/>
  <c r="D15" i="10"/>
  <c r="C15" i="10"/>
  <c r="B15" i="10"/>
  <c r="L14" i="10"/>
  <c r="K14" i="10"/>
  <c r="J14" i="10"/>
  <c r="I14" i="10"/>
  <c r="H14" i="10"/>
  <c r="G14" i="10"/>
  <c r="F14" i="10"/>
  <c r="E14" i="10"/>
  <c r="D14" i="10"/>
  <c r="C14" i="10"/>
  <c r="B14" i="10"/>
  <c r="L12" i="10"/>
  <c r="K12" i="10"/>
  <c r="J12" i="10"/>
  <c r="I12" i="10"/>
  <c r="H12" i="10"/>
  <c r="G12" i="10"/>
  <c r="F12" i="10"/>
  <c r="E12" i="10"/>
  <c r="D12" i="10"/>
  <c r="C12" i="10"/>
  <c r="B12" i="10"/>
  <c r="L11" i="10"/>
  <c r="K11" i="10"/>
  <c r="J11" i="10"/>
  <c r="I11" i="10"/>
  <c r="H11" i="10"/>
  <c r="G11" i="10"/>
  <c r="F11" i="10"/>
  <c r="E11" i="10"/>
  <c r="D11" i="10"/>
  <c r="C11" i="10"/>
  <c r="B11" i="10"/>
  <c r="K10" i="10"/>
  <c r="J10" i="10"/>
  <c r="I10" i="10"/>
  <c r="H10" i="10"/>
  <c r="G10" i="10"/>
  <c r="F10" i="10"/>
  <c r="E10" i="10"/>
  <c r="D10" i="10"/>
  <c r="C10" i="10"/>
  <c r="B10" i="10"/>
  <c r="L9" i="10"/>
  <c r="K9" i="10"/>
  <c r="J9" i="10"/>
  <c r="I9" i="10"/>
  <c r="H9" i="10"/>
  <c r="G9" i="10"/>
  <c r="F9" i="10"/>
  <c r="E9" i="10"/>
  <c r="D9" i="10"/>
  <c r="C9" i="10"/>
  <c r="B9" i="10"/>
  <c r="L7" i="10"/>
  <c r="L17" i="10" s="1"/>
  <c r="L6" i="10"/>
  <c r="L16" i="10" s="1"/>
  <c r="L5" i="10"/>
  <c r="L10" i="10" s="1"/>
  <c r="B18" i="11" l="1"/>
  <c r="B26" i="11"/>
  <c r="C26" i="11"/>
  <c r="D10" i="11"/>
  <c r="D14" i="11"/>
  <c r="D21" i="11"/>
  <c r="D22" i="11"/>
  <c r="D23" i="11"/>
  <c r="D24" i="11"/>
  <c r="E10" i="11"/>
  <c r="E14" i="11"/>
  <c r="E21" i="11"/>
  <c r="E22" i="11"/>
  <c r="E23" i="11"/>
  <c r="E24" i="11"/>
  <c r="F10" i="11"/>
  <c r="F14" i="11"/>
  <c r="F21" i="11"/>
  <c r="F22" i="11"/>
  <c r="F23" i="11"/>
  <c r="F24" i="11"/>
  <c r="G10" i="11"/>
  <c r="G14" i="11"/>
  <c r="G21" i="11"/>
  <c r="G22" i="11"/>
  <c r="G23" i="11"/>
  <c r="G24" i="11"/>
  <c r="H10" i="11"/>
  <c r="H14" i="11"/>
  <c r="H21" i="11"/>
  <c r="H22" i="11"/>
  <c r="H23" i="11"/>
  <c r="H24" i="11"/>
  <c r="I10" i="11"/>
  <c r="I14" i="11"/>
  <c r="I21" i="11"/>
  <c r="I22" i="11"/>
  <c r="I23" i="11"/>
  <c r="I24" i="11"/>
  <c r="J18" i="11"/>
  <c r="J21" i="11"/>
  <c r="J22" i="11"/>
  <c r="J23" i="11"/>
  <c r="J24" i="11"/>
  <c r="K10" i="11"/>
  <c r="K14" i="11"/>
  <c r="K21" i="11"/>
  <c r="K22" i="11"/>
  <c r="K23" i="11"/>
  <c r="K24" i="11"/>
  <c r="L14" i="11"/>
  <c r="L21" i="11"/>
  <c r="L22" i="11"/>
  <c r="L23" i="11"/>
  <c r="L24" i="11"/>
  <c r="L15" i="10"/>
  <c r="I26" i="11" l="1"/>
  <c r="I18" i="11"/>
  <c r="G26" i="11"/>
  <c r="G18" i="11"/>
  <c r="E26" i="11"/>
  <c r="E18" i="11"/>
  <c r="H26" i="11"/>
  <c r="H18" i="11"/>
  <c r="F26" i="11"/>
  <c r="F18" i="11"/>
  <c r="D26" i="11"/>
  <c r="D18" i="11"/>
  <c r="K26" i="11"/>
  <c r="K18" i="11"/>
  <c r="L10" i="11"/>
  <c r="L26" i="11" l="1"/>
  <c r="L18" i="11"/>
</calcChain>
</file>

<file path=xl/sharedStrings.xml><?xml version="1.0" encoding="utf-8"?>
<sst xmlns="http://schemas.openxmlformats.org/spreadsheetml/2006/main" count="3062" uniqueCount="1301">
  <si>
    <t>Jackie</t>
  </si>
  <si>
    <t>Feng</t>
  </si>
  <si>
    <t>Sazid</t>
  </si>
  <si>
    <t>Nicole</t>
  </si>
  <si>
    <t>Amy</t>
  </si>
  <si>
    <t>Ermias</t>
  </si>
  <si>
    <t>Table 5.1-1  Top five industries by total job openings, 2024-2034 - Vancouver Island/Coast</t>
  </si>
  <si>
    <t>Industry</t>
  </si>
  <si>
    <t>Employment</t>
  </si>
  <si>
    <t>Annual employment growth rate %</t>
  </si>
  <si>
    <t>Job openings 2024-2034</t>
  </si>
  <si>
    <t>2024-2034</t>
  </si>
  <si>
    <t>Expansion</t>
  </si>
  <si>
    <t>Replacement</t>
  </si>
  <si>
    <t>Total</t>
  </si>
  <si>
    <t>All industries</t>
  </si>
  <si>
    <t>Hospitals</t>
  </si>
  <si>
    <t>Other retail trade (excluding cars, online shopping and personal care)</t>
  </si>
  <si>
    <t>Ambulatory health care services</t>
  </si>
  <si>
    <t>Elementary and secondary schools</t>
  </si>
  <si>
    <t>Food services and drinking places</t>
  </si>
  <si>
    <t>Table 5.2-1 Top five industries by total job openings, 2024-2034 - Mainland/Southwest</t>
  </si>
  <si>
    <t>Computer systems design and related services</t>
  </si>
  <si>
    <t>Legal, accounting, design, research and advertising services</t>
  </si>
  <si>
    <t>Table 5.3-1 Top five industries by total job openings, 2024-2034 - Thompson-Okanagan</t>
  </si>
  <si>
    <t>Specialty trade contractors</t>
  </si>
  <si>
    <t>Residential building construction</t>
  </si>
  <si>
    <t>Table 5.4-1 Top five industries by total job openings, 2024-2034 - Kootenay</t>
  </si>
  <si>
    <t>Mining</t>
  </si>
  <si>
    <t>Table 5.5-1 Top five industries by total job openings, 2024-2034 - Cariboo</t>
  </si>
  <si>
    <t>Paper manufacturing</t>
  </si>
  <si>
    <t>Nursing and residential care facilities</t>
  </si>
  <si>
    <t>Table 5.6-1 Top five industries by total job openings, 2024-2034 - North Coast and Nechako</t>
  </si>
  <si>
    <t>Ports and freight transportation arrangement</t>
  </si>
  <si>
    <t>Truck transportation and support activities</t>
  </si>
  <si>
    <t>Forestry, logging and support activities</t>
  </si>
  <si>
    <t>Table 5.7-1 Top five industries by total job openings, 2024-2034 - Northeast</t>
  </si>
  <si>
    <t>Wholesale trade</t>
  </si>
  <si>
    <t>Personal, non-automotive repair and non-profit services</t>
  </si>
  <si>
    <t>Table A.2-1: Criteria of High Opportunity Occupations List</t>
  </si>
  <si>
    <t>How many job opportunities will be available?</t>
  </si>
  <si>
    <t>The number of job openings and the strength in employment growth</t>
  </si>
  <si>
    <t>How easy will it be to get a job in the future?</t>
  </si>
  <si>
    <t>Forecasted labour market tightness</t>
  </si>
  <si>
    <t>How easy is it to get a job now?</t>
  </si>
  <si>
    <t>Most recent unemployment and employment insurance rates</t>
  </si>
  <si>
    <t>How much is the wage?</t>
  </si>
  <si>
    <t>Current wage rate</t>
  </si>
  <si>
    <t xml:space="preserve">Table A.2-2: Components of the Opportunity Indicator Ranking </t>
  </si>
  <si>
    <t>INDICATOR AND WEIGHT</t>
  </si>
  <si>
    <t>RATIONALE</t>
  </si>
  <si>
    <t xml:space="preserve">How many job opportunities will be available? </t>
  </si>
  <si>
    <t>Absolute and relative job opportunities</t>
  </si>
  <si>
    <r>
      <t>Ø</t>
    </r>
    <r>
      <rPr>
        <sz val="7"/>
        <color theme="1"/>
        <rFont val="Times New Roman"/>
        <family val="1"/>
      </rPr>
      <t xml:space="preserve">  </t>
    </r>
    <r>
      <rPr>
        <sz val="11"/>
        <color theme="1"/>
        <rFont val="Calibri"/>
        <family val="2"/>
      </rPr>
      <t>Forecasted number of job openings (20 per cent)</t>
    </r>
  </si>
  <si>
    <r>
      <t>Ø</t>
    </r>
    <r>
      <rPr>
        <sz val="7"/>
        <color theme="1"/>
        <rFont val="Times New Roman"/>
        <family val="1"/>
      </rPr>
      <t xml:space="preserve">  </t>
    </r>
    <r>
      <rPr>
        <sz val="11"/>
        <color theme="1"/>
        <rFont val="Calibri"/>
        <family val="2"/>
      </rPr>
      <t>Occupations with a larger number of job openings, both the level and the ratio to employment, offer more opportunities to job seekers and have a bigger impact on the overall economy.</t>
    </r>
  </si>
  <si>
    <r>
      <t>Ø</t>
    </r>
    <r>
      <rPr>
        <sz val="7"/>
        <color theme="1"/>
        <rFont val="Times New Roman"/>
        <family val="1"/>
      </rPr>
      <t xml:space="preserve">  </t>
    </r>
    <r>
      <rPr>
        <sz val="11"/>
        <color theme="1"/>
        <rFont val="Calibri"/>
        <family val="2"/>
      </rPr>
      <t>Ratio of job openings to employment (10 per cent)</t>
    </r>
  </si>
  <si>
    <r>
      <t>Ø</t>
    </r>
    <r>
      <rPr>
        <sz val="7"/>
        <color theme="1"/>
        <rFont val="Times New Roman"/>
        <family val="1"/>
      </rPr>
      <t xml:space="preserve">  </t>
    </r>
    <r>
      <rPr>
        <sz val="11"/>
        <color theme="1"/>
        <rFont val="Calibri"/>
        <family val="2"/>
      </rPr>
      <t>Occupations with faster forecasted employment growth offer more new job opportunities to job seekers.</t>
    </r>
  </si>
  <si>
    <r>
      <t>Ø</t>
    </r>
    <r>
      <rPr>
        <sz val="7"/>
        <color theme="1"/>
        <rFont val="Times New Roman"/>
        <family val="1"/>
      </rPr>
      <t xml:space="preserve">  </t>
    </r>
    <r>
      <rPr>
        <sz val="11"/>
        <color theme="1"/>
        <rFont val="Calibri"/>
        <family val="2"/>
      </rPr>
      <t>Forecasted employment growth rate (20 per cent)</t>
    </r>
  </si>
  <si>
    <t>Occupations with more limited future supply relative to demand</t>
  </si>
  <si>
    <r>
      <t>Ø</t>
    </r>
    <r>
      <rPr>
        <sz val="7"/>
        <color theme="1"/>
        <rFont val="Times New Roman"/>
        <family val="1"/>
      </rPr>
      <t xml:space="preserve">  </t>
    </r>
    <r>
      <rPr>
        <sz val="11"/>
        <color theme="1"/>
        <rFont val="Calibri"/>
        <family val="2"/>
      </rPr>
      <t>Forecasted unemployment rate (20 per cent)</t>
    </r>
  </si>
  <si>
    <r>
      <t>Ø</t>
    </r>
    <r>
      <rPr>
        <sz val="7"/>
        <color theme="1"/>
        <rFont val="Times New Roman"/>
        <family val="1"/>
      </rPr>
      <t xml:space="preserve">  </t>
    </r>
    <r>
      <rPr>
        <sz val="11"/>
        <color theme="1"/>
        <rFont val="Calibri"/>
        <family val="2"/>
      </rPr>
      <t>Occupations with a lower expected unemployment rate will offer more job opportunities to job seekers in the future.</t>
    </r>
  </si>
  <si>
    <t>Occupations with more limited current supply relative to demand</t>
  </si>
  <si>
    <r>
      <t>Ø</t>
    </r>
    <r>
      <rPr>
        <sz val="7"/>
        <color theme="1"/>
        <rFont val="Times New Roman"/>
        <family val="1"/>
      </rPr>
      <t xml:space="preserve">  </t>
    </r>
    <r>
      <rPr>
        <sz val="11"/>
        <color theme="1"/>
        <rFont val="Calibri"/>
        <family val="2"/>
      </rPr>
      <t>Recent unemployment rate (10 per cent)</t>
    </r>
  </si>
  <si>
    <r>
      <t>Ø</t>
    </r>
    <r>
      <rPr>
        <sz val="7"/>
        <color theme="1"/>
        <rFont val="Times New Roman"/>
        <family val="1"/>
      </rPr>
      <t xml:space="preserve">  </t>
    </r>
    <r>
      <rPr>
        <sz val="11"/>
        <color theme="1"/>
        <rFont val="Calibri"/>
        <family val="2"/>
      </rPr>
      <t>Occupations with a lower unemployment rate and a lower ratio of employment insurance beneficiaries to employment offer more opportunities to job seekers.</t>
    </r>
  </si>
  <si>
    <r>
      <t>Ø</t>
    </r>
    <r>
      <rPr>
        <sz val="7"/>
        <color theme="1"/>
        <rFont val="Times New Roman"/>
        <family val="1"/>
      </rPr>
      <t xml:space="preserve">  </t>
    </r>
    <r>
      <rPr>
        <sz val="11"/>
        <color theme="1"/>
        <rFont val="Calibri"/>
        <family val="2"/>
      </rPr>
      <t>Ratio of employment insurance beneficiaries to employment (10 per cent)</t>
    </r>
  </si>
  <si>
    <t>Wage compensation</t>
  </si>
  <si>
    <r>
      <t>Ø</t>
    </r>
    <r>
      <rPr>
        <sz val="7"/>
        <color theme="1"/>
        <rFont val="Times New Roman"/>
        <family val="1"/>
      </rPr>
      <t xml:space="preserve">  </t>
    </r>
    <r>
      <rPr>
        <sz val="11"/>
        <color theme="1"/>
        <rFont val="Calibri"/>
        <family val="2"/>
      </rPr>
      <t>Current wage rate (10 per cent)</t>
    </r>
  </si>
  <si>
    <r>
      <t>Ø</t>
    </r>
    <r>
      <rPr>
        <sz val="7"/>
        <color theme="1"/>
        <rFont val="Times New Roman"/>
        <family val="1"/>
      </rPr>
      <t xml:space="preserve">  </t>
    </r>
    <r>
      <rPr>
        <sz val="11"/>
        <color theme="1"/>
        <rFont val="Calibri"/>
        <family val="2"/>
      </rPr>
      <t>Occupations with a higher wage rate represent better opportunities.</t>
    </r>
  </si>
  <si>
    <t>Figure 5-1: Total Job Openings by Development Region, B.C., 2024-2034</t>
  </si>
  <si>
    <t xml:space="preserve">Note for the designer: Total Job Openings for each region needs to be added on the B.C. map. </t>
  </si>
  <si>
    <t>Region</t>
  </si>
  <si>
    <t>Total Job Openings</t>
  </si>
  <si>
    <t>Table 5-1: Employment and Job Openings by Development Region, 2024-2034</t>
  </si>
  <si>
    <t>Annual employment growth rate (%)</t>
  </si>
  <si>
    <t xml:space="preserve">Expansion </t>
  </si>
  <si>
    <t>Vancouver Island/Coast</t>
  </si>
  <si>
    <t>emp</t>
  </si>
  <si>
    <t>jo</t>
  </si>
  <si>
    <t>rep</t>
  </si>
  <si>
    <t>Mainland/Southwest</t>
  </si>
  <si>
    <t>Thompson-Okanagan</t>
  </si>
  <si>
    <t>Kootenay</t>
  </si>
  <si>
    <t>Cariboo</t>
  </si>
  <si>
    <t>Northeast</t>
  </si>
  <si>
    <t>North Coast/Nechako</t>
  </si>
  <si>
    <t>British Columbia</t>
  </si>
  <si>
    <t>Note: Total of regions may not sum to the B.C. total due to rounding</t>
  </si>
  <si>
    <t>Figure 1.2-1. Job Openings, B.C., 2024-2034, Annual</t>
  </si>
  <si>
    <t>Variable</t>
  </si>
  <si>
    <t>Job Openings</t>
  </si>
  <si>
    <t>Expansion Demand</t>
  </si>
  <si>
    <t>Replacement Demand</t>
  </si>
  <si>
    <t>Replacement Demand (Deaths &amp; Retirements)</t>
  </si>
  <si>
    <t>Figure 1.2-2. Sources of New Supply, B.C., 2024-2034, Annual</t>
  </si>
  <si>
    <t>Sources of New Supply</t>
  </si>
  <si>
    <t>Young people starting work</t>
  </si>
  <si>
    <t>Immigrants</t>
  </si>
  <si>
    <t>Migrants from other provinces</t>
  </si>
  <si>
    <t>Changes in participation and unemployment</t>
  </si>
  <si>
    <t>New Entrants</t>
  </si>
  <si>
    <t>Net International In-Migration</t>
  </si>
  <si>
    <t>Net Interregional In-Migration</t>
  </si>
  <si>
    <t>Figure 1.2-3. Young People Starting Work and Immigrants vs. Job Openings, B.C., 2024-2034, Annual</t>
  </si>
  <si>
    <t>Job openings</t>
  </si>
  <si>
    <t>Figure 2-1: Job Openings by TEER, B.C., 2024-2034</t>
  </si>
  <si>
    <t>TEER</t>
  </si>
  <si>
    <t>% of Total</t>
  </si>
  <si>
    <t># of NOCs</t>
  </si>
  <si>
    <t xml:space="preserve">TEER 0 Management </t>
  </si>
  <si>
    <t xml:space="preserve">TEER 1 University degree </t>
  </si>
  <si>
    <t xml:space="preserve">TEER 2 College or apprenticeship (two or more years) </t>
  </si>
  <si>
    <t>TEER 3 College or apprenticeship (less than two years)</t>
  </si>
  <si>
    <t>TEER 4 Secondary school</t>
  </si>
  <si>
    <t>Option 1</t>
  </si>
  <si>
    <t>Option 2</t>
  </si>
  <si>
    <t>Figure 4.1-1: Job Openings by Main Occupational Group, B.C., 2024-2034</t>
  </si>
  <si>
    <t xml:space="preserve">Note: Due to rounding, the components may not add to the totals. </t>
  </si>
  <si>
    <t>NOC</t>
  </si>
  <si>
    <t>Description</t>
  </si>
  <si>
    <t>Replacement (%)</t>
  </si>
  <si>
    <t>Expansion (%)</t>
  </si>
  <si>
    <t>Share</t>
  </si>
  <si>
    <t>Emp CAGR</t>
  </si>
  <si>
    <t>#6</t>
  </si>
  <si>
    <t>Sales and service</t>
  </si>
  <si>
    <t>#1</t>
  </si>
  <si>
    <t>Business, finance and administration</t>
  </si>
  <si>
    <t>#7</t>
  </si>
  <si>
    <t>Trades, transport and equipment operators and related</t>
  </si>
  <si>
    <t>#4</t>
  </si>
  <si>
    <t>Education, law and social, community and government services</t>
  </si>
  <si>
    <t>#2</t>
  </si>
  <si>
    <t>Natural and applied sciences and related</t>
  </si>
  <si>
    <t>#3</t>
  </si>
  <si>
    <t>Health</t>
  </si>
  <si>
    <t>#5</t>
  </si>
  <si>
    <t>Art, culture, recreation and sport</t>
  </si>
  <si>
    <t>#9</t>
  </si>
  <si>
    <t>Manufacturing and utilities</t>
  </si>
  <si>
    <t>#0</t>
  </si>
  <si>
    <t>Legislative and senior management</t>
  </si>
  <si>
    <t>#8</t>
  </si>
  <si>
    <t>Natural resources, agriculture and related production</t>
  </si>
  <si>
    <t>#T</t>
  </si>
  <si>
    <t>All occupations</t>
  </si>
  <si>
    <t>Top 5 share</t>
  </si>
  <si>
    <t>Top 3 share</t>
  </si>
  <si>
    <t>Raw</t>
  </si>
  <si>
    <t>Sales and service occupations</t>
  </si>
  <si>
    <t>Business, finance and administration occupations</t>
  </si>
  <si>
    <t>Trades, transport and equipment operators and related occupations</t>
  </si>
  <si>
    <t>Occupations in education, law and social, community and government services</t>
  </si>
  <si>
    <t>Natural and applied sciences and related occupations</t>
  </si>
  <si>
    <t>Health occupations</t>
  </si>
  <si>
    <t>Occupations in art, culture, recreation and sport</t>
  </si>
  <si>
    <t>Occupations in manufacturing and utilities</t>
  </si>
  <si>
    <t>Legislative and senior management occupations</t>
  </si>
  <si>
    <t>Natural resources, agriculture and related production occupations</t>
  </si>
  <si>
    <t>Rounded</t>
  </si>
  <si>
    <t>Table 4.1-1: Top Five Occupations by Job Openings for Alternative Occupational Groupings, B.C., 2024-2034</t>
  </si>
  <si>
    <t>Employment 2024</t>
  </si>
  <si>
    <t>Job Openings 2024-2034</t>
  </si>
  <si>
    <t>Expansion 
2024-2034</t>
  </si>
  <si>
    <t>Replacement 2024-2034</t>
  </si>
  <si>
    <t>Construction trades occupations</t>
  </si>
  <si>
    <t>Raw (Not Rounded)</t>
  </si>
  <si>
    <t>#75110</t>
  </si>
  <si>
    <t>Construction trades helpers and labourers</t>
  </si>
  <si>
    <t>5</t>
  </si>
  <si>
    <t>#72310</t>
  </si>
  <si>
    <t>Carpenters</t>
  </si>
  <si>
    <t>2</t>
  </si>
  <si>
    <t>#73400</t>
  </si>
  <si>
    <t>Heavy equipment operators</t>
  </si>
  <si>
    <t>3</t>
  </si>
  <si>
    <t>#72200</t>
  </si>
  <si>
    <t>Electricians (except industrial and power system)</t>
  </si>
  <si>
    <t>#72300</t>
  </si>
  <si>
    <t>Plumbers</t>
  </si>
  <si>
    <t>Skilled Trades Certification Occupations</t>
  </si>
  <si>
    <t>#72410</t>
  </si>
  <si>
    <t>Automotive service technicians, truck and bus mechanics and mechanical repairers</t>
  </si>
  <si>
    <t>#72401</t>
  </si>
  <si>
    <t>Heavy-duty equipment mechanics</t>
  </si>
  <si>
    <t>#72402</t>
  </si>
  <si>
    <t>Heating, refrigeration and air conditioning mechanics</t>
  </si>
  <si>
    <t>#72411</t>
  </si>
  <si>
    <t>Auto body collision, refinishing and glass technicians and damage repair estimators</t>
  </si>
  <si>
    <t>Science, Technology, Engineering and Mathematics (STEM) occupations</t>
  </si>
  <si>
    <t>#21231</t>
  </si>
  <si>
    <t>Software engineers and designers</t>
  </si>
  <si>
    <t>1</t>
  </si>
  <si>
    <t>#21222</t>
  </si>
  <si>
    <t>Information systems specialists</t>
  </si>
  <si>
    <t>#21232</t>
  </si>
  <si>
    <t>Software developers and programmers</t>
  </si>
  <si>
    <t>#20012</t>
  </si>
  <si>
    <t>Computer and information systems managers</t>
  </si>
  <si>
    <t>0</t>
  </si>
  <si>
    <t>#52120</t>
  </si>
  <si>
    <t>Graphic designers and illustrators</t>
  </si>
  <si>
    <t>Care Occupations</t>
  </si>
  <si>
    <t>#31301</t>
  </si>
  <si>
    <t>Registered nurses and registered psychiatric nurses</t>
  </si>
  <si>
    <t>#33102</t>
  </si>
  <si>
    <t>Nurse aides, orderlies and patient service associates</t>
  </si>
  <si>
    <t>#42201</t>
  </si>
  <si>
    <t>Social and community service workers</t>
  </si>
  <si>
    <t>#41221</t>
  </si>
  <si>
    <t>Elementary school and kindergarten teachers</t>
  </si>
  <si>
    <t>#42202</t>
  </si>
  <si>
    <t>Early childhood educators and assistants</t>
  </si>
  <si>
    <t>Notes:</t>
  </si>
  <si>
    <t>Job openings and employment are rounded to the nearest 10.</t>
  </si>
  <si>
    <t>Appendix 4: Job Openings, Employment and Training, Education, Experience and Responsibilities (TEER) for All Occupations, B.C.</t>
  </si>
  <si>
    <t>#00010</t>
  </si>
  <si>
    <t>Legislators</t>
  </si>
  <si>
    <t>#00018</t>
  </si>
  <si>
    <t>Senior managers - public and private sector</t>
  </si>
  <si>
    <t>#10010</t>
  </si>
  <si>
    <t>Financial managers</t>
  </si>
  <si>
    <t>#10011</t>
  </si>
  <si>
    <t>Human resources managers</t>
  </si>
  <si>
    <t>#10012</t>
  </si>
  <si>
    <t>Purchasing managers</t>
  </si>
  <si>
    <t>#10019</t>
  </si>
  <si>
    <t>Other administrative services managers</t>
  </si>
  <si>
    <t>#10020</t>
  </si>
  <si>
    <t>Insurance, real estate and financial brokerage managers</t>
  </si>
  <si>
    <t>#10021</t>
  </si>
  <si>
    <t>Banking, credit and other investment managers</t>
  </si>
  <si>
    <t>#10022</t>
  </si>
  <si>
    <t>Advertising, marketing and public relations managers</t>
  </si>
  <si>
    <t>#10029</t>
  </si>
  <si>
    <t>Other business services managers</t>
  </si>
  <si>
    <t>#10030</t>
  </si>
  <si>
    <t>Telecommunication carriers managers</t>
  </si>
  <si>
    <t>#11100</t>
  </si>
  <si>
    <t>Financial auditors and accountants</t>
  </si>
  <si>
    <t>#11101</t>
  </si>
  <si>
    <t>Financial and investment analysts</t>
  </si>
  <si>
    <t>#11102</t>
  </si>
  <si>
    <t>Financial advisors</t>
  </si>
  <si>
    <t>#11103</t>
  </si>
  <si>
    <t>Securities agents, investment dealers and brokers</t>
  </si>
  <si>
    <t>#11109</t>
  </si>
  <si>
    <t>Other financial officers</t>
  </si>
  <si>
    <t>#11200</t>
  </si>
  <si>
    <t>Human resources professionals</t>
  </si>
  <si>
    <t>#11201</t>
  </si>
  <si>
    <t>Professional occupations in business management consulting</t>
  </si>
  <si>
    <t>#11202</t>
  </si>
  <si>
    <t>Professional occupations in advertising, marketing and public relations</t>
  </si>
  <si>
    <t>#12010</t>
  </si>
  <si>
    <t>Supervisors, general office and administrative support workers</t>
  </si>
  <si>
    <t>#12011</t>
  </si>
  <si>
    <t>Supervisors, finance and insurance office workers</t>
  </si>
  <si>
    <t>#12012</t>
  </si>
  <si>
    <t>Supervisors, library, correspondence and related information workers</t>
  </si>
  <si>
    <t>#12013</t>
  </si>
  <si>
    <t>Supervisors, supply chain, tracking and scheduling coordination occupations</t>
  </si>
  <si>
    <t>#12100</t>
  </si>
  <si>
    <t>Executive assistants</t>
  </si>
  <si>
    <t>#12101</t>
  </si>
  <si>
    <t>Human resources and recruitment officers</t>
  </si>
  <si>
    <t>#12102</t>
  </si>
  <si>
    <t>Procurement and purchasing agents and officers</t>
  </si>
  <si>
    <t>#12103</t>
  </si>
  <si>
    <t>Conference and event planners</t>
  </si>
  <si>
    <t>#12104</t>
  </si>
  <si>
    <t>Employment insurance and revenue officers</t>
  </si>
  <si>
    <t>#12110</t>
  </si>
  <si>
    <t>Court reporters, medical transcriptionists and related occupations</t>
  </si>
  <si>
    <t>#12111</t>
  </si>
  <si>
    <t>Health information management occupations</t>
  </si>
  <si>
    <t>#12112</t>
  </si>
  <si>
    <t>Records management technicians</t>
  </si>
  <si>
    <t>#12113</t>
  </si>
  <si>
    <t>Statistical officers and related research support occupations</t>
  </si>
  <si>
    <t>#12200</t>
  </si>
  <si>
    <t>Accounting technicians and bookkeepers</t>
  </si>
  <si>
    <t>#12201</t>
  </si>
  <si>
    <t>Insurance adjusters and claims examiners</t>
  </si>
  <si>
    <t>#12202</t>
  </si>
  <si>
    <t>Insurance underwriters</t>
  </si>
  <si>
    <t>#12203</t>
  </si>
  <si>
    <t>Assessors, business valuators and appraisers</t>
  </si>
  <si>
    <t>#13100</t>
  </si>
  <si>
    <t>Administrative officers</t>
  </si>
  <si>
    <t>#13101</t>
  </si>
  <si>
    <t>Property administrators</t>
  </si>
  <si>
    <t>#13102</t>
  </si>
  <si>
    <t>Payroll administrators</t>
  </si>
  <si>
    <t>#13110</t>
  </si>
  <si>
    <t>Administrative assistants</t>
  </si>
  <si>
    <t>#13111</t>
  </si>
  <si>
    <t>Legal administrative assistants</t>
  </si>
  <si>
    <t>#13112</t>
  </si>
  <si>
    <t>Medical administrative assistants</t>
  </si>
  <si>
    <t>#13200</t>
  </si>
  <si>
    <t>Customs, ship and other brokers</t>
  </si>
  <si>
    <t>#13201</t>
  </si>
  <si>
    <t>Production and transportation logistics coordinators</t>
  </si>
  <si>
    <t>#14100</t>
  </si>
  <si>
    <t>General office support workers</t>
  </si>
  <si>
    <t>4</t>
  </si>
  <si>
    <t>#14101</t>
  </si>
  <si>
    <t>Receptionists</t>
  </si>
  <si>
    <t>#14102</t>
  </si>
  <si>
    <t>Personnel clerks</t>
  </si>
  <si>
    <t>#14103</t>
  </si>
  <si>
    <t>Court clerks and related court services occupations</t>
  </si>
  <si>
    <t>#14110</t>
  </si>
  <si>
    <t>Survey interviewers and statistical clerks</t>
  </si>
  <si>
    <t>#14111</t>
  </si>
  <si>
    <t>Data entry clerks</t>
  </si>
  <si>
    <t>#14112</t>
  </si>
  <si>
    <t>Desktop publishing operators and related occupations</t>
  </si>
  <si>
    <t>#14200</t>
  </si>
  <si>
    <t>Accounting and related clerks</t>
  </si>
  <si>
    <t>#14201</t>
  </si>
  <si>
    <t>Banking, insurance and other financial clerks</t>
  </si>
  <si>
    <t>#14202</t>
  </si>
  <si>
    <t>Collection clerks</t>
  </si>
  <si>
    <t>#14300</t>
  </si>
  <si>
    <t>Library assistants and clerks</t>
  </si>
  <si>
    <t>#14301</t>
  </si>
  <si>
    <t>Correspondence, publication and regulatory clerks</t>
  </si>
  <si>
    <t>#14400</t>
  </si>
  <si>
    <t>Shippers and receivers</t>
  </si>
  <si>
    <t>#14401</t>
  </si>
  <si>
    <t>Storekeepers and partspersons</t>
  </si>
  <si>
    <t>#14402</t>
  </si>
  <si>
    <t>Production logistics workers</t>
  </si>
  <si>
    <t>#14403</t>
  </si>
  <si>
    <t>Purchasing and inventory control workers</t>
  </si>
  <si>
    <t>#14404</t>
  </si>
  <si>
    <t>Dispatchers</t>
  </si>
  <si>
    <t>#14405</t>
  </si>
  <si>
    <t>Transportation route and crew schedulers</t>
  </si>
  <si>
    <t>#20010</t>
  </si>
  <si>
    <t>Engineering managers</t>
  </si>
  <si>
    <t>#20011</t>
  </si>
  <si>
    <t>Architecture and science managers</t>
  </si>
  <si>
    <t>#21100</t>
  </si>
  <si>
    <t>Physicists and astronomers</t>
  </si>
  <si>
    <t>#21101</t>
  </si>
  <si>
    <t>Chemists</t>
  </si>
  <si>
    <t>#21102</t>
  </si>
  <si>
    <t>Geoscientists and oceanographers</t>
  </si>
  <si>
    <t>#21103</t>
  </si>
  <si>
    <t>Meteorologists and climatologists</t>
  </si>
  <si>
    <t>#21109</t>
  </si>
  <si>
    <t>Other professional occupations in physical sciences</t>
  </si>
  <si>
    <t>#21110</t>
  </si>
  <si>
    <t>Biologists and related scientists</t>
  </si>
  <si>
    <t>#21111</t>
  </si>
  <si>
    <t>Forestry professionals</t>
  </si>
  <si>
    <t>#21112</t>
  </si>
  <si>
    <t>Agricultural representatives, consultants and specialists</t>
  </si>
  <si>
    <t>#21120</t>
  </si>
  <si>
    <t>Public and environmental health and safety professionals</t>
  </si>
  <si>
    <t>#21200</t>
  </si>
  <si>
    <t>Architects</t>
  </si>
  <si>
    <t>#21201</t>
  </si>
  <si>
    <t>Landscape architects</t>
  </si>
  <si>
    <t>#21202</t>
  </si>
  <si>
    <t>Urban and land use planners</t>
  </si>
  <si>
    <t>#21203</t>
  </si>
  <si>
    <t>Land surveyors</t>
  </si>
  <si>
    <t>#21210</t>
  </si>
  <si>
    <t>Mathematicians, statisticians and actuaries</t>
  </si>
  <si>
    <t>#21211</t>
  </si>
  <si>
    <t>Data scientists</t>
  </si>
  <si>
    <t>#21220</t>
  </si>
  <si>
    <t>Cybersecurity specialists</t>
  </si>
  <si>
    <t>#21221</t>
  </si>
  <si>
    <t>Business systems specialists</t>
  </si>
  <si>
    <t>#21223</t>
  </si>
  <si>
    <t>Database analysts and data administrators</t>
  </si>
  <si>
    <t>#21230</t>
  </si>
  <si>
    <t>Computer systems developers and programmers</t>
  </si>
  <si>
    <t>#21233</t>
  </si>
  <si>
    <t>Web designers</t>
  </si>
  <si>
    <t>#21234</t>
  </si>
  <si>
    <t>Web developers and programmers</t>
  </si>
  <si>
    <t>#21300</t>
  </si>
  <si>
    <t>Civil engineers</t>
  </si>
  <si>
    <t>#21301</t>
  </si>
  <si>
    <t>Mechanical engineers</t>
  </si>
  <si>
    <t>#21310</t>
  </si>
  <si>
    <t>Electrical and electronics engineers</t>
  </si>
  <si>
    <t>#21311</t>
  </si>
  <si>
    <t>Computer engineers (except software engineers and designers)</t>
  </si>
  <si>
    <t>#21320</t>
  </si>
  <si>
    <t>Chemical engineers</t>
  </si>
  <si>
    <t>#21321</t>
  </si>
  <si>
    <t>Industrial and manufacturing engineers</t>
  </si>
  <si>
    <t>#21322</t>
  </si>
  <si>
    <t>Metallurgical and materials engineers</t>
  </si>
  <si>
    <t>#21330</t>
  </si>
  <si>
    <t>Mining engineers</t>
  </si>
  <si>
    <t>#21331</t>
  </si>
  <si>
    <t>Geological engineers</t>
  </si>
  <si>
    <t>#21332</t>
  </si>
  <si>
    <t>Petroleum engineers</t>
  </si>
  <si>
    <t>#21390</t>
  </si>
  <si>
    <t>Aerospace engineers</t>
  </si>
  <si>
    <t>#21399</t>
  </si>
  <si>
    <t>Other professional engineers</t>
  </si>
  <si>
    <t>#22100</t>
  </si>
  <si>
    <t>Chemical technologists and technicians</t>
  </si>
  <si>
    <t>#22101</t>
  </si>
  <si>
    <t>Geological and mineral technologists and technicians</t>
  </si>
  <si>
    <t>#22110</t>
  </si>
  <si>
    <t>Biological technologists and technicians</t>
  </si>
  <si>
    <t>#22111</t>
  </si>
  <si>
    <t>Agricultural and fish products inspectors</t>
  </si>
  <si>
    <t>#22112</t>
  </si>
  <si>
    <t>Forestry technologists and technicians</t>
  </si>
  <si>
    <t>#22113</t>
  </si>
  <si>
    <t>Conservation and fishery officers</t>
  </si>
  <si>
    <t>#22114</t>
  </si>
  <si>
    <t>Landscape and horticulture technicians and specialists</t>
  </si>
  <si>
    <t>#22210</t>
  </si>
  <si>
    <t>Architectural technologists and technicians</t>
  </si>
  <si>
    <t>#22211</t>
  </si>
  <si>
    <t>Industrial designers</t>
  </si>
  <si>
    <t>#22212</t>
  </si>
  <si>
    <t>Drafting technologists and technicians</t>
  </si>
  <si>
    <t>#22213</t>
  </si>
  <si>
    <t>Land survey technologists and technicians</t>
  </si>
  <si>
    <t>#22214</t>
  </si>
  <si>
    <t>Technical occupations in geomatics and meteorology</t>
  </si>
  <si>
    <t>#22220</t>
  </si>
  <si>
    <t>Computer network and web technicians</t>
  </si>
  <si>
    <t>#22221</t>
  </si>
  <si>
    <t>User support technicians</t>
  </si>
  <si>
    <t>#22222</t>
  </si>
  <si>
    <t>Information systems testing technicians</t>
  </si>
  <si>
    <t>#22230</t>
  </si>
  <si>
    <t>Non-destructive testers and inspectors</t>
  </si>
  <si>
    <t>#22231</t>
  </si>
  <si>
    <t>Engineering inspectors and regulatory officers</t>
  </si>
  <si>
    <t>#22232</t>
  </si>
  <si>
    <t>Occupational health and safety specialists</t>
  </si>
  <si>
    <t>#22233</t>
  </si>
  <si>
    <t>Construction inspectors</t>
  </si>
  <si>
    <t>#22300</t>
  </si>
  <si>
    <t>Civil engineering technologists and technicians</t>
  </si>
  <si>
    <t>#22301</t>
  </si>
  <si>
    <t>Mechanical engineering technologists and technicians</t>
  </si>
  <si>
    <t>#22302</t>
  </si>
  <si>
    <t>Industrial engineering and manufacturing technologists and technicians</t>
  </si>
  <si>
    <t>#22303</t>
  </si>
  <si>
    <t>Construction estimators</t>
  </si>
  <si>
    <t>#22310</t>
  </si>
  <si>
    <t>Electrical and electronics engineering technologists and technicians</t>
  </si>
  <si>
    <t>#22311</t>
  </si>
  <si>
    <t>Electronic service technicians (household and business equipment)</t>
  </si>
  <si>
    <t>#22312</t>
  </si>
  <si>
    <t>Industrial instrument technicians and mechanics</t>
  </si>
  <si>
    <t>#22313</t>
  </si>
  <si>
    <t>Aircraft instrument, electrical and avionics mechanics, technicians and inspectors</t>
  </si>
  <si>
    <t>#30010</t>
  </si>
  <si>
    <t>Managers in health care</t>
  </si>
  <si>
    <t>#31100</t>
  </si>
  <si>
    <t>Specialists in clinical and laboratory medicine</t>
  </si>
  <si>
    <t>#31101</t>
  </si>
  <si>
    <t>Specialists in surgery</t>
  </si>
  <si>
    <t>#31102</t>
  </si>
  <si>
    <t>General practitioners and family physicians</t>
  </si>
  <si>
    <t>#31103</t>
  </si>
  <si>
    <t>Veterinarians</t>
  </si>
  <si>
    <t>#31110</t>
  </si>
  <si>
    <t>Dentists</t>
  </si>
  <si>
    <t>#31111</t>
  </si>
  <si>
    <t>Optometrists</t>
  </si>
  <si>
    <t>#31112</t>
  </si>
  <si>
    <t>Audiologists and speech-language pathologists</t>
  </si>
  <si>
    <t>#31120</t>
  </si>
  <si>
    <t>Pharmacists</t>
  </si>
  <si>
    <t>#31121</t>
  </si>
  <si>
    <t>Dietitians and nutritionists</t>
  </si>
  <si>
    <t>#31200</t>
  </si>
  <si>
    <t>Psychologists</t>
  </si>
  <si>
    <t>#31201</t>
  </si>
  <si>
    <t>Chiropractors</t>
  </si>
  <si>
    <t>#31202</t>
  </si>
  <si>
    <t>Physiotherapists</t>
  </si>
  <si>
    <t>#31203</t>
  </si>
  <si>
    <t>Occupational therapists</t>
  </si>
  <si>
    <t>#31204</t>
  </si>
  <si>
    <t>Kinesiologists and other professional occupations in therapy and assessment</t>
  </si>
  <si>
    <t>#31209</t>
  </si>
  <si>
    <t>Other professional occupations in health diagnosing and treating</t>
  </si>
  <si>
    <t>#31300</t>
  </si>
  <si>
    <t>Nursing coordinators and supervisors</t>
  </si>
  <si>
    <t>#31302</t>
  </si>
  <si>
    <t>Nurse practitioners</t>
  </si>
  <si>
    <t>#31303</t>
  </si>
  <si>
    <t>Physician assistants, midwives and allied health professionals</t>
  </si>
  <si>
    <t>#32100</t>
  </si>
  <si>
    <t>Opticians</t>
  </si>
  <si>
    <t>#32101</t>
  </si>
  <si>
    <t>Licensed practical nurses</t>
  </si>
  <si>
    <t>#32102</t>
  </si>
  <si>
    <t>Paramedical occupations</t>
  </si>
  <si>
    <t>#32103</t>
  </si>
  <si>
    <t>Respiratory therapists, clinical perfusionists and cardiopulmonary technologists</t>
  </si>
  <si>
    <t>#32104</t>
  </si>
  <si>
    <t>Animal health technologists and veterinary technicians</t>
  </si>
  <si>
    <t>#32109</t>
  </si>
  <si>
    <t>Other technical occupations in therapy and assessment</t>
  </si>
  <si>
    <t>#32110</t>
  </si>
  <si>
    <t>Denturists</t>
  </si>
  <si>
    <t>#32111</t>
  </si>
  <si>
    <t>Dental hygienists and dental therapists</t>
  </si>
  <si>
    <t>#32112</t>
  </si>
  <si>
    <t>Dental technologists and technicians</t>
  </si>
  <si>
    <t>#32120</t>
  </si>
  <si>
    <t>Medical laboratory technologists</t>
  </si>
  <si>
    <t>#32121</t>
  </si>
  <si>
    <t>Medical radiation technologists</t>
  </si>
  <si>
    <t>#32122</t>
  </si>
  <si>
    <t>Medical sonographers</t>
  </si>
  <si>
    <t>#32123</t>
  </si>
  <si>
    <t>Cardiology technologists and electrophysiological diagnostic technologists</t>
  </si>
  <si>
    <t>#32124</t>
  </si>
  <si>
    <t>Pharmacy technicians</t>
  </si>
  <si>
    <t>#32129</t>
  </si>
  <si>
    <t>Other medical technologists and technicians</t>
  </si>
  <si>
    <t>#32200</t>
  </si>
  <si>
    <t>Traditional Chinese medicine practitioners and acupuncturists</t>
  </si>
  <si>
    <t>#32201</t>
  </si>
  <si>
    <t>Massage therapists</t>
  </si>
  <si>
    <t>#32209</t>
  </si>
  <si>
    <t>Other practitioners of natural healing</t>
  </si>
  <si>
    <t>#33100</t>
  </si>
  <si>
    <t>Dental assistants and dental laboratory assistants</t>
  </si>
  <si>
    <t>#33101</t>
  </si>
  <si>
    <t>Medical laboratory assistants and related technical occupations</t>
  </si>
  <si>
    <t>#33103</t>
  </si>
  <si>
    <t>Pharmacy technical assistants and pharmacy assistants</t>
  </si>
  <si>
    <t>#33109</t>
  </si>
  <si>
    <t>Other assisting occupations in support of health services</t>
  </si>
  <si>
    <t>#40010</t>
  </si>
  <si>
    <t>Government managers - health and social policy development and program administration</t>
  </si>
  <si>
    <t>#40011</t>
  </si>
  <si>
    <t>Government managers - economic analysis, policy development and program administration</t>
  </si>
  <si>
    <t>#40012</t>
  </si>
  <si>
    <t>Government managers - education policy development and program administration</t>
  </si>
  <si>
    <t>#40019</t>
  </si>
  <si>
    <t>Other managers in public administration</t>
  </si>
  <si>
    <t>#40020</t>
  </si>
  <si>
    <t>Administrators - post-secondary education and vocational training</t>
  </si>
  <si>
    <t>#40021</t>
  </si>
  <si>
    <t>School principals and administrators of elementary and secondary education</t>
  </si>
  <si>
    <t>#40030</t>
  </si>
  <si>
    <t>Managers in social, community and correctional services</t>
  </si>
  <si>
    <t>#40040</t>
  </si>
  <si>
    <t>Commissioned police officers and related occupations in public protection services</t>
  </si>
  <si>
    <t>#40041</t>
  </si>
  <si>
    <t>Fire chiefs and senior firefighting officers</t>
  </si>
  <si>
    <t>#40042</t>
  </si>
  <si>
    <t>Commissioned officers of the Canadian Armed Forces</t>
  </si>
  <si>
    <t>#41100</t>
  </si>
  <si>
    <t>Judges</t>
  </si>
  <si>
    <t>#41101</t>
  </si>
  <si>
    <t>Lawyers and Quebec notaries</t>
  </si>
  <si>
    <t>#41200</t>
  </si>
  <si>
    <t>University professors and lecturers</t>
  </si>
  <si>
    <t>#41201</t>
  </si>
  <si>
    <t>Post-secondary teaching and research assistants</t>
  </si>
  <si>
    <t>#41210</t>
  </si>
  <si>
    <t>College and other vocational instructors</t>
  </si>
  <si>
    <t>#41220</t>
  </si>
  <si>
    <t>Secondary school teachers</t>
  </si>
  <si>
    <t>#41300</t>
  </si>
  <si>
    <t>Social workers</t>
  </si>
  <si>
    <t>#41301</t>
  </si>
  <si>
    <t>Therapists in counselling and related specialized therapies</t>
  </si>
  <si>
    <t>#41302</t>
  </si>
  <si>
    <t>Religious leaders</t>
  </si>
  <si>
    <t>#41310</t>
  </si>
  <si>
    <t>Police investigators and other investigative occupations</t>
  </si>
  <si>
    <t>#41311</t>
  </si>
  <si>
    <t>Probation and parole officers</t>
  </si>
  <si>
    <t>#41320</t>
  </si>
  <si>
    <t>Educational counsellors</t>
  </si>
  <si>
    <t>#41321</t>
  </si>
  <si>
    <t>Career development practitioners and career counsellors (except education)</t>
  </si>
  <si>
    <t>#41400</t>
  </si>
  <si>
    <t>Natural and applied science policy researchers, consultants and program officers</t>
  </si>
  <si>
    <t>#41401</t>
  </si>
  <si>
    <t>Economists and economic policy researchers and analysts</t>
  </si>
  <si>
    <t>#41402</t>
  </si>
  <si>
    <t>Business development officers and market researchers and analysts</t>
  </si>
  <si>
    <t>#41403</t>
  </si>
  <si>
    <t>Social policy researchers, consultants and program officers</t>
  </si>
  <si>
    <t>#41404</t>
  </si>
  <si>
    <t>Health policy researchers, consultants and program officers</t>
  </si>
  <si>
    <t>#41405</t>
  </si>
  <si>
    <t>Education policy researchers, consultants and program officers</t>
  </si>
  <si>
    <t>#41406</t>
  </si>
  <si>
    <t>Recreation, sports and fitness policy researchers, consultants and program officers</t>
  </si>
  <si>
    <t>#41407</t>
  </si>
  <si>
    <t>Program officers unique to government</t>
  </si>
  <si>
    <t>#41409</t>
  </si>
  <si>
    <t>Other professional occupations in social science</t>
  </si>
  <si>
    <t>#42100</t>
  </si>
  <si>
    <t>Police officers (except commissioned)</t>
  </si>
  <si>
    <t>#42101</t>
  </si>
  <si>
    <t>Firefighters</t>
  </si>
  <si>
    <t>#42102</t>
  </si>
  <si>
    <t>Specialized members of the Canadian Armed Forces</t>
  </si>
  <si>
    <t>#42200</t>
  </si>
  <si>
    <t>Paralegals and related occupations</t>
  </si>
  <si>
    <t>#42203</t>
  </si>
  <si>
    <t>Instructors of persons with disabilities</t>
  </si>
  <si>
    <t>#42204</t>
  </si>
  <si>
    <t>Religion workers</t>
  </si>
  <si>
    <t>#43100</t>
  </si>
  <si>
    <t>Elementary and secondary school teacher assistants</t>
  </si>
  <si>
    <t>#43109</t>
  </si>
  <si>
    <t>Other instructors</t>
  </si>
  <si>
    <t>#43200</t>
  </si>
  <si>
    <t>Sheriffs and bailiffs</t>
  </si>
  <si>
    <t>#43201</t>
  </si>
  <si>
    <t>Correctional service officers</t>
  </si>
  <si>
    <t>#43202</t>
  </si>
  <si>
    <t>By-law enforcement and other regulatory officers</t>
  </si>
  <si>
    <t>#43203</t>
  </si>
  <si>
    <t>Border services, customs, and immigration officers</t>
  </si>
  <si>
    <t>#43204</t>
  </si>
  <si>
    <t>Operations members of the Canadian Armed Forces</t>
  </si>
  <si>
    <t>#44100</t>
  </si>
  <si>
    <t>Home child care providers</t>
  </si>
  <si>
    <t>#44101</t>
  </si>
  <si>
    <t>Home support workers, caregivers and related occupations</t>
  </si>
  <si>
    <t>#44200</t>
  </si>
  <si>
    <t>Primary combat members of the Canadian Armed Forces</t>
  </si>
  <si>
    <t>#45100</t>
  </si>
  <si>
    <t>Student monitors, crossing guards and related occupations</t>
  </si>
  <si>
    <t>#50010</t>
  </si>
  <si>
    <t>Library, archive, museum and art gallery managers</t>
  </si>
  <si>
    <t>#50011</t>
  </si>
  <si>
    <t>Managers - publishing, motion pictures, broadcasting and performing arts</t>
  </si>
  <si>
    <t>#50012</t>
  </si>
  <si>
    <t>Recreation, sports and fitness program and service directors</t>
  </si>
  <si>
    <t>#51100</t>
  </si>
  <si>
    <t>Librarians</t>
  </si>
  <si>
    <t>#51101</t>
  </si>
  <si>
    <t>Conservators and curators</t>
  </si>
  <si>
    <t>#51102</t>
  </si>
  <si>
    <t>Archivists</t>
  </si>
  <si>
    <t>#51110</t>
  </si>
  <si>
    <t>Editors</t>
  </si>
  <si>
    <t>#51111</t>
  </si>
  <si>
    <t>Authors and writers (except technical)</t>
  </si>
  <si>
    <t>#51112</t>
  </si>
  <si>
    <t>Technical writers</t>
  </si>
  <si>
    <t>#51113</t>
  </si>
  <si>
    <t>Journalists</t>
  </si>
  <si>
    <t>#51114</t>
  </si>
  <si>
    <t>Translators, terminologists and interpreters</t>
  </si>
  <si>
    <t>#51120</t>
  </si>
  <si>
    <t>Producers, directors, choreographers and related occupations</t>
  </si>
  <si>
    <t>#51121</t>
  </si>
  <si>
    <t>Conductors, composers and arrangers</t>
  </si>
  <si>
    <t>#51122</t>
  </si>
  <si>
    <t>Musicians and singers</t>
  </si>
  <si>
    <t>#52100</t>
  </si>
  <si>
    <t>Library and public archive technicians</t>
  </si>
  <si>
    <t>#52110</t>
  </si>
  <si>
    <t>Film and video camera operators</t>
  </si>
  <si>
    <t>#52111</t>
  </si>
  <si>
    <t>Graphic arts technicians</t>
  </si>
  <si>
    <t>#52112</t>
  </si>
  <si>
    <t>Broadcast technicians</t>
  </si>
  <si>
    <t>#52113</t>
  </si>
  <si>
    <t>Audio and video recording technicians</t>
  </si>
  <si>
    <t>#52114</t>
  </si>
  <si>
    <t>Announcers and other broadcasters</t>
  </si>
  <si>
    <t>#52119</t>
  </si>
  <si>
    <t>Other technical and coordinating occupations in motion pictures, broadcasting and the performing arts</t>
  </si>
  <si>
    <t>#52121</t>
  </si>
  <si>
    <t>Interior designers and interior decorators</t>
  </si>
  <si>
    <t>#53100</t>
  </si>
  <si>
    <t>Registrars, restorers, interpreters and other occupations related to museum and art galleries</t>
  </si>
  <si>
    <t>#53110</t>
  </si>
  <si>
    <t>Photographers</t>
  </si>
  <si>
    <t>#53111</t>
  </si>
  <si>
    <t>Motion pictures, broadcasting, photography and performing arts assistants and operators</t>
  </si>
  <si>
    <t>#53120</t>
  </si>
  <si>
    <t>Dancers</t>
  </si>
  <si>
    <t>#53121</t>
  </si>
  <si>
    <t>Actors, comedians and circus performers</t>
  </si>
  <si>
    <t>#53122</t>
  </si>
  <si>
    <t>Painters, sculptors and other visual artists</t>
  </si>
  <si>
    <t>#53123</t>
  </si>
  <si>
    <t>Theatre, fashion, exhibit and other creative designers</t>
  </si>
  <si>
    <t>#53124</t>
  </si>
  <si>
    <t>Artisans and craftspersons</t>
  </si>
  <si>
    <t>#53125</t>
  </si>
  <si>
    <t>Patternmakers - textile, leather and fur products</t>
  </si>
  <si>
    <t>#53200</t>
  </si>
  <si>
    <t>Athletes</t>
  </si>
  <si>
    <t>#53201</t>
  </si>
  <si>
    <t>Coaches</t>
  </si>
  <si>
    <t>#53202</t>
  </si>
  <si>
    <t>Sports officials and referees</t>
  </si>
  <si>
    <t>#54100</t>
  </si>
  <si>
    <t>Program leaders and instructors in recreation, sport and fitness</t>
  </si>
  <si>
    <t>#55109</t>
  </si>
  <si>
    <t>Other performers</t>
  </si>
  <si>
    <t>#60010</t>
  </si>
  <si>
    <t>Corporate sales managers</t>
  </si>
  <si>
    <t>#60020</t>
  </si>
  <si>
    <t>Retail and wholesale trade managers</t>
  </si>
  <si>
    <t>#60030</t>
  </si>
  <si>
    <t>Restaurant and food service managers</t>
  </si>
  <si>
    <t>#60031</t>
  </si>
  <si>
    <t>Accommodation service managers</t>
  </si>
  <si>
    <t>#60040</t>
  </si>
  <si>
    <t>Managers in customer and personal services</t>
  </si>
  <si>
    <t>#62010</t>
  </si>
  <si>
    <t>Retail sales supervisors</t>
  </si>
  <si>
    <t>#62020</t>
  </si>
  <si>
    <t>Food service supervisors</t>
  </si>
  <si>
    <t>#62021</t>
  </si>
  <si>
    <t>Executive housekeepers</t>
  </si>
  <si>
    <t>#62022</t>
  </si>
  <si>
    <t>Accommodation, travel, tourism and related services supervisors</t>
  </si>
  <si>
    <t>#62023</t>
  </si>
  <si>
    <t>Customer and information services supervisors</t>
  </si>
  <si>
    <t>#62024</t>
  </si>
  <si>
    <t>Cleaning supervisors</t>
  </si>
  <si>
    <t>#62029</t>
  </si>
  <si>
    <t>Other services supervisors</t>
  </si>
  <si>
    <t>#62100</t>
  </si>
  <si>
    <t>Technical sales specialists - wholesale trade</t>
  </si>
  <si>
    <t>#62101</t>
  </si>
  <si>
    <t>Retail and wholesale buyers</t>
  </si>
  <si>
    <t>#62200</t>
  </si>
  <si>
    <t>Chefs</t>
  </si>
  <si>
    <t>#62201</t>
  </si>
  <si>
    <t>Funeral directors and embalmers</t>
  </si>
  <si>
    <t>#62202</t>
  </si>
  <si>
    <t>Jewellers, jewellery and watch repairers and related occupations</t>
  </si>
  <si>
    <t>#63100</t>
  </si>
  <si>
    <t>Insurance agents and brokers</t>
  </si>
  <si>
    <t>#63101</t>
  </si>
  <si>
    <t>Real estate agents and salespersons</t>
  </si>
  <si>
    <t>#63102</t>
  </si>
  <si>
    <t>Financial sales representatives</t>
  </si>
  <si>
    <t>#63200</t>
  </si>
  <si>
    <t>Cooks</t>
  </si>
  <si>
    <t>#63201</t>
  </si>
  <si>
    <t>Butchers - retail and wholesale</t>
  </si>
  <si>
    <t>#63202</t>
  </si>
  <si>
    <t>Bakers</t>
  </si>
  <si>
    <t>#63210</t>
  </si>
  <si>
    <t>Hairstylists and barbers</t>
  </si>
  <si>
    <t>#63211</t>
  </si>
  <si>
    <t>Estheticians, electrologists and related occupations</t>
  </si>
  <si>
    <t>#63220</t>
  </si>
  <si>
    <t>Shoe repairers and shoemakers</t>
  </si>
  <si>
    <t>#63221</t>
  </si>
  <si>
    <t>Upholsterers</t>
  </si>
  <si>
    <t>#64100</t>
  </si>
  <si>
    <t>Retail salespersons and visual merchandisers</t>
  </si>
  <si>
    <t>#64101</t>
  </si>
  <si>
    <t>Sales and account representatives - wholesale trade (non-technical)</t>
  </si>
  <si>
    <t>#64200</t>
  </si>
  <si>
    <t>Tailors, dressmakers, furriers and milliners</t>
  </si>
  <si>
    <t>#64201</t>
  </si>
  <si>
    <t>Image, social and other personal consultants</t>
  </si>
  <si>
    <t>#64300</t>
  </si>
  <si>
    <t>Maîtres d'hôtel and hosts/hostesses</t>
  </si>
  <si>
    <t>#64301</t>
  </si>
  <si>
    <t>Bartenders</t>
  </si>
  <si>
    <t>#64310</t>
  </si>
  <si>
    <t>Travel counsellors</t>
  </si>
  <si>
    <t>#64311</t>
  </si>
  <si>
    <t>Pursers and flight attendants</t>
  </si>
  <si>
    <t>#64312</t>
  </si>
  <si>
    <t>Airline ticket and service agents</t>
  </si>
  <si>
    <t>#64313</t>
  </si>
  <si>
    <t>Ground and water transport ticket agents, cargo service representatives and related clerks</t>
  </si>
  <si>
    <t>#64314</t>
  </si>
  <si>
    <t>Hotel front desk clerks</t>
  </si>
  <si>
    <t>#64320</t>
  </si>
  <si>
    <t>Tour and travel guides</t>
  </si>
  <si>
    <t>#64321</t>
  </si>
  <si>
    <t>Casino workers</t>
  </si>
  <si>
    <t>#64322</t>
  </si>
  <si>
    <t>Outdoor sport and recreational guides</t>
  </si>
  <si>
    <t>#64400</t>
  </si>
  <si>
    <t>Customer services representatives - financial institutions</t>
  </si>
  <si>
    <t>#64401</t>
  </si>
  <si>
    <t>Postal services representatives</t>
  </si>
  <si>
    <t>#64409</t>
  </si>
  <si>
    <t>Other customer and information services representatives</t>
  </si>
  <si>
    <t>#64410</t>
  </si>
  <si>
    <t>Security guards and related security service occupations</t>
  </si>
  <si>
    <t>#65100</t>
  </si>
  <si>
    <t>Cashiers</t>
  </si>
  <si>
    <t>#65101</t>
  </si>
  <si>
    <t>Service station attendants</t>
  </si>
  <si>
    <t>#65102</t>
  </si>
  <si>
    <t>Store shelf stockers, clerks and order fillers</t>
  </si>
  <si>
    <t>#65109</t>
  </si>
  <si>
    <t>Other sales related occupations</t>
  </si>
  <si>
    <t>#65200</t>
  </si>
  <si>
    <t>Food and beverage servers</t>
  </si>
  <si>
    <t>#65201</t>
  </si>
  <si>
    <t>Food counter attendants, kitchen helpers and related support occupations</t>
  </si>
  <si>
    <t>#65202</t>
  </si>
  <si>
    <t>Meat cutters and fishmongers - retail and wholesale</t>
  </si>
  <si>
    <t>#65210</t>
  </si>
  <si>
    <t>Support occupations in accommodation, travel and facilities set-up services</t>
  </si>
  <si>
    <t>#65211</t>
  </si>
  <si>
    <t>Operators and attendants in amusement, recreation and sport</t>
  </si>
  <si>
    <t>#65220</t>
  </si>
  <si>
    <t>Pet groomers and animal care workers</t>
  </si>
  <si>
    <t>#65229</t>
  </si>
  <si>
    <t>Other support occupations in personal services</t>
  </si>
  <si>
    <t>#65310</t>
  </si>
  <si>
    <t>Light duty cleaners</t>
  </si>
  <si>
    <t>#65311</t>
  </si>
  <si>
    <t>Specialized cleaners</t>
  </si>
  <si>
    <t>#65312</t>
  </si>
  <si>
    <t>Janitors, caretakers and heavy-duty cleaners</t>
  </si>
  <si>
    <t>#65320</t>
  </si>
  <si>
    <t>Dry cleaning, laundry and related occupations</t>
  </si>
  <si>
    <t>#65329</t>
  </si>
  <si>
    <t>Other service support occupations</t>
  </si>
  <si>
    <t>#70010</t>
  </si>
  <si>
    <t>Construction managers</t>
  </si>
  <si>
    <t>#70011</t>
  </si>
  <si>
    <t>Home building and renovation managers</t>
  </si>
  <si>
    <t>#70012</t>
  </si>
  <si>
    <t>Facility operation and maintenance managers</t>
  </si>
  <si>
    <t>#70020</t>
  </si>
  <si>
    <t>Managers in transportation</t>
  </si>
  <si>
    <t>#70021</t>
  </si>
  <si>
    <t>Postal and courier services managers</t>
  </si>
  <si>
    <t>#72010</t>
  </si>
  <si>
    <t>Contractors and supervisors, machining, metal forming, shaping and erecting trades and related occupations</t>
  </si>
  <si>
    <t>#72011</t>
  </si>
  <si>
    <t>Contractors and supervisors, electrical trades and telecommunications occupations</t>
  </si>
  <si>
    <t>#72012</t>
  </si>
  <si>
    <t>Contractors and supervisors, pipefitting trades</t>
  </si>
  <si>
    <t>#72013</t>
  </si>
  <si>
    <t>Contractors and supervisors, carpentry trades</t>
  </si>
  <si>
    <t>#72014</t>
  </si>
  <si>
    <t>Contractors and supervisors, other construction trades, installers, repairers and servicers</t>
  </si>
  <si>
    <t>#72020</t>
  </si>
  <si>
    <t>Contractors and supervisors, mechanic trades</t>
  </si>
  <si>
    <t>#72021</t>
  </si>
  <si>
    <t>Contractors and supervisors, heavy equipment operator crews</t>
  </si>
  <si>
    <t>#72022</t>
  </si>
  <si>
    <t>Supervisors, printing and related occupations</t>
  </si>
  <si>
    <t>#72023</t>
  </si>
  <si>
    <t>Supervisors, railway transport operations</t>
  </si>
  <si>
    <t>#72024</t>
  </si>
  <si>
    <t>Supervisors, motor transport and other ground transit operators</t>
  </si>
  <si>
    <t>#72025</t>
  </si>
  <si>
    <t>Supervisors, mail and message distribution occupations</t>
  </si>
  <si>
    <t>#72100</t>
  </si>
  <si>
    <t>Machinists and machining and tooling inspectors</t>
  </si>
  <si>
    <t>#72101</t>
  </si>
  <si>
    <t>Tool and die makers</t>
  </si>
  <si>
    <t>#72102</t>
  </si>
  <si>
    <t>Sheet metal workers</t>
  </si>
  <si>
    <t>#72103</t>
  </si>
  <si>
    <t>Boilermakers</t>
  </si>
  <si>
    <t>#72104</t>
  </si>
  <si>
    <t>Structural metal and platework fabricators and fitters</t>
  </si>
  <si>
    <t>#72105</t>
  </si>
  <si>
    <t>Ironworkers</t>
  </si>
  <si>
    <t>#72106</t>
  </si>
  <si>
    <t>Welders and related machine operators</t>
  </si>
  <si>
    <t>#72201</t>
  </si>
  <si>
    <t>Industrial electricians</t>
  </si>
  <si>
    <t>#72202</t>
  </si>
  <si>
    <t>Power system electricians</t>
  </si>
  <si>
    <t>#72203</t>
  </si>
  <si>
    <t>Electrical power line and cable workers</t>
  </si>
  <si>
    <t>#72204</t>
  </si>
  <si>
    <t>Telecommunications line and cable installers and repairers</t>
  </si>
  <si>
    <t>#72205</t>
  </si>
  <si>
    <t>Telecommunications equipment installation and cable television service technicians</t>
  </si>
  <si>
    <t>#72301</t>
  </si>
  <si>
    <t>Steamfitters, pipefitters and sprinkler system installers</t>
  </si>
  <si>
    <t>#72302</t>
  </si>
  <si>
    <t>Gas fitters</t>
  </si>
  <si>
    <t>#72311</t>
  </si>
  <si>
    <t>Cabinetmakers</t>
  </si>
  <si>
    <t>#72320</t>
  </si>
  <si>
    <t>Bricklayers</t>
  </si>
  <si>
    <t>#72321</t>
  </si>
  <si>
    <t>Insulators</t>
  </si>
  <si>
    <t>#72400</t>
  </si>
  <si>
    <t>Construction millwrights and industrial mechanics</t>
  </si>
  <si>
    <t>#72403</t>
  </si>
  <si>
    <t>Railway carmen/women</t>
  </si>
  <si>
    <t>#72404</t>
  </si>
  <si>
    <t>Aircraft mechanics and aircraft inspectors</t>
  </si>
  <si>
    <t>#72405</t>
  </si>
  <si>
    <t>Machine fitters</t>
  </si>
  <si>
    <t>#72406</t>
  </si>
  <si>
    <t>Elevator constructors and mechanics</t>
  </si>
  <si>
    <t>#72420</t>
  </si>
  <si>
    <t>Oil and solid fuel heating mechanics</t>
  </si>
  <si>
    <t>#72421</t>
  </si>
  <si>
    <t>Appliance servicers and repairers</t>
  </si>
  <si>
    <t>#72422</t>
  </si>
  <si>
    <t>Electrical mechanics</t>
  </si>
  <si>
    <t>#72423</t>
  </si>
  <si>
    <t>Motorcycle, all-terrain vehicle and other related mechanics</t>
  </si>
  <si>
    <t>#72429</t>
  </si>
  <si>
    <t>Other small engine and small equipment repairers</t>
  </si>
  <si>
    <t>#72500</t>
  </si>
  <si>
    <t>Crane operators</t>
  </si>
  <si>
    <t>#72501</t>
  </si>
  <si>
    <t>Water well drillers</t>
  </si>
  <si>
    <t>#72600</t>
  </si>
  <si>
    <t>Air pilots, flight engineers and flying instructors</t>
  </si>
  <si>
    <t>#72601</t>
  </si>
  <si>
    <t>Air traffic controllers and related occupations</t>
  </si>
  <si>
    <t>#72602</t>
  </si>
  <si>
    <t>Deck officers, water transport</t>
  </si>
  <si>
    <t>#72603</t>
  </si>
  <si>
    <t>Engineer officers, water transport</t>
  </si>
  <si>
    <t>#72604</t>
  </si>
  <si>
    <t>Railway traffic controllers and marine traffic regulators</t>
  </si>
  <si>
    <t>#72999</t>
  </si>
  <si>
    <t>Other technical trades and related occupations</t>
  </si>
  <si>
    <t>#73100</t>
  </si>
  <si>
    <t>Concrete finishers</t>
  </si>
  <si>
    <t>#73101</t>
  </si>
  <si>
    <t>Tilesetters</t>
  </si>
  <si>
    <t>#73102</t>
  </si>
  <si>
    <t>Plasterers, drywall installers and finishers and lathers</t>
  </si>
  <si>
    <t>#73110</t>
  </si>
  <si>
    <t>Roofers and shinglers</t>
  </si>
  <si>
    <t>#73111</t>
  </si>
  <si>
    <t>Glaziers</t>
  </si>
  <si>
    <t>#73112</t>
  </si>
  <si>
    <t>Painters and decorators (except interior decorators)</t>
  </si>
  <si>
    <t>#73113</t>
  </si>
  <si>
    <t>Floor covering installers</t>
  </si>
  <si>
    <t>#73200</t>
  </si>
  <si>
    <t>Residential and commercial installers and servicers</t>
  </si>
  <si>
    <t>#73201</t>
  </si>
  <si>
    <t>General building maintenance workers and building superintendents</t>
  </si>
  <si>
    <t>#73202</t>
  </si>
  <si>
    <t>Pest controllers and fumigators</t>
  </si>
  <si>
    <t>#73209</t>
  </si>
  <si>
    <t>Other repairers and servicers</t>
  </si>
  <si>
    <t>#73300</t>
  </si>
  <si>
    <t>Transport truck drivers</t>
  </si>
  <si>
    <t>#73301</t>
  </si>
  <si>
    <t>Bus drivers, subway operators and other transit operators</t>
  </si>
  <si>
    <t>#73310</t>
  </si>
  <si>
    <t>Railway and yard locomotive engineers</t>
  </si>
  <si>
    <t>#73311</t>
  </si>
  <si>
    <t>Railway conductors and brakemen/women</t>
  </si>
  <si>
    <t>#73401</t>
  </si>
  <si>
    <t>Printing press operators</t>
  </si>
  <si>
    <t>#73402</t>
  </si>
  <si>
    <t>Drillers and blasters - surface mining, quarrying and construction</t>
  </si>
  <si>
    <t>#74100</t>
  </si>
  <si>
    <t>Mail and parcel sorters and related occupations</t>
  </si>
  <si>
    <t>#74101</t>
  </si>
  <si>
    <t>Letter carriers</t>
  </si>
  <si>
    <t>#74102</t>
  </si>
  <si>
    <t>Couriers and messengers</t>
  </si>
  <si>
    <t>#74200</t>
  </si>
  <si>
    <t>Railway yard and track maintenance workers</t>
  </si>
  <si>
    <t>#74201</t>
  </si>
  <si>
    <t>Water transport deck and engine room crew</t>
  </si>
  <si>
    <t>#74202</t>
  </si>
  <si>
    <t>Air transport ramp attendants</t>
  </si>
  <si>
    <t>#74203</t>
  </si>
  <si>
    <t>Automotive and heavy truck and equipment parts installers and servicers</t>
  </si>
  <si>
    <t>#74204</t>
  </si>
  <si>
    <t>Utility maintenance workers</t>
  </si>
  <si>
    <t>#74205</t>
  </si>
  <si>
    <t>Public works maintenance equipment operators and related workers</t>
  </si>
  <si>
    <t>#75100</t>
  </si>
  <si>
    <t>Longshore workers</t>
  </si>
  <si>
    <t>#75101</t>
  </si>
  <si>
    <t>Material handlers</t>
  </si>
  <si>
    <t>#75119</t>
  </si>
  <si>
    <t>Other trades helpers and labourers</t>
  </si>
  <si>
    <t>#75200</t>
  </si>
  <si>
    <t>Taxi and limousine drivers and chauffeurs</t>
  </si>
  <si>
    <t>#75201</t>
  </si>
  <si>
    <t>Delivery service drivers and door-to-door distributors</t>
  </si>
  <si>
    <t>#75210</t>
  </si>
  <si>
    <t>Boat and cable ferry operators and related occupations</t>
  </si>
  <si>
    <t>#75211</t>
  </si>
  <si>
    <t>Railway and motor transport labourers</t>
  </si>
  <si>
    <t>#75212</t>
  </si>
  <si>
    <t>Public works and maintenance labourers</t>
  </si>
  <si>
    <t>#80010</t>
  </si>
  <si>
    <t>Managers in natural resources production and fishing</t>
  </si>
  <si>
    <t>#80020</t>
  </si>
  <si>
    <t>Managers in agriculture</t>
  </si>
  <si>
    <t>#80021</t>
  </si>
  <si>
    <t>Managers in horticulture</t>
  </si>
  <si>
    <t>#80022</t>
  </si>
  <si>
    <t>Managers in aquaculture</t>
  </si>
  <si>
    <t>#82010</t>
  </si>
  <si>
    <t>Supervisors, logging and forestry</t>
  </si>
  <si>
    <t>#82020</t>
  </si>
  <si>
    <t>Supervisors, mining and quarrying</t>
  </si>
  <si>
    <t>#82021</t>
  </si>
  <si>
    <t>Contractors and supervisors, oil and gas drilling and services</t>
  </si>
  <si>
    <t>#82030</t>
  </si>
  <si>
    <t>Agricultural service contractors and farm supervisors</t>
  </si>
  <si>
    <t>#82031</t>
  </si>
  <si>
    <t>Contractors and supervisors, landscaping, grounds maintenance and horticulture services</t>
  </si>
  <si>
    <t>#83100</t>
  </si>
  <si>
    <t>Underground production and development miners</t>
  </si>
  <si>
    <t>#83101</t>
  </si>
  <si>
    <t>Oil and gas well drillers, servicers, testers and related workers</t>
  </si>
  <si>
    <t>#83110</t>
  </si>
  <si>
    <t>Logging machinery operators</t>
  </si>
  <si>
    <t>#83120</t>
  </si>
  <si>
    <t>Fishing masters and officers</t>
  </si>
  <si>
    <t>#83121</t>
  </si>
  <si>
    <t>Fishermen/women</t>
  </si>
  <si>
    <t>#84100</t>
  </si>
  <si>
    <t>Underground mine service and support workers</t>
  </si>
  <si>
    <t>#84101</t>
  </si>
  <si>
    <t>Oil and gas well drilling and related workers and services operators</t>
  </si>
  <si>
    <t>#84110</t>
  </si>
  <si>
    <t>Chain saw and skidder operators</t>
  </si>
  <si>
    <t>#84111</t>
  </si>
  <si>
    <t>Silviculture and forestry workers</t>
  </si>
  <si>
    <t>#84120</t>
  </si>
  <si>
    <t>Specialized livestock workers and farm machinery operators</t>
  </si>
  <si>
    <t>#84121</t>
  </si>
  <si>
    <t>Fishing vessel deckhands</t>
  </si>
  <si>
    <t>#85100</t>
  </si>
  <si>
    <t>Livestock labourers</t>
  </si>
  <si>
    <t>#85101</t>
  </si>
  <si>
    <t>Harvesting labourers</t>
  </si>
  <si>
    <t>#85102</t>
  </si>
  <si>
    <t>Aquaculture and marine harvest labourers</t>
  </si>
  <si>
    <t>#85103</t>
  </si>
  <si>
    <t>Nursery and greenhouse labourers</t>
  </si>
  <si>
    <t>#85104</t>
  </si>
  <si>
    <t>Trappers and hunters</t>
  </si>
  <si>
    <t>#85110</t>
  </si>
  <si>
    <t>Mine labourers</t>
  </si>
  <si>
    <t>#85111</t>
  </si>
  <si>
    <t>Oil and gas drilling, servicing and related labourers</t>
  </si>
  <si>
    <t>#85120</t>
  </si>
  <si>
    <t>Logging and forestry labourers</t>
  </si>
  <si>
    <t>#85121</t>
  </si>
  <si>
    <t>Landscaping and grounds maintenance labourers</t>
  </si>
  <si>
    <t>#90010</t>
  </si>
  <si>
    <t>Manufacturing managers</t>
  </si>
  <si>
    <t>#90011</t>
  </si>
  <si>
    <t>Utilities managers</t>
  </si>
  <si>
    <t>#92010</t>
  </si>
  <si>
    <t>Supervisors, mineral and metal processing</t>
  </si>
  <si>
    <t>#92011</t>
  </si>
  <si>
    <t>Supervisors, petroleum, gas and chemical processing and utilities</t>
  </si>
  <si>
    <t>#92012</t>
  </si>
  <si>
    <t>Supervisors, food and beverage processing</t>
  </si>
  <si>
    <t>#92013</t>
  </si>
  <si>
    <t>Supervisors, plastic and rubber products manufacturing</t>
  </si>
  <si>
    <t>#92014</t>
  </si>
  <si>
    <t>Supervisors, forest products processing</t>
  </si>
  <si>
    <t>#92015</t>
  </si>
  <si>
    <t>Supervisors, textile, fabric, fur and leather products processing and manufacturing</t>
  </si>
  <si>
    <t>#92020</t>
  </si>
  <si>
    <t>Supervisors, motor vehicle assembling</t>
  </si>
  <si>
    <t>#92021</t>
  </si>
  <si>
    <t>Supervisors, electronics and electrical products manufacturing</t>
  </si>
  <si>
    <t>#92022</t>
  </si>
  <si>
    <t>Supervisors, furniture and fixtures manufacturing</t>
  </si>
  <si>
    <t>#92023</t>
  </si>
  <si>
    <t>Supervisors, other mechanical and metal products manufacturing</t>
  </si>
  <si>
    <t>#92024</t>
  </si>
  <si>
    <t>Supervisors, other products manufacturing and assembly</t>
  </si>
  <si>
    <t>#92100</t>
  </si>
  <si>
    <t>Power engineers and power systems operators</t>
  </si>
  <si>
    <t>#92101</t>
  </si>
  <si>
    <t>Water and waste treatment plant operators</t>
  </si>
  <si>
    <t>#93100</t>
  </si>
  <si>
    <t>Central control and process operators, mineral and metal processing</t>
  </si>
  <si>
    <t>#93101</t>
  </si>
  <si>
    <t>Central control and process operators, petroleum, gas and chemical processing</t>
  </si>
  <si>
    <t>#93102</t>
  </si>
  <si>
    <t>Pulping, papermaking and coating control operators</t>
  </si>
  <si>
    <t>#93200</t>
  </si>
  <si>
    <t>Aircraft assemblers and aircraft assembly inspectors</t>
  </si>
  <si>
    <t>#94100</t>
  </si>
  <si>
    <t>Machine operators, mineral and metal processing</t>
  </si>
  <si>
    <t>#94101</t>
  </si>
  <si>
    <t>Foundry workers</t>
  </si>
  <si>
    <t>#94102</t>
  </si>
  <si>
    <t>Glass forming and finishing machine operators and glass cutters</t>
  </si>
  <si>
    <t>#94103</t>
  </si>
  <si>
    <t>Concrete, clay and stone forming operators</t>
  </si>
  <si>
    <t>#94104</t>
  </si>
  <si>
    <t>Inspectors and testers, mineral and metal processing</t>
  </si>
  <si>
    <t>#94105</t>
  </si>
  <si>
    <t>Metalworking and forging machine operators</t>
  </si>
  <si>
    <t>#94106</t>
  </si>
  <si>
    <t>Machining tool operators</t>
  </si>
  <si>
    <t>#94107</t>
  </si>
  <si>
    <t>Machine operators of other metal products</t>
  </si>
  <si>
    <t>#94110</t>
  </si>
  <si>
    <t>Chemical plant machine operators</t>
  </si>
  <si>
    <t>#94111</t>
  </si>
  <si>
    <t>Plastics processing machine operators</t>
  </si>
  <si>
    <t>#94112</t>
  </si>
  <si>
    <t>Rubber processing machine operators and related workers</t>
  </si>
  <si>
    <t>#94120</t>
  </si>
  <si>
    <t>Sawmill machine operators</t>
  </si>
  <si>
    <t>#94121</t>
  </si>
  <si>
    <t>Pulp mill, papermaking and finishing machine operators</t>
  </si>
  <si>
    <t>#94122</t>
  </si>
  <si>
    <t>Paper converting machine operators</t>
  </si>
  <si>
    <t>#94123</t>
  </si>
  <si>
    <t>Lumber graders and other wood processing inspectors and graders</t>
  </si>
  <si>
    <t>#94124</t>
  </si>
  <si>
    <t>Woodworking machine operators</t>
  </si>
  <si>
    <t>#94129</t>
  </si>
  <si>
    <t>Other wood processing machine operators</t>
  </si>
  <si>
    <t>#94130</t>
  </si>
  <si>
    <t>Textile fibre and yarn, hide and pelt processing machine operators and workers</t>
  </si>
  <si>
    <t>#94131</t>
  </si>
  <si>
    <t>Weavers, knitters and other fabric making occupations</t>
  </si>
  <si>
    <t>#94132</t>
  </si>
  <si>
    <t>Industrial sewing machine operators</t>
  </si>
  <si>
    <t>#94133</t>
  </si>
  <si>
    <t>Inspectors and graders, textile, fabric, fur and leather products manufacturing</t>
  </si>
  <si>
    <t>#94140</t>
  </si>
  <si>
    <t>Process control and machine operators, food and beverage processing</t>
  </si>
  <si>
    <t>#94141</t>
  </si>
  <si>
    <t>Industrial butchers and meat cutters, poultry preparers and related workers</t>
  </si>
  <si>
    <t>#94142</t>
  </si>
  <si>
    <t>Fish and seafood plant workers</t>
  </si>
  <si>
    <t>#94143</t>
  </si>
  <si>
    <t>Testers and graders, food and beverage processing</t>
  </si>
  <si>
    <t>#94150</t>
  </si>
  <si>
    <t>Plateless printing equipment operators</t>
  </si>
  <si>
    <t>#94151</t>
  </si>
  <si>
    <t>Camera, platemaking and other prepress occupations</t>
  </si>
  <si>
    <t>#94152</t>
  </si>
  <si>
    <t>Binding and finishing machine operators</t>
  </si>
  <si>
    <t>#94153</t>
  </si>
  <si>
    <t>Photographic and film processors</t>
  </si>
  <si>
    <t>#94200</t>
  </si>
  <si>
    <t>Motor vehicle assemblers, inspectors and testers</t>
  </si>
  <si>
    <t>#94201</t>
  </si>
  <si>
    <t>Electronics assemblers, fabricators, inspectors and testers</t>
  </si>
  <si>
    <t>#94202</t>
  </si>
  <si>
    <t>Assemblers and inspectors, electrical appliance, apparatus and equipment manufacturing</t>
  </si>
  <si>
    <t>#94203</t>
  </si>
  <si>
    <t>Assemblers, fabricators and inspectors, industrial electrical motors and transformers</t>
  </si>
  <si>
    <t>#94204</t>
  </si>
  <si>
    <t>Mechanical assemblers and inspectors</t>
  </si>
  <si>
    <t>#94205</t>
  </si>
  <si>
    <t>Machine operators and inspectors, electrical apparatus manufacturing</t>
  </si>
  <si>
    <t>#94210</t>
  </si>
  <si>
    <t>Furniture and fixture assemblers, finishers, refinishers and inspectors</t>
  </si>
  <si>
    <t>#94211</t>
  </si>
  <si>
    <t>Assemblers and inspectors of other wood products</t>
  </si>
  <si>
    <t>#94212</t>
  </si>
  <si>
    <t>Plastic products assemblers, finishers and inspectors</t>
  </si>
  <si>
    <t>#94213</t>
  </si>
  <si>
    <t>Industrial painters, coaters and metal finishing process operators</t>
  </si>
  <si>
    <t>#94219</t>
  </si>
  <si>
    <t>Other products assemblers, finishers and inspectors</t>
  </si>
  <si>
    <t>#95100</t>
  </si>
  <si>
    <t>Labourers in mineral and metal processing</t>
  </si>
  <si>
    <t>#95101</t>
  </si>
  <si>
    <t>Labourers in metal fabrication</t>
  </si>
  <si>
    <t>#95102</t>
  </si>
  <si>
    <t>Labourers in chemical products processing and utilities</t>
  </si>
  <si>
    <t>#95103</t>
  </si>
  <si>
    <t>Labourers in wood, pulp and paper processing</t>
  </si>
  <si>
    <t>#95104</t>
  </si>
  <si>
    <t>Labourers in rubber and plastic products manufacturing</t>
  </si>
  <si>
    <t>#95105</t>
  </si>
  <si>
    <t>Labourers in textile processing and cutting</t>
  </si>
  <si>
    <t>#95106</t>
  </si>
  <si>
    <t>Labourers in food and beverage processing</t>
  </si>
  <si>
    <t>#95107</t>
  </si>
  <si>
    <t>Labourers in fish and seafood processing</t>
  </si>
  <si>
    <t>#95109</t>
  </si>
  <si>
    <t>Other labourers in processing, manufacturing and utilities</t>
  </si>
  <si>
    <t xml:space="preserve">Due to rounding, the components may not add to the totals. </t>
  </si>
  <si>
    <t>Appendix 5: Alternative Occupation Groupings, B.C.</t>
  </si>
  <si>
    <t>Appendix 6: High Opportunity Occupations, B.C., 2024-2034</t>
  </si>
  <si>
    <t xml:space="preserve"> Figure 3-1: Top Ten Major Industry Groups by Job Openings, B.C., 2024-34</t>
  </si>
  <si>
    <t>Professional, scientific and technical services</t>
  </si>
  <si>
    <t>Health care and social assistance</t>
  </si>
  <si>
    <t>Retail trade</t>
  </si>
  <si>
    <t>Educational services</t>
  </si>
  <si>
    <t>Construction</t>
  </si>
  <si>
    <t>Accommodation and food services</t>
  </si>
  <si>
    <t>Transportation and warehousing</t>
  </si>
  <si>
    <t>Public administration</t>
  </si>
  <si>
    <t>Manufacturing</t>
  </si>
  <si>
    <t>Information, culture and recreation</t>
  </si>
  <si>
    <t>Repair, personal and non-profit services</t>
  </si>
  <si>
    <t>Business, building and other support services</t>
  </si>
  <si>
    <t>Mining and oil and gas extraction</t>
  </si>
  <si>
    <t>Agriculture and fishing</t>
  </si>
  <si>
    <t>Utilities</t>
  </si>
  <si>
    <t>All Industries</t>
  </si>
  <si>
    <t>Top 3</t>
  </si>
  <si>
    <t>Top 5</t>
  </si>
  <si>
    <t xml:space="preserve">Appendix 3: Detailed Industry Outlook, B.C., 2024-2034 </t>
  </si>
  <si>
    <t>Note for the designer:</t>
  </si>
  <si>
    <t>Annual employment growth rate
(%)</t>
  </si>
  <si>
    <t>The table header (column names) needs to be added more than once if there is a page break (FOR THIS TABLE AND FOR ALL OTHER TABLES).</t>
  </si>
  <si>
    <t>2024-29</t>
  </si>
  <si>
    <t>2029-34</t>
  </si>
  <si>
    <t>2024-34</t>
  </si>
  <si>
    <t>Subsectors should be fully indented to make it clear that some rows are sectors and some are subsectors. Also, alignment of numbers and formatting of negative numbers is inconsistent. I think all should be right-aligned, with the negative sign next to the digits.</t>
  </si>
  <si>
    <t>Farms and support activities</t>
  </si>
  <si>
    <t>Fishing, hunting and trapping</t>
  </si>
  <si>
    <t>Oil and gas extraction</t>
  </si>
  <si>
    <t>Support activities for mining and oil and gas extraction</t>
  </si>
  <si>
    <t>Heavy and civil engineering construction</t>
  </si>
  <si>
    <t>Non-Residential building construction</t>
  </si>
  <si>
    <t>Food, beverage and tobacco manufacturing</t>
  </si>
  <si>
    <t>Wood product manufacturing</t>
  </si>
  <si>
    <t>Primary metal manufacturing</t>
  </si>
  <si>
    <t>Fabricated metal product manufacturing</t>
  </si>
  <si>
    <t>Machinery manufacturing</t>
  </si>
  <si>
    <t>Ship and boat building</t>
  </si>
  <si>
    <t>Transportation equipment manufacturing (excluding shipbuilding)</t>
  </si>
  <si>
    <t>Other manufacturing (1)</t>
  </si>
  <si>
    <t>Motor vehicle and parts dealers</t>
  </si>
  <si>
    <t>Health and personal care stores</t>
  </si>
  <si>
    <t>Online shopping</t>
  </si>
  <si>
    <t>Other retail trade (excluding cars, online shopping and personal care) (2)</t>
  </si>
  <si>
    <t>Air transportation and support activities</t>
  </si>
  <si>
    <t>Rail transportation and support activities</t>
  </si>
  <si>
    <t>Water transportation</t>
  </si>
  <si>
    <t>Transit, sightseeing and pipeline transportation</t>
  </si>
  <si>
    <t>Postal service, couriers and messengers</t>
  </si>
  <si>
    <t>Warehousing and storage</t>
  </si>
  <si>
    <t>Finance, insurance and real estate</t>
  </si>
  <si>
    <t>Finance</t>
  </si>
  <si>
    <t>Insurance carriers and related activities</t>
  </si>
  <si>
    <t>Real estate and rental and leasing</t>
  </si>
  <si>
    <t>Architectural, engineering and related services</t>
  </si>
  <si>
    <t>Management, scientific and technical consulting services</t>
  </si>
  <si>
    <t>Travel arrangement services</t>
  </si>
  <si>
    <t>Business and building support services (excluding travel)</t>
  </si>
  <si>
    <t>Community colleges</t>
  </si>
  <si>
    <t>Universities</t>
  </si>
  <si>
    <t>Private and trades education</t>
  </si>
  <si>
    <t>Social assistance excluding child care</t>
  </si>
  <si>
    <t>Child day care services</t>
  </si>
  <si>
    <t>Publishing industries</t>
  </si>
  <si>
    <t>Motion picture and sound recording industries</t>
  </si>
  <si>
    <t>Telecommunications</t>
  </si>
  <si>
    <t>Broadcasting, data processing and information</t>
  </si>
  <si>
    <t>Performing arts, spectator sports and related industries</t>
  </si>
  <si>
    <t>Entertainment and recreation</t>
  </si>
  <si>
    <t>Accommodation services</t>
  </si>
  <si>
    <t>Automotive repair and maintenance</t>
  </si>
  <si>
    <t>Federal government public administration</t>
  </si>
  <si>
    <t>Provincial and territorial public administration</t>
  </si>
  <si>
    <t>Local and Indigenous public administration</t>
  </si>
  <si>
    <t>(1) Other manufacturing includes Textile mills, Textile product mills, Printing and related support activities, manufacturing of Clothing, Leather and allied products, Petroleum and coal product, Chemical, Plastics and rubber products, Non-metallic mineral products, Computer and electronic products, Electrical equipment, appliance and components, Furniture and related products and Miscellaneous manufacturing</t>
  </si>
  <si>
    <t>(2) Other retail trade includes Furniture and home furnishings stores, Electronics and appliance stores, Building material and garden equipment and supplies dealers, Food and beverage stores, Gasoline stations, Clothing and clothing accessories stores, Sporting goods, hobby, book and music stores, General merchandise stores, Miscellaneous store retailers.</t>
  </si>
  <si>
    <r>
      <rPr>
        <sz val="7"/>
        <color theme="1"/>
        <rFont val="Calibri"/>
        <family val="2"/>
        <scheme val="minor"/>
      </rPr>
      <t xml:space="preserve"> </t>
    </r>
    <r>
      <rPr>
        <sz val="12"/>
        <color theme="1"/>
        <rFont val="Calibri"/>
        <family val="2"/>
        <scheme val="minor"/>
      </rPr>
      <t>Job openings and employment are rounded to the nearest 100.</t>
    </r>
  </si>
  <si>
    <t>Table N/A Labour Market Outlook Highlights, B.C., 2024-2034</t>
  </si>
  <si>
    <t>Figure 1.1-1. Job Openings, B.C., 2024-2034</t>
  </si>
  <si>
    <t>NOT INCLUDED IN REPORT, CALCULATIONS FOR FIGURE 1.1-1</t>
  </si>
  <si>
    <t>Raw (not used)</t>
  </si>
  <si>
    <t>Total Job Openings (1,120,000)</t>
  </si>
  <si>
    <t>Expansion (449,000)</t>
  </si>
  <si>
    <t>Replacement (671,000)</t>
  </si>
  <si>
    <t>Supply Additions</t>
  </si>
  <si>
    <t>Changing labour market participation*</t>
  </si>
  <si>
    <t>Note: values are rounded; percentages are shares of the total job openings; values and percentages may not add up to 100% due to rounding.</t>
  </si>
  <si>
    <t>* sum of Net other mobility and decline in unemployment</t>
  </si>
  <si>
    <t>Net other mobility</t>
  </si>
  <si>
    <t>Decline in unemployment</t>
  </si>
  <si>
    <t>Figure 1.1-2. Sources of Labour Supply Change, B.C., 2024-2034</t>
  </si>
  <si>
    <t>TOTAL JOB OPENINGS</t>
  </si>
  <si>
    <t>SUPPLY ADDITIONS</t>
  </si>
  <si>
    <t>DECLINE IN UNEMPLOYMENT</t>
  </si>
  <si>
    <t>TEER 5 No formal education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</si>
</sst>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quot;$&quot;* #,##0.00_-;_-&quot;$&quot;* &quot;-&quot;??_-;_-@_-"/>
    <numFmt numFmtId="43" formatCode="_-* #,##0.00_-;\-* #,##0.00_-;_-* &quot;-&quot;??_-;_-@_-"/>
    <numFmt numFmtId="164" formatCode="0.0"/>
    <numFmt numFmtId="165" formatCode="_ * #,##0.00_ ;_ * \-#,##0.00_ ;_ * &quot;-&quot;??_ ;_ @_ "/>
    <numFmt numFmtId="166" formatCode="_-* #,##0_-;\-* #,##0_-;_-* &quot;-&quot;??_-;_-@_-"/>
    <numFmt numFmtId="167" formatCode="_ * #,##0_ ;_ * \-#,##0_ ;_ * &quot;-&quot;??_ ;_ @_ "/>
    <numFmt numFmtId="168" formatCode="0.0%"/>
    <numFmt numFmtId="169" formatCode="_-* #,##0.0_-;\-* #,##0.0_-;_-* &quot;-&quot;??_-;_-@_-"/>
  </numFmts>
  <fonts count="43" x14ac:knownFonts="1">
    <font>
      <sz val="11"/>
      <color theme="1"/>
      <name val="Calibri"/>
      <family val="2"/>
      <scheme val="minor"/>
    </font>
    <font>
      <sz val="11"/>
      <color theme="1"/>
      <name val="Calibri"/>
      <family val="2"/>
      <scheme val="minor"/>
    </font>
    <font>
      <sz val="11"/>
      <color indexed="8"/>
      <name val="Calibri"/>
      <family val="2"/>
      <scheme val="minor"/>
    </font>
    <font>
      <sz val="11"/>
      <name val="Calibri"/>
      <family val="2"/>
      <scheme val="minor"/>
    </font>
    <font>
      <sz val="10"/>
      <name val="Arial"/>
      <family val="2"/>
    </font>
    <font>
      <sz val="11"/>
      <color theme="0" tint="-0.34998626667073579"/>
      <name val="Calibri"/>
      <family val="2"/>
      <scheme val="minor"/>
    </font>
    <font>
      <b/>
      <sz val="11"/>
      <color theme="1"/>
      <name val="Calibri"/>
      <family val="2"/>
      <scheme val="minor"/>
    </font>
    <font>
      <sz val="11"/>
      <color theme="1"/>
      <name val="Calibri"/>
      <family val="2"/>
    </font>
    <font>
      <b/>
      <sz val="11"/>
      <name val="Calibri"/>
      <family val="2"/>
      <scheme val="minor"/>
    </font>
    <font>
      <b/>
      <sz val="12"/>
      <color theme="1"/>
      <name val="Calibri"/>
      <family val="2"/>
    </font>
    <font>
      <b/>
      <sz val="11"/>
      <color theme="1"/>
      <name val="Calibri"/>
      <family val="2"/>
    </font>
    <font>
      <sz val="11"/>
      <color theme="1"/>
      <name val="Wingdings"/>
      <charset val="2"/>
    </font>
    <font>
      <sz val="7"/>
      <color theme="1"/>
      <name val="Times New Roman"/>
      <family val="1"/>
    </font>
    <font>
      <sz val="11"/>
      <color theme="0" tint="-0.14999847407452621"/>
      <name val="Calibri"/>
      <family val="2"/>
      <scheme val="minor"/>
    </font>
    <font>
      <i/>
      <sz val="11"/>
      <color theme="1"/>
      <name val="Calibri"/>
      <family val="2"/>
      <scheme val="minor"/>
    </font>
    <font>
      <b/>
      <sz val="11"/>
      <color theme="1"/>
      <name val="Aptos"/>
      <family val="2"/>
    </font>
    <font>
      <b/>
      <sz val="11"/>
      <name val="Aptos"/>
      <family val="2"/>
    </font>
    <font>
      <sz val="11"/>
      <color theme="1"/>
      <name val="Aptos"/>
      <family val="2"/>
    </font>
    <font>
      <sz val="11"/>
      <name val="Aptos"/>
      <family val="2"/>
    </font>
    <font>
      <b/>
      <sz val="11"/>
      <color indexed="8"/>
      <name val="Aptos"/>
      <family val="2"/>
    </font>
    <font>
      <sz val="11"/>
      <color indexed="8"/>
      <name val="Aptos"/>
      <family val="2"/>
    </font>
    <font>
      <sz val="10"/>
      <name val="Aptos"/>
      <family val="2"/>
    </font>
    <font>
      <b/>
      <sz val="10"/>
      <name val="Aptos"/>
      <family val="2"/>
    </font>
    <font>
      <i/>
      <sz val="11"/>
      <name val="Aptos"/>
      <family val="2"/>
    </font>
    <font>
      <b/>
      <sz val="11"/>
      <color rgb="FFC00000"/>
      <name val="Aptos"/>
      <family val="2"/>
    </font>
    <font>
      <sz val="11"/>
      <color rgb="FFFF0000"/>
      <name val="Aptos"/>
      <family val="2"/>
    </font>
    <font>
      <sz val="11"/>
      <color rgb="FFC00000"/>
      <name val="Aptos"/>
      <family val="2"/>
    </font>
    <font>
      <b/>
      <sz val="11"/>
      <color rgb="FFC00000"/>
      <name val="Calibri"/>
      <family val="2"/>
      <scheme val="minor"/>
    </font>
    <font>
      <sz val="11"/>
      <color rgb="FFC00000"/>
      <name val="Calibri"/>
      <family val="2"/>
      <scheme val="minor"/>
    </font>
    <font>
      <sz val="11"/>
      <color rgb="FFFF0000"/>
      <name val="Calibri"/>
      <family val="2"/>
      <scheme val="minor"/>
    </font>
    <font>
      <b/>
      <sz val="11"/>
      <color rgb="FFFF0000"/>
      <name val="Calibri"/>
      <family val="2"/>
      <scheme val="minor"/>
    </font>
    <font>
      <b/>
      <sz val="11"/>
      <color theme="0" tint="-0.34998626667073579"/>
      <name val="Calibri"/>
      <family val="2"/>
      <scheme val="minor"/>
    </font>
    <font>
      <b/>
      <sz val="10"/>
      <color theme="0" tint="-0.34998626667073579"/>
      <name val="Calibri"/>
      <family val="2"/>
      <scheme val="minor"/>
    </font>
    <font>
      <b/>
      <sz val="10"/>
      <name val="Calibri"/>
      <family val="2"/>
      <scheme val="minor"/>
    </font>
    <font>
      <sz val="10"/>
      <color theme="1"/>
      <name val="Calibri"/>
      <family val="2"/>
      <scheme val="minor"/>
    </font>
    <font>
      <b/>
      <sz val="10"/>
      <color theme="1"/>
      <name val="Calibri"/>
      <family val="2"/>
      <scheme val="minor"/>
    </font>
    <font>
      <b/>
      <sz val="10"/>
      <name val="Calibri"/>
      <family val="2"/>
    </font>
    <font>
      <b/>
      <sz val="12"/>
      <color theme="1"/>
      <name val="Calibri"/>
      <family val="2"/>
      <scheme val="minor"/>
    </font>
    <font>
      <sz val="7"/>
      <color theme="1"/>
      <name val="Calibri"/>
      <family val="2"/>
      <scheme val="minor"/>
    </font>
    <font>
      <sz val="12"/>
      <color theme="1"/>
      <name val="Calibri"/>
      <family val="2"/>
      <scheme val="minor"/>
    </font>
    <font>
      <sz val="11"/>
      <color theme="6"/>
      <name val="Calibri"/>
      <family val="2"/>
      <scheme val="minor"/>
    </font>
    <font>
      <sz val="11"/>
      <color theme="2" tint="-0.249977111117893"/>
      <name val="Calibri"/>
      <family val="2"/>
      <scheme val="minor"/>
    </font>
    <font>
      <b/>
      <sz val="11"/>
      <color theme="2" tint="-0.249977111117893"/>
      <name val="Calibri"/>
      <family val="2"/>
      <scheme val="minor"/>
    </font>
  </fonts>
  <fills count="13">
    <fill>
      <patternFill patternType="none"/>
    </fill>
    <fill>
      <patternFill patternType="gray125"/>
    </fill>
    <fill>
      <patternFill patternType="solid">
        <fgColor theme="7"/>
        <bgColor indexed="64"/>
      </patternFill>
    </fill>
    <fill>
      <patternFill patternType="solid">
        <fgColor theme="8" tint="0.59999389629810485"/>
        <bgColor indexed="64"/>
      </patternFill>
    </fill>
    <fill>
      <patternFill patternType="solid">
        <fgColor rgb="FFB49BE5"/>
        <bgColor indexed="64"/>
      </patternFill>
    </fill>
    <fill>
      <patternFill patternType="solid">
        <fgColor theme="5"/>
        <bgColor indexed="64"/>
      </patternFill>
    </fill>
    <fill>
      <patternFill patternType="solid">
        <fgColor theme="9" tint="-0.249977111117893"/>
        <bgColor indexed="64"/>
      </patternFill>
    </fill>
    <fill>
      <patternFill patternType="solid">
        <fgColor indexed="22"/>
      </patternFill>
    </fill>
    <fill>
      <patternFill patternType="solid">
        <fgColor theme="8" tint="-0.249977111117893"/>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s>
  <cellStyleXfs count="22">
    <xf numFmtId="0" fontId="0" fillId="0" borderId="0"/>
    <xf numFmtId="0" fontId="2" fillId="0" borderId="0">
      <alignment wrapText="1"/>
    </xf>
    <xf numFmtId="0" fontId="2" fillId="7" borderId="0">
      <alignment wrapText="1"/>
    </xf>
    <xf numFmtId="0" fontId="2" fillId="0" borderId="0">
      <alignment wrapText="1"/>
    </xf>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0" fontId="1" fillId="0" borderId="0"/>
    <xf numFmtId="44"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0" fontId="4" fillId="0" borderId="0"/>
    <xf numFmtId="9" fontId="1" fillId="0" borderId="0" applyFont="0" applyFill="0" applyBorder="0" applyAlignment="0" applyProtection="0"/>
    <xf numFmtId="165" fontId="4"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1" fillId="0" borderId="0"/>
  </cellStyleXfs>
  <cellXfs count="315">
    <xf numFmtId="0" fontId="0" fillId="0" borderId="0" xfId="0"/>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8" borderId="0" xfId="0" applyFill="1"/>
    <xf numFmtId="0" fontId="0" fillId="0" borderId="0" xfId="0" applyAlignment="1">
      <alignment wrapText="1"/>
    </xf>
    <xf numFmtId="0" fontId="5" fillId="0" borderId="0" xfId="0" applyFont="1"/>
    <xf numFmtId="0" fontId="6" fillId="0" borderId="0" xfId="0" applyFont="1"/>
    <xf numFmtId="0" fontId="6" fillId="9" borderId="0" xfId="0" applyFont="1" applyFill="1"/>
    <xf numFmtId="0" fontId="6" fillId="9" borderId="0" xfId="0" applyFont="1" applyFill="1" applyAlignment="1">
      <alignment horizontal="center"/>
    </xf>
    <xf numFmtId="0" fontId="6" fillId="9" borderId="0" xfId="0" applyFont="1" applyFill="1" applyAlignment="1">
      <alignment horizontal="right" wrapText="1"/>
    </xf>
    <xf numFmtId="0" fontId="6" fillId="9" borderId="0" xfId="0" applyFont="1" applyFill="1" applyAlignment="1">
      <alignment horizontal="right"/>
    </xf>
    <xf numFmtId="0" fontId="0" fillId="9" borderId="0" xfId="0" applyFill="1"/>
    <xf numFmtId="3" fontId="0" fillId="9" borderId="0" xfId="0" applyNumberFormat="1" applyFill="1"/>
    <xf numFmtId="164" fontId="0" fillId="9" borderId="0" xfId="0" applyNumberFormat="1" applyFill="1"/>
    <xf numFmtId="166" fontId="0" fillId="0" borderId="0" xfId="12" applyNumberFormat="1" applyFont="1"/>
    <xf numFmtId="0" fontId="6" fillId="0" borderId="0" xfId="0" applyFont="1" applyAlignment="1">
      <alignment vertical="center"/>
    </xf>
    <xf numFmtId="0" fontId="8" fillId="0" borderId="2" xfId="0" applyFont="1" applyBorder="1" applyAlignment="1">
      <alignment horizontal="left" vertical="center" wrapText="1" indent="1"/>
    </xf>
    <xf numFmtId="0" fontId="3" fillId="0" borderId="4" xfId="0" applyFont="1" applyBorder="1" applyAlignment="1">
      <alignment horizontal="left" vertical="center" wrapText="1" indent="1"/>
    </xf>
    <xf numFmtId="0" fontId="3" fillId="0" borderId="6" xfId="0" applyFont="1" applyBorder="1" applyAlignment="1">
      <alignment horizontal="left" vertical="center" wrapText="1" indent="1"/>
    </xf>
    <xf numFmtId="0" fontId="8" fillId="0" borderId="7" xfId="0" applyFont="1" applyBorder="1" applyAlignment="1">
      <alignment horizontal="left" vertical="center" wrapText="1" indent="1"/>
    </xf>
    <xf numFmtId="0" fontId="9" fillId="0" borderId="0" xfId="0" applyFont="1" applyAlignment="1">
      <alignment vertical="center"/>
    </xf>
    <xf numFmtId="0" fontId="10" fillId="10" borderId="8" xfId="0" applyFont="1" applyFill="1" applyBorder="1" applyAlignment="1">
      <alignment vertical="center"/>
    </xf>
    <xf numFmtId="0" fontId="10" fillId="10" borderId="9" xfId="0" applyFont="1" applyFill="1" applyBorder="1" applyAlignment="1">
      <alignment vertical="center"/>
    </xf>
    <xf numFmtId="0" fontId="10" fillId="0" borderId="10" xfId="0" applyFont="1" applyBorder="1" applyAlignment="1">
      <alignment vertical="center"/>
    </xf>
    <xf numFmtId="0" fontId="10" fillId="0" borderId="11" xfId="0" applyFont="1" applyBorder="1" applyAlignment="1">
      <alignment vertical="center"/>
    </xf>
    <xf numFmtId="0" fontId="11" fillId="0" borderId="10" xfId="0" applyFont="1" applyBorder="1" applyAlignment="1">
      <alignment horizontal="left" vertical="center" wrapText="1"/>
    </xf>
    <xf numFmtId="0" fontId="11" fillId="0" borderId="11" xfId="0" applyFont="1" applyBorder="1" applyAlignment="1">
      <alignment horizontal="left" vertical="center" wrapText="1"/>
    </xf>
    <xf numFmtId="0" fontId="11" fillId="0" borderId="12" xfId="0" applyFont="1" applyBorder="1" applyAlignment="1">
      <alignment horizontal="left" vertical="center" wrapText="1"/>
    </xf>
    <xf numFmtId="0" fontId="0" fillId="0" borderId="13" xfId="0" applyBorder="1" applyAlignment="1">
      <alignment vertical="top" wrapText="1"/>
    </xf>
    <xf numFmtId="0" fontId="11" fillId="0" borderId="13" xfId="0" applyFont="1" applyBorder="1" applyAlignment="1">
      <alignment horizontal="left" vertical="center" wrapText="1"/>
    </xf>
    <xf numFmtId="0" fontId="6" fillId="0" borderId="0" xfId="0" applyFont="1" applyAlignment="1">
      <alignment vertical="top" wrapText="1"/>
    </xf>
    <xf numFmtId="0" fontId="6" fillId="0" borderId="0" xfId="0" applyFont="1" applyAlignment="1">
      <alignment horizontal="right" vertical="top" wrapText="1"/>
    </xf>
    <xf numFmtId="166" fontId="6" fillId="0" borderId="0" xfId="12" applyNumberFormat="1" applyFont="1"/>
    <xf numFmtId="0" fontId="0" fillId="0" borderId="0" xfId="0" applyAlignment="1">
      <alignment horizontal="right"/>
    </xf>
    <xf numFmtId="0" fontId="6" fillId="0" borderId="15" xfId="0" applyFont="1" applyBorder="1" applyAlignment="1">
      <alignment horizontal="center" vertical="top" wrapText="1"/>
    </xf>
    <xf numFmtId="2" fontId="6" fillId="0" borderId="15" xfId="13" applyNumberFormat="1" applyFont="1" applyBorder="1" applyAlignment="1">
      <alignment horizontal="right" vertical="top" wrapText="1"/>
    </xf>
    <xf numFmtId="0" fontId="6" fillId="0" borderId="0" xfId="0" applyFont="1" applyAlignment="1">
      <alignment horizontal="center" vertical="top" wrapText="1"/>
    </xf>
    <xf numFmtId="2" fontId="6" fillId="0" borderId="0" xfId="13" applyNumberFormat="1" applyFont="1" applyBorder="1" applyAlignment="1">
      <alignment horizontal="right" vertical="top" wrapText="1"/>
    </xf>
    <xf numFmtId="0" fontId="6" fillId="0" borderId="18" xfId="0" applyFont="1" applyBorder="1" applyAlignment="1">
      <alignment horizontal="right" vertical="top" wrapText="1"/>
    </xf>
    <xf numFmtId="0" fontId="0" fillId="0" borderId="17" xfId="0" applyBorder="1"/>
    <xf numFmtId="166" fontId="0" fillId="0" borderId="0" xfId="12" applyNumberFormat="1" applyFont="1" applyFill="1" applyBorder="1"/>
    <xf numFmtId="164" fontId="0" fillId="0" borderId="0" xfId="13" applyNumberFormat="1" applyFont="1" applyFill="1" applyBorder="1"/>
    <xf numFmtId="166" fontId="0" fillId="0" borderId="18" xfId="12" applyNumberFormat="1" applyFont="1" applyFill="1" applyBorder="1"/>
    <xf numFmtId="0" fontId="13" fillId="0" borderId="0" xfId="0" applyFont="1" applyAlignment="1">
      <alignment wrapText="1"/>
    </xf>
    <xf numFmtId="9" fontId="13" fillId="0" borderId="0" xfId="13" applyFont="1" applyFill="1"/>
    <xf numFmtId="0" fontId="6" fillId="0" borderId="19" xfId="0" applyFont="1" applyBorder="1"/>
    <xf numFmtId="166" fontId="0" fillId="0" borderId="20" xfId="12" applyNumberFormat="1" applyFont="1" applyFill="1" applyBorder="1"/>
    <xf numFmtId="164" fontId="0" fillId="0" borderId="20" xfId="13" applyNumberFormat="1" applyFont="1" applyFill="1" applyBorder="1"/>
    <xf numFmtId="166" fontId="0" fillId="0" borderId="21" xfId="12" applyNumberFormat="1" applyFont="1" applyFill="1" applyBorder="1"/>
    <xf numFmtId="0" fontId="14" fillId="0" borderId="0" xfId="0" applyFont="1"/>
    <xf numFmtId="166" fontId="0" fillId="0" borderId="0" xfId="0" applyNumberFormat="1"/>
    <xf numFmtId="164" fontId="0" fillId="0" borderId="0" xfId="0" applyNumberFormat="1"/>
    <xf numFmtId="0" fontId="15" fillId="0" borderId="0" xfId="11" applyFont="1"/>
    <xf numFmtId="0" fontId="15" fillId="0" borderId="0" xfId="11" applyFont="1" applyAlignment="1">
      <alignment horizontal="right"/>
    </xf>
    <xf numFmtId="0" fontId="16" fillId="0" borderId="0" xfId="11" applyFont="1" applyAlignment="1">
      <alignment horizontal="right"/>
    </xf>
    <xf numFmtId="0" fontId="17" fillId="0" borderId="0" xfId="11" applyFont="1"/>
    <xf numFmtId="3" fontId="17" fillId="0" borderId="0" xfId="11" applyNumberFormat="1" applyFont="1"/>
    <xf numFmtId="3" fontId="17" fillId="0" borderId="0" xfId="11" applyNumberFormat="1" applyFont="1" applyAlignment="1">
      <alignment horizontal="right"/>
    </xf>
    <xf numFmtId="9" fontId="18" fillId="0" borderId="0" xfId="5" applyFont="1" applyFill="1"/>
    <xf numFmtId="9" fontId="18" fillId="0" borderId="0" xfId="5" applyFont="1" applyFill="1" applyAlignment="1">
      <alignment horizontal="right"/>
    </xf>
    <xf numFmtId="0" fontId="18" fillId="0" borderId="0" xfId="0" applyFont="1"/>
    <xf numFmtId="0" fontId="18" fillId="0" borderId="0" xfId="0" applyFont="1" applyAlignment="1">
      <alignment horizontal="right"/>
    </xf>
    <xf numFmtId="0" fontId="17" fillId="0" borderId="0" xfId="11" applyFont="1" applyAlignment="1">
      <alignment horizontal="right"/>
    </xf>
    <xf numFmtId="0" fontId="18" fillId="0" borderId="0" xfId="11" applyFont="1"/>
    <xf numFmtId="0" fontId="18" fillId="0" borderId="0" xfId="6" applyFont="1"/>
    <xf numFmtId="0" fontId="16" fillId="0" borderId="0" xfId="11" applyFont="1"/>
    <xf numFmtId="3" fontId="16" fillId="0" borderId="0" xfId="11" applyNumberFormat="1" applyFont="1" applyAlignment="1">
      <alignment horizontal="right"/>
    </xf>
    <xf numFmtId="167" fontId="16" fillId="0" borderId="0" xfId="7" applyNumberFormat="1" applyFont="1" applyFill="1"/>
    <xf numFmtId="0" fontId="16" fillId="0" borderId="0" xfId="6" applyFont="1"/>
    <xf numFmtId="0" fontId="19" fillId="0" borderId="0" xfId="6" applyFont="1" applyAlignment="1">
      <alignment horizontal="left" vertical="top"/>
    </xf>
    <xf numFmtId="3" fontId="18" fillId="0" borderId="0" xfId="11" applyNumberFormat="1" applyFont="1" applyAlignment="1">
      <alignment horizontal="right"/>
    </xf>
    <xf numFmtId="167" fontId="18" fillId="0" borderId="0" xfId="7" applyNumberFormat="1" applyFont="1" applyFill="1"/>
    <xf numFmtId="0" fontId="17" fillId="0" borderId="22" xfId="11" applyFont="1" applyBorder="1" applyAlignment="1">
      <alignment horizontal="left"/>
    </xf>
    <xf numFmtId="0" fontId="18" fillId="0" borderId="0" xfId="11" applyFont="1" applyAlignment="1">
      <alignment horizontal="left"/>
    </xf>
    <xf numFmtId="167" fontId="18" fillId="0" borderId="0" xfId="7" applyNumberFormat="1" applyFont="1" applyFill="1" applyAlignment="1">
      <alignment horizontal="right"/>
    </xf>
    <xf numFmtId="9" fontId="16" fillId="0" borderId="0" xfId="5" applyFont="1" applyAlignment="1">
      <alignment horizontal="right"/>
    </xf>
    <xf numFmtId="9" fontId="18" fillId="0" borderId="0" xfId="5" applyFont="1" applyAlignment="1">
      <alignment horizontal="right"/>
    </xf>
    <xf numFmtId="0" fontId="18" fillId="0" borderId="0" xfId="6" applyFont="1" applyAlignment="1">
      <alignment horizontal="right"/>
    </xf>
    <xf numFmtId="0" fontId="15" fillId="0" borderId="0" xfId="14" applyFont="1"/>
    <xf numFmtId="0" fontId="15" fillId="0" borderId="0" xfId="14" applyFont="1" applyAlignment="1">
      <alignment horizontal="right"/>
    </xf>
    <xf numFmtId="0" fontId="17" fillId="0" borderId="0" xfId="14" applyFont="1"/>
    <xf numFmtId="3" fontId="17" fillId="0" borderId="0" xfId="14" applyNumberFormat="1" applyFont="1"/>
    <xf numFmtId="3" fontId="17" fillId="0" borderId="0" xfId="14" applyNumberFormat="1" applyFont="1" applyAlignment="1">
      <alignment horizontal="right"/>
    </xf>
    <xf numFmtId="0" fontId="18" fillId="0" borderId="0" xfId="15" applyFont="1"/>
    <xf numFmtId="0" fontId="20" fillId="0" borderId="0" xfId="15" applyFont="1" applyAlignment="1">
      <alignment horizontal="left" vertical="top"/>
    </xf>
    <xf numFmtId="9" fontId="18" fillId="0" borderId="0" xfId="16" applyFont="1" applyFill="1"/>
    <xf numFmtId="9" fontId="18" fillId="0" borderId="0" xfId="16" applyFont="1" applyFill="1" applyAlignment="1">
      <alignment horizontal="right"/>
    </xf>
    <xf numFmtId="167" fontId="17" fillId="0" borderId="0" xfId="17" applyNumberFormat="1" applyFont="1"/>
    <xf numFmtId="167" fontId="17" fillId="0" borderId="0" xfId="17" applyNumberFormat="1" applyFont="1" applyAlignment="1">
      <alignment horizontal="right"/>
    </xf>
    <xf numFmtId="0" fontId="17" fillId="0" borderId="0" xfId="14" applyFont="1" applyAlignment="1">
      <alignment horizontal="right"/>
    </xf>
    <xf numFmtId="0" fontId="15" fillId="0" borderId="0" xfId="18" applyFont="1"/>
    <xf numFmtId="0" fontId="18" fillId="0" borderId="0" xfId="18" applyFont="1" applyAlignment="1">
      <alignment horizontal="right"/>
    </xf>
    <xf numFmtId="0" fontId="17" fillId="0" borderId="0" xfId="18" applyFont="1"/>
    <xf numFmtId="0" fontId="17" fillId="0" borderId="0" xfId="8" applyFont="1"/>
    <xf numFmtId="0" fontId="17" fillId="0" borderId="0" xfId="8" applyFont="1" applyAlignment="1">
      <alignment horizontal="right"/>
    </xf>
    <xf numFmtId="0" fontId="15" fillId="0" borderId="0" xfId="8" applyFont="1"/>
    <xf numFmtId="0" fontId="15" fillId="0" borderId="0" xfId="8" applyFont="1" applyAlignment="1">
      <alignment horizontal="right"/>
    </xf>
    <xf numFmtId="3" fontId="17" fillId="0" borderId="0" xfId="8" applyNumberFormat="1" applyFont="1" applyAlignment="1">
      <alignment horizontal="right"/>
    </xf>
    <xf numFmtId="9" fontId="21" fillId="0" borderId="0" xfId="19" applyFont="1" applyBorder="1" applyAlignment="1">
      <alignment horizontal="right"/>
    </xf>
    <xf numFmtId="3" fontId="15" fillId="0" borderId="0" xfId="8" applyNumberFormat="1" applyFont="1" applyAlignment="1">
      <alignment horizontal="right"/>
    </xf>
    <xf numFmtId="9" fontId="22" fillId="0" borderId="0" xfId="19" applyFont="1" applyBorder="1" applyAlignment="1">
      <alignment horizontal="right"/>
    </xf>
    <xf numFmtId="0" fontId="16" fillId="0" borderId="0" xfId="18" applyFont="1" applyAlignment="1">
      <alignment horizontal="right"/>
    </xf>
    <xf numFmtId="16" fontId="20" fillId="0" borderId="0" xfId="15" applyNumberFormat="1" applyFont="1" applyAlignment="1">
      <alignment horizontal="left" vertical="top"/>
    </xf>
    <xf numFmtId="0" fontId="23" fillId="0" borderId="0" xfId="10" applyFont="1"/>
    <xf numFmtId="0" fontId="20" fillId="0" borderId="0" xfId="15" applyFont="1" applyAlignment="1">
      <alignment horizontal="left" vertical="center"/>
    </xf>
    <xf numFmtId="0" fontId="18" fillId="0" borderId="0" xfId="15" applyFont="1" applyAlignment="1">
      <alignment horizontal="right" vertical="center"/>
    </xf>
    <xf numFmtId="0" fontId="19" fillId="0" borderId="23" xfId="15" applyFont="1" applyBorder="1" applyAlignment="1">
      <alignment horizontal="left" vertical="center" wrapText="1"/>
    </xf>
    <xf numFmtId="0" fontId="19" fillId="0" borderId="23" xfId="15" applyFont="1" applyBorder="1" applyAlignment="1">
      <alignment horizontal="right" vertical="center" wrapText="1"/>
    </xf>
    <xf numFmtId="0" fontId="19" fillId="0" borderId="17" xfId="15" applyFont="1" applyBorder="1" applyAlignment="1">
      <alignment horizontal="right" vertical="center" wrapText="1"/>
    </xf>
    <xf numFmtId="0" fontId="19" fillId="0" borderId="0" xfId="15" applyFont="1" applyAlignment="1">
      <alignment horizontal="right" vertical="center" wrapText="1"/>
    </xf>
    <xf numFmtId="0" fontId="18" fillId="0" borderId="23" xfId="15" applyFont="1" applyBorder="1" applyAlignment="1">
      <alignment horizontal="left" vertical="center"/>
    </xf>
    <xf numFmtId="3" fontId="18" fillId="0" borderId="23" xfId="15" applyNumberFormat="1" applyFont="1" applyBorder="1" applyAlignment="1">
      <alignment horizontal="right" vertical="center"/>
    </xf>
    <xf numFmtId="9" fontId="18" fillId="0" borderId="23" xfId="15" applyNumberFormat="1" applyFont="1" applyBorder="1" applyAlignment="1">
      <alignment horizontal="right" vertical="center"/>
    </xf>
    <xf numFmtId="168" fontId="18" fillId="0" borderId="0" xfId="18" applyNumberFormat="1" applyFont="1"/>
    <xf numFmtId="0" fontId="18" fillId="0" borderId="0" xfId="18" applyFont="1"/>
    <xf numFmtId="0" fontId="16" fillId="0" borderId="23" xfId="18" applyFont="1" applyBorder="1" applyAlignment="1">
      <alignment horizontal="left"/>
    </xf>
    <xf numFmtId="0" fontId="16" fillId="0" borderId="23" xfId="15" applyFont="1" applyBorder="1"/>
    <xf numFmtId="3" fontId="16" fillId="0" borderId="23" xfId="15" applyNumberFormat="1" applyFont="1" applyBorder="1"/>
    <xf numFmtId="9" fontId="16" fillId="0" borderId="23" xfId="15" applyNumberFormat="1" applyFont="1" applyBorder="1" applyAlignment="1">
      <alignment horizontal="right" vertical="center"/>
    </xf>
    <xf numFmtId="168" fontId="15" fillId="0" borderId="0" xfId="18" applyNumberFormat="1" applyFont="1"/>
    <xf numFmtId="0" fontId="16" fillId="0" borderId="0" xfId="18" applyFont="1"/>
    <xf numFmtId="0" fontId="18" fillId="0" borderId="0" xfId="18" applyFont="1" applyAlignment="1">
      <alignment horizontal="center"/>
    </xf>
    <xf numFmtId="3" fontId="18" fillId="0" borderId="0" xfId="18" applyNumberFormat="1" applyFont="1"/>
    <xf numFmtId="9" fontId="18" fillId="0" borderId="0" xfId="15" applyNumberFormat="1" applyFont="1" applyAlignment="1">
      <alignment horizontal="right" vertical="center"/>
    </xf>
    <xf numFmtId="168" fontId="17" fillId="0" borderId="0" xfId="18" applyNumberFormat="1" applyFont="1"/>
    <xf numFmtId="166" fontId="18" fillId="0" borderId="0" xfId="20" applyNumberFormat="1" applyFont="1"/>
    <xf numFmtId="166" fontId="18" fillId="0" borderId="0" xfId="20" applyNumberFormat="1" applyFont="1" applyAlignment="1">
      <alignment horizontal="center" vertical="center" readingOrder="1"/>
    </xf>
    <xf numFmtId="0" fontId="16" fillId="0" borderId="0" xfId="0" applyFont="1"/>
    <xf numFmtId="0" fontId="16" fillId="0" borderId="0" xfId="0" applyFont="1" applyAlignment="1">
      <alignment horizontal="right"/>
    </xf>
    <xf numFmtId="3" fontId="18" fillId="0" borderId="0" xfId="0" applyNumberFormat="1" applyFont="1" applyAlignment="1">
      <alignment horizontal="right"/>
    </xf>
    <xf numFmtId="3" fontId="16" fillId="0" borderId="0" xfId="0" applyNumberFormat="1" applyFont="1" applyAlignment="1">
      <alignment horizontal="right"/>
    </xf>
    <xf numFmtId="0" fontId="16" fillId="0" borderId="0" xfId="8" applyFont="1"/>
    <xf numFmtId="0" fontId="16" fillId="0" borderId="0" xfId="8" applyFont="1" applyAlignment="1">
      <alignment horizontal="center"/>
    </xf>
    <xf numFmtId="0" fontId="24" fillId="0" borderId="0" xfId="8" applyFont="1"/>
    <xf numFmtId="0" fontId="24" fillId="0" borderId="0" xfId="8" applyFont="1" applyAlignment="1">
      <alignment horizontal="center"/>
    </xf>
    <xf numFmtId="0" fontId="18" fillId="0" borderId="0" xfId="8" applyFont="1"/>
    <xf numFmtId="0" fontId="18" fillId="0" borderId="0" xfId="8" applyFont="1" applyAlignment="1">
      <alignment horizontal="center"/>
    </xf>
    <xf numFmtId="0" fontId="25" fillId="0" borderId="0" xfId="8" applyFont="1"/>
    <xf numFmtId="0" fontId="26" fillId="0" borderId="0" xfId="8" applyFont="1"/>
    <xf numFmtId="0" fontId="26" fillId="0" borderId="0" xfId="8" applyFont="1" applyAlignment="1">
      <alignment horizontal="center"/>
    </xf>
    <xf numFmtId="0" fontId="16" fillId="0" borderId="24" xfId="8" applyFont="1" applyBorder="1" applyAlignment="1">
      <alignment horizontal="left" vertical="center" wrapText="1"/>
    </xf>
    <xf numFmtId="0" fontId="16" fillId="0" borderId="24" xfId="8" applyFont="1" applyBorder="1" applyAlignment="1">
      <alignment horizontal="right" vertical="center" wrapText="1"/>
    </xf>
    <xf numFmtId="0" fontId="16" fillId="0" borderId="24" xfId="8" applyFont="1" applyBorder="1" applyAlignment="1">
      <alignment horizontal="center" vertical="center" wrapText="1"/>
    </xf>
    <xf numFmtId="0" fontId="15" fillId="0" borderId="0" xfId="8" applyFont="1" applyAlignment="1">
      <alignment wrapText="1"/>
    </xf>
    <xf numFmtId="0" fontId="27" fillId="0" borderId="0" xfId="8" applyFont="1" applyAlignment="1">
      <alignment horizontal="left" vertical="center" wrapText="1"/>
    </xf>
    <xf numFmtId="0" fontId="27" fillId="0" borderId="0" xfId="8" applyFont="1" applyAlignment="1">
      <alignment horizontal="right" vertical="center" wrapText="1"/>
    </xf>
    <xf numFmtId="0" fontId="27" fillId="0" borderId="0" xfId="8" applyFont="1" applyAlignment="1">
      <alignment horizontal="center" vertical="center" wrapText="1"/>
    </xf>
    <xf numFmtId="0" fontId="26" fillId="0" borderId="0" xfId="8" applyFont="1" applyAlignment="1">
      <alignment horizontal="left"/>
    </xf>
    <xf numFmtId="3" fontId="26" fillId="0" borderId="0" xfId="8" applyNumberFormat="1" applyFont="1"/>
    <xf numFmtId="3" fontId="18" fillId="0" borderId="0" xfId="15" applyNumberFormat="1" applyFont="1" applyAlignment="1">
      <alignment horizontal="right"/>
    </xf>
    <xf numFmtId="0" fontId="18" fillId="0" borderId="0" xfId="15" applyFont="1" applyAlignment="1">
      <alignment horizontal="center"/>
    </xf>
    <xf numFmtId="0" fontId="26" fillId="0" borderId="0" xfId="0" applyFont="1"/>
    <xf numFmtId="3" fontId="26" fillId="0" borderId="0" xfId="0" applyNumberFormat="1" applyFont="1" applyAlignment="1">
      <alignment horizontal="right"/>
    </xf>
    <xf numFmtId="0" fontId="28" fillId="0" borderId="0" xfId="15" applyFont="1" applyAlignment="1">
      <alignment horizontal="center"/>
    </xf>
    <xf numFmtId="3" fontId="18" fillId="0" borderId="0" xfId="8" applyNumberFormat="1" applyFont="1"/>
    <xf numFmtId="3" fontId="18" fillId="0" borderId="0" xfId="8" applyNumberFormat="1" applyFont="1" applyAlignment="1">
      <alignment horizontal="center"/>
    </xf>
    <xf numFmtId="3" fontId="26" fillId="0" borderId="0" xfId="8" applyNumberFormat="1" applyFont="1" applyAlignment="1">
      <alignment horizontal="center"/>
    </xf>
    <xf numFmtId="0" fontId="16" fillId="0" borderId="0" xfId="8" applyFont="1" applyAlignment="1">
      <alignment vertical="center"/>
    </xf>
    <xf numFmtId="0" fontId="24" fillId="0" borderId="0" xfId="8" applyFont="1" applyAlignment="1">
      <alignment vertical="center"/>
    </xf>
    <xf numFmtId="0" fontId="18" fillId="0" borderId="0" xfId="15" applyFont="1" applyAlignment="1">
      <alignment horizontal="left"/>
    </xf>
    <xf numFmtId="0" fontId="26" fillId="0" borderId="0" xfId="15" applyFont="1" applyAlignment="1">
      <alignment horizontal="left" indent="1"/>
    </xf>
    <xf numFmtId="0" fontId="16" fillId="0" borderId="0" xfId="8" applyFont="1" applyAlignment="1">
      <alignment horizontal="left" vertical="center"/>
    </xf>
    <xf numFmtId="0" fontId="16" fillId="0" borderId="0" xfId="15" applyFont="1"/>
    <xf numFmtId="0" fontId="16" fillId="0" borderId="0" xfId="15" applyFont="1" applyAlignment="1">
      <alignment horizontal="right"/>
    </xf>
    <xf numFmtId="0" fontId="18" fillId="0" borderId="0" xfId="15" applyFont="1" applyAlignment="1">
      <alignment horizontal="right"/>
    </xf>
    <xf numFmtId="0" fontId="16" fillId="0" borderId="0" xfId="15" applyFont="1" applyAlignment="1">
      <alignment horizontal="center"/>
    </xf>
    <xf numFmtId="0" fontId="24" fillId="0" borderId="0" xfId="8" applyFont="1" applyAlignment="1">
      <alignment horizontal="left" vertical="center"/>
    </xf>
    <xf numFmtId="0" fontId="24" fillId="0" borderId="0" xfId="15" applyFont="1"/>
    <xf numFmtId="0" fontId="24" fillId="0" borderId="0" xfId="15" applyFont="1" applyAlignment="1">
      <alignment horizontal="right"/>
    </xf>
    <xf numFmtId="0" fontId="26" fillId="0" borderId="0" xfId="15" applyFont="1" applyAlignment="1">
      <alignment horizontal="right"/>
    </xf>
    <xf numFmtId="0" fontId="24" fillId="0" borderId="0" xfId="15" applyFont="1" applyAlignment="1">
      <alignment horizontal="center"/>
    </xf>
    <xf numFmtId="0" fontId="26" fillId="0" borderId="0" xfId="15" applyFont="1"/>
    <xf numFmtId="0" fontId="26" fillId="0" borderId="0" xfId="15" applyFont="1" applyAlignment="1">
      <alignment horizontal="left"/>
    </xf>
    <xf numFmtId="3" fontId="26" fillId="0" borderId="0" xfId="15" applyNumberFormat="1" applyFont="1" applyAlignment="1">
      <alignment horizontal="right"/>
    </xf>
    <xf numFmtId="0" fontId="26" fillId="0" borderId="0" xfId="15" applyFont="1" applyAlignment="1">
      <alignment horizontal="center"/>
    </xf>
    <xf numFmtId="0" fontId="16" fillId="0" borderId="0" xfId="8" applyFont="1" applyAlignment="1">
      <alignment horizontal="center" vertical="center" wrapText="1"/>
    </xf>
    <xf numFmtId="0" fontId="24" fillId="0" borderId="0" xfId="8" applyFont="1" applyAlignment="1">
      <alignment horizontal="left" vertical="center" wrapText="1"/>
    </xf>
    <xf numFmtId="0" fontId="24" fillId="0" borderId="0" xfId="8" applyFont="1" applyAlignment="1">
      <alignment horizontal="right" vertical="center" wrapText="1"/>
    </xf>
    <xf numFmtId="0" fontId="24" fillId="0" borderId="0" xfId="8" applyFont="1" applyAlignment="1">
      <alignment horizontal="center" vertical="center" wrapText="1"/>
    </xf>
    <xf numFmtId="3" fontId="16" fillId="0" borderId="0" xfId="15" applyNumberFormat="1" applyFont="1"/>
    <xf numFmtId="0" fontId="24" fillId="0" borderId="0" xfId="8" applyFont="1" applyAlignment="1">
      <alignment wrapText="1"/>
    </xf>
    <xf numFmtId="0" fontId="24" fillId="0" borderId="0" xfId="8" applyFont="1" applyAlignment="1">
      <alignment horizontal="right" wrapText="1"/>
    </xf>
    <xf numFmtId="0" fontId="24" fillId="0" borderId="0" xfId="8" applyFont="1" applyAlignment="1">
      <alignment horizontal="center" wrapText="1"/>
    </xf>
    <xf numFmtId="0" fontId="16" fillId="0" borderId="0" xfId="8" applyFont="1" applyAlignment="1">
      <alignment vertical="center" wrapText="1"/>
    </xf>
    <xf numFmtId="0" fontId="16" fillId="0" borderId="0" xfId="8" applyFont="1" applyAlignment="1">
      <alignment horizontal="center" vertical="center"/>
    </xf>
    <xf numFmtId="0" fontId="24" fillId="0" borderId="0" xfId="8" applyFont="1" applyAlignment="1">
      <alignment vertical="center" wrapText="1"/>
    </xf>
    <xf numFmtId="0" fontId="24" fillId="0" borderId="0" xfId="8" applyFont="1" applyAlignment="1">
      <alignment horizontal="center" vertical="center"/>
    </xf>
    <xf numFmtId="0" fontId="18" fillId="0" borderId="0" xfId="8" applyFont="1" applyAlignment="1">
      <alignment horizontal="left" vertical="center"/>
    </xf>
    <xf numFmtId="0" fontId="18" fillId="0" borderId="0" xfId="8" applyFont="1" applyAlignment="1">
      <alignment vertical="center" wrapText="1"/>
    </xf>
    <xf numFmtId="0" fontId="18" fillId="0" borderId="0" xfId="8" applyFont="1" applyAlignment="1">
      <alignment horizontal="center" vertical="center"/>
    </xf>
    <xf numFmtId="0" fontId="26" fillId="0" borderId="0" xfId="8" applyFont="1" applyAlignment="1">
      <alignment vertical="center" wrapText="1"/>
    </xf>
    <xf numFmtId="0" fontId="26" fillId="0" borderId="0" xfId="8" applyFont="1" applyAlignment="1">
      <alignment horizontal="center" vertical="center"/>
    </xf>
    <xf numFmtId="9" fontId="18" fillId="0" borderId="0" xfId="8" applyNumberFormat="1" applyFont="1" applyAlignment="1">
      <alignment horizontal="left" vertical="center" wrapText="1"/>
    </xf>
    <xf numFmtId="9" fontId="26" fillId="0" borderId="0" xfId="8" applyNumberFormat="1" applyFont="1" applyAlignment="1">
      <alignment horizontal="left" vertical="center" wrapText="1"/>
    </xf>
    <xf numFmtId="0" fontId="26" fillId="0" borderId="0" xfId="8" applyFont="1" applyAlignment="1">
      <alignment horizontal="left" vertical="center"/>
    </xf>
    <xf numFmtId="0" fontId="30" fillId="11" borderId="0" xfId="0" applyFont="1" applyFill="1"/>
    <xf numFmtId="0" fontId="29" fillId="11" borderId="0" xfId="0" applyFont="1" applyFill="1"/>
    <xf numFmtId="0" fontId="31" fillId="0" borderId="25" xfId="8" applyFont="1" applyBorder="1"/>
    <xf numFmtId="0" fontId="31" fillId="0" borderId="26" xfId="0" applyFont="1" applyBorder="1"/>
    <xf numFmtId="0" fontId="31" fillId="0" borderId="27" xfId="0" applyFont="1" applyBorder="1"/>
    <xf numFmtId="9" fontId="5" fillId="0" borderId="14" xfId="8" applyNumberFormat="1" applyFont="1" applyBorder="1"/>
    <xf numFmtId="166" fontId="5" fillId="0" borderId="15" xfId="12" applyNumberFormat="1" applyFont="1" applyBorder="1"/>
    <xf numFmtId="9" fontId="5" fillId="0" borderId="15" xfId="13" applyFont="1" applyBorder="1"/>
    <xf numFmtId="9" fontId="5" fillId="0" borderId="16" xfId="13" applyFont="1" applyBorder="1"/>
    <xf numFmtId="9" fontId="5" fillId="0" borderId="17" xfId="8" applyNumberFormat="1" applyFont="1" applyBorder="1"/>
    <xf numFmtId="166" fontId="5" fillId="0" borderId="0" xfId="12" applyNumberFormat="1" applyFont="1" applyBorder="1"/>
    <xf numFmtId="9" fontId="5" fillId="0" borderId="0" xfId="13" applyFont="1" applyBorder="1"/>
    <xf numFmtId="9" fontId="5" fillId="0" borderId="18" xfId="13" applyFont="1" applyBorder="1"/>
    <xf numFmtId="0" fontId="5" fillId="0" borderId="17" xfId="0" applyFont="1" applyBorder="1" applyAlignment="1">
      <alignment horizontal="left"/>
    </xf>
    <xf numFmtId="0" fontId="5" fillId="0" borderId="17" xfId="0" applyFont="1" applyBorder="1"/>
    <xf numFmtId="9" fontId="5" fillId="0" borderId="19" xfId="8" applyNumberFormat="1" applyFont="1" applyBorder="1"/>
    <xf numFmtId="166" fontId="5" fillId="0" borderId="20" xfId="12" applyNumberFormat="1" applyFont="1" applyBorder="1"/>
    <xf numFmtId="9" fontId="5" fillId="0" borderId="20" xfId="13" applyFont="1" applyBorder="1"/>
    <xf numFmtId="9" fontId="5" fillId="0" borderId="21" xfId="13" applyFont="1" applyBorder="1"/>
    <xf numFmtId="9" fontId="5" fillId="0" borderId="0" xfId="13" applyFont="1"/>
    <xf numFmtId="0" fontId="5" fillId="0" borderId="0" xfId="10" applyFont="1"/>
    <xf numFmtId="9" fontId="5" fillId="0" borderId="0" xfId="0" applyNumberFormat="1" applyFont="1"/>
    <xf numFmtId="9" fontId="5" fillId="0" borderId="0" xfId="11" applyNumberFormat="1" applyFont="1" applyAlignment="1">
      <alignment horizontal="right"/>
    </xf>
    <xf numFmtId="168" fontId="5" fillId="0" borderId="0" xfId="5" applyNumberFormat="1" applyFont="1" applyFill="1"/>
    <xf numFmtId="166" fontId="5" fillId="0" borderId="0" xfId="0" applyNumberFormat="1" applyFont="1"/>
    <xf numFmtId="9" fontId="5" fillId="0" borderId="0" xfId="8" applyNumberFormat="1" applyFont="1" applyAlignment="1">
      <alignment horizontal="right"/>
    </xf>
    <xf numFmtId="0" fontId="32" fillId="0" borderId="0" xfId="10" applyFont="1" applyAlignment="1">
      <alignment vertical="center"/>
    </xf>
    <xf numFmtId="0" fontId="33" fillId="0" borderId="0" xfId="10" applyFont="1" applyAlignment="1">
      <alignment horizontal="center" vertical="center" wrapText="1"/>
    </xf>
    <xf numFmtId="0" fontId="8" fillId="0" borderId="0" xfId="0" applyFont="1"/>
    <xf numFmtId="0" fontId="8" fillId="0" borderId="0" xfId="0" applyFont="1" applyAlignment="1">
      <alignment wrapText="1"/>
    </xf>
    <xf numFmtId="0" fontId="6" fillId="0" borderId="26" xfId="0" applyFont="1" applyBorder="1"/>
    <xf numFmtId="0" fontId="8" fillId="0" borderId="0" xfId="0" applyFont="1" applyAlignment="1">
      <alignment horizontal="left" wrapText="1"/>
    </xf>
    <xf numFmtId="0" fontId="3" fillId="0" borderId="0" xfId="0" applyFont="1"/>
    <xf numFmtId="166" fontId="0" fillId="9" borderId="0" xfId="12" applyNumberFormat="1" applyFont="1" applyFill="1"/>
    <xf numFmtId="0" fontId="3" fillId="11" borderId="0" xfId="0" applyFont="1" applyFill="1"/>
    <xf numFmtId="0" fontId="33" fillId="0" borderId="25" xfId="10" applyFont="1" applyBorder="1" applyAlignment="1">
      <alignment vertical="center" wrapText="1"/>
    </xf>
    <xf numFmtId="0" fontId="33" fillId="0" borderId="23" xfId="10" applyFont="1" applyBorder="1" applyAlignment="1">
      <alignment horizontal="right" vertical="center" wrapText="1"/>
    </xf>
    <xf numFmtId="0" fontId="33" fillId="0" borderId="26" xfId="10" applyFont="1" applyBorder="1" applyAlignment="1">
      <alignment horizontal="right" vertical="center" wrapText="1"/>
    </xf>
    <xf numFmtId="0" fontId="33" fillId="0" borderId="27" xfId="10" applyFont="1" applyBorder="1" applyAlignment="1">
      <alignment horizontal="right" vertical="center" wrapText="1"/>
    </xf>
    <xf numFmtId="0" fontId="33" fillId="0" borderId="0" xfId="10" applyFont="1" applyAlignment="1">
      <alignment horizontal="right" vertical="center" wrapText="1"/>
    </xf>
    <xf numFmtId="0" fontId="35" fillId="0" borderId="30" xfId="0" applyFont="1" applyBorder="1" applyAlignment="1">
      <alignment wrapText="1"/>
    </xf>
    <xf numFmtId="166" fontId="35" fillId="0" borderId="30" xfId="12" applyNumberFormat="1" applyFont="1" applyFill="1" applyBorder="1"/>
    <xf numFmtId="164" fontId="36" fillId="0" borderId="30" xfId="0" applyNumberFormat="1" applyFont="1" applyBorder="1"/>
    <xf numFmtId="164" fontId="36" fillId="0" borderId="0" xfId="0" applyNumberFormat="1" applyFont="1"/>
    <xf numFmtId="166" fontId="35" fillId="0" borderId="18" xfId="12" applyNumberFormat="1" applyFont="1" applyFill="1" applyBorder="1"/>
    <xf numFmtId="166" fontId="35" fillId="0" borderId="0" xfId="12" applyNumberFormat="1" applyFont="1" applyFill="1" applyBorder="1"/>
    <xf numFmtId="164" fontId="35" fillId="0" borderId="30" xfId="13" applyNumberFormat="1" applyFont="1" applyFill="1" applyBorder="1"/>
    <xf numFmtId="164" fontId="35" fillId="0" borderId="0" xfId="13" applyNumberFormat="1" applyFont="1" applyFill="1" applyBorder="1"/>
    <xf numFmtId="0" fontId="34" fillId="0" borderId="30" xfId="0" applyFont="1" applyBorder="1" applyAlignment="1">
      <alignment horizontal="left" wrapText="1" indent="1"/>
    </xf>
    <xf numFmtId="166" fontId="34" fillId="0" borderId="30" xfId="12" applyNumberFormat="1" applyFont="1" applyFill="1" applyBorder="1"/>
    <xf numFmtId="164" fontId="34" fillId="0" borderId="30" xfId="13" applyNumberFormat="1" applyFont="1" applyFill="1" applyBorder="1"/>
    <xf numFmtId="164" fontId="34" fillId="0" borderId="0" xfId="13" applyNumberFormat="1" applyFont="1" applyFill="1" applyBorder="1"/>
    <xf numFmtId="166" fontId="34" fillId="0" borderId="18" xfId="12" applyNumberFormat="1" applyFont="1" applyFill="1" applyBorder="1"/>
    <xf numFmtId="166" fontId="34" fillId="0" borderId="0" xfId="12" applyNumberFormat="1" applyFont="1" applyFill="1" applyBorder="1"/>
    <xf numFmtId="0" fontId="35" fillId="0" borderId="30" xfId="0" applyFont="1" applyBorder="1" applyAlignment="1">
      <alignment horizontal="left" wrapText="1"/>
    </xf>
    <xf numFmtId="0" fontId="34" fillId="0" borderId="29" xfId="0" applyFont="1" applyBorder="1" applyAlignment="1">
      <alignment horizontal="left" wrapText="1" indent="1"/>
    </xf>
    <xf numFmtId="166" fontId="34" fillId="0" borderId="29" xfId="12" applyNumberFormat="1" applyFont="1" applyFill="1" applyBorder="1"/>
    <xf numFmtId="164" fontId="34" fillId="0" borderId="29" xfId="13" applyNumberFormat="1" applyFont="1" applyFill="1" applyBorder="1"/>
    <xf numFmtId="164" fontId="34" fillId="0" borderId="20" xfId="13" applyNumberFormat="1" applyFont="1" applyFill="1" applyBorder="1"/>
    <xf numFmtId="166" fontId="34" fillId="0" borderId="21" xfId="12" applyNumberFormat="1" applyFont="1" applyFill="1" applyBorder="1"/>
    <xf numFmtId="0" fontId="34" fillId="0" borderId="0" xfId="0" applyFont="1" applyAlignment="1">
      <alignment horizontal="left" wrapText="1" indent="1"/>
    </xf>
    <xf numFmtId="0" fontId="34" fillId="0" borderId="0" xfId="0" quotePrefix="1" applyFont="1" applyAlignment="1">
      <alignment horizontal="left" indent="1"/>
    </xf>
    <xf numFmtId="0" fontId="37" fillId="0" borderId="0" xfId="0" applyFont="1" applyAlignment="1">
      <alignment vertical="center"/>
    </xf>
    <xf numFmtId="169" fontId="0" fillId="0" borderId="0" xfId="0" applyNumberFormat="1"/>
    <xf numFmtId="0" fontId="0" fillId="0" borderId="0" xfId="10" applyFont="1" applyAlignment="1">
      <alignment horizontal="left" indent="1"/>
    </xf>
    <xf numFmtId="0" fontId="3" fillId="0" borderId="0" xfId="10" applyFont="1" applyAlignment="1">
      <alignment horizontal="left" indent="1"/>
    </xf>
    <xf numFmtId="1" fontId="0" fillId="0" borderId="0" xfId="0" applyNumberFormat="1"/>
    <xf numFmtId="0" fontId="30" fillId="0" borderId="0" xfId="0" applyFont="1"/>
    <xf numFmtId="0" fontId="5" fillId="0" borderId="0" xfId="0" applyFont="1" applyAlignment="1">
      <alignment horizontal="right"/>
    </xf>
    <xf numFmtId="0" fontId="6" fillId="10" borderId="14" xfId="0" applyFont="1" applyFill="1" applyBorder="1"/>
    <xf numFmtId="3" fontId="6" fillId="10" borderId="15" xfId="12" applyNumberFormat="1" applyFont="1" applyFill="1" applyBorder="1"/>
    <xf numFmtId="9" fontId="6" fillId="10" borderId="16" xfId="13" applyFont="1" applyFill="1" applyBorder="1"/>
    <xf numFmtId="3" fontId="31" fillId="12" borderId="15" xfId="12" applyNumberFormat="1" applyFont="1" applyFill="1" applyBorder="1"/>
    <xf numFmtId="0" fontId="0" fillId="0" borderId="17" xfId="0" applyBorder="1" applyAlignment="1">
      <alignment horizontal="left" indent="1"/>
    </xf>
    <xf numFmtId="3" fontId="0" fillId="0" borderId="0" xfId="12" applyNumberFormat="1" applyFont="1" applyBorder="1"/>
    <xf numFmtId="9" fontId="0" fillId="0" borderId="18" xfId="13" applyFont="1" applyBorder="1"/>
    <xf numFmtId="3" fontId="5" fillId="0" borderId="0" xfId="12" applyNumberFormat="1" applyFont="1" applyBorder="1"/>
    <xf numFmtId="0" fontId="0" fillId="0" borderId="18" xfId="0" applyBorder="1"/>
    <xf numFmtId="0" fontId="6" fillId="10" borderId="17" xfId="0" applyFont="1" applyFill="1" applyBorder="1"/>
    <xf numFmtId="3" fontId="6" fillId="10" borderId="0" xfId="12" applyNumberFormat="1" applyFont="1" applyFill="1" applyBorder="1"/>
    <xf numFmtId="9" fontId="6" fillId="10" borderId="18" xfId="13" applyFont="1" applyFill="1" applyBorder="1"/>
    <xf numFmtId="3" fontId="31" fillId="12" borderId="0" xfId="0" applyNumberFormat="1" applyFont="1" applyFill="1"/>
    <xf numFmtId="9" fontId="40" fillId="0" borderId="0" xfId="13" applyFont="1"/>
    <xf numFmtId="168" fontId="40" fillId="0" borderId="0" xfId="13" applyNumberFormat="1" applyFont="1"/>
    <xf numFmtId="3" fontId="0" fillId="0" borderId="0" xfId="0" applyNumberFormat="1"/>
    <xf numFmtId="0" fontId="0" fillId="0" borderId="31" xfId="0" applyBorder="1" applyAlignment="1">
      <alignment horizontal="left" indent="1"/>
    </xf>
    <xf numFmtId="3" fontId="0" fillId="0" borderId="32" xfId="12" applyNumberFormat="1" applyFont="1" applyBorder="1"/>
    <xf numFmtId="9" fontId="0" fillId="0" borderId="33" xfId="13" applyFont="1" applyBorder="1"/>
    <xf numFmtId="3" fontId="5" fillId="0" borderId="32" xfId="12" applyNumberFormat="1" applyFont="1" applyBorder="1"/>
    <xf numFmtId="0" fontId="0" fillId="0" borderId="0" xfId="0" applyAlignment="1">
      <alignment horizontal="left" indent="1"/>
    </xf>
    <xf numFmtId="0" fontId="6" fillId="10" borderId="19" xfId="0" applyFont="1" applyFill="1" applyBorder="1"/>
    <xf numFmtId="3" fontId="6" fillId="10" borderId="34" xfId="12" applyNumberFormat="1" applyFont="1" applyFill="1" applyBorder="1"/>
    <xf numFmtId="9" fontId="6" fillId="10" borderId="21" xfId="13" applyFont="1" applyFill="1" applyBorder="1"/>
    <xf numFmtId="3" fontId="31" fillId="12" borderId="20" xfId="0" applyNumberFormat="1" applyFont="1" applyFill="1" applyBorder="1"/>
    <xf numFmtId="0" fontId="41" fillId="0" borderId="0" xfId="0" applyFont="1"/>
    <xf numFmtId="0" fontId="41" fillId="0" borderId="0" xfId="0" applyFont="1" applyAlignment="1">
      <alignment horizontal="right"/>
    </xf>
    <xf numFmtId="3" fontId="41" fillId="0" borderId="0" xfId="12" applyNumberFormat="1" applyFont="1" applyBorder="1"/>
    <xf numFmtId="3" fontId="42" fillId="0" borderId="0" xfId="0" applyNumberFormat="1" applyFont="1"/>
    <xf numFmtId="0" fontId="14" fillId="0" borderId="0" xfId="0" applyFont="1" applyAlignment="1">
      <alignment horizontal="left" wrapText="1"/>
    </xf>
    <xf numFmtId="0" fontId="0" fillId="11" borderId="0" xfId="0" applyFill="1" applyAlignment="1">
      <alignment horizontal="center" wrapText="1"/>
    </xf>
    <xf numFmtId="0" fontId="6" fillId="0" borderId="14" xfId="0" applyFont="1" applyBorder="1" applyAlignment="1">
      <alignment horizontal="center" vertical="top" wrapText="1"/>
    </xf>
    <xf numFmtId="0" fontId="6" fillId="0" borderId="17" xfId="0" applyFont="1" applyBorder="1" applyAlignment="1">
      <alignment horizontal="center" vertical="top" wrapText="1"/>
    </xf>
    <xf numFmtId="0" fontId="6" fillId="0" borderId="15" xfId="0" applyFont="1" applyBorder="1" applyAlignment="1">
      <alignment horizontal="center" vertical="top" wrapText="1"/>
    </xf>
    <xf numFmtId="0" fontId="6" fillId="0" borderId="16" xfId="0" applyFont="1" applyBorder="1" applyAlignment="1">
      <alignment horizontal="center" vertical="top" wrapText="1"/>
    </xf>
    <xf numFmtId="0" fontId="6" fillId="9" borderId="0" xfId="0" applyFont="1" applyFill="1" applyAlignment="1">
      <alignment horizontal="center"/>
    </xf>
    <xf numFmtId="0" fontId="8" fillId="0" borderId="1" xfId="0" applyFont="1" applyBorder="1" applyAlignment="1">
      <alignment horizontal="center" vertical="center" wrapText="1"/>
    </xf>
    <xf numFmtId="0" fontId="6" fillId="0" borderId="3" xfId="0" applyFont="1" applyBorder="1" applyAlignment="1">
      <alignment horizontal="center" vertical="center" wrapText="1"/>
    </xf>
    <xf numFmtId="0" fontId="8" fillId="0" borderId="5" xfId="0" applyFont="1" applyBorder="1" applyAlignment="1">
      <alignment horizontal="center" vertical="center" wrapText="1"/>
    </xf>
    <xf numFmtId="0" fontId="33" fillId="0" borderId="28" xfId="10" applyFont="1" applyBorder="1" applyAlignment="1">
      <alignment horizontal="left" vertical="center" wrapText="1"/>
    </xf>
    <xf numFmtId="0" fontId="33" fillId="0" borderId="29" xfId="10" applyFont="1" applyBorder="1" applyAlignment="1">
      <alignment horizontal="left" vertical="center" wrapText="1"/>
    </xf>
    <xf numFmtId="0" fontId="33" fillId="0" borderId="23" xfId="10" applyFont="1" applyBorder="1" applyAlignment="1">
      <alignment horizontal="center" vertical="center" wrapText="1"/>
    </xf>
    <xf numFmtId="0" fontId="34" fillId="0" borderId="23" xfId="0" applyFont="1" applyBorder="1" applyAlignment="1">
      <alignment horizontal="center" vertical="center" wrapText="1"/>
    </xf>
    <xf numFmtId="0" fontId="33" fillId="0" borderId="25" xfId="10" applyFont="1" applyBorder="1" applyAlignment="1">
      <alignment horizontal="center" vertical="center" wrapText="1"/>
    </xf>
    <xf numFmtId="0" fontId="33" fillId="0" borderId="26" xfId="10" applyFont="1" applyBorder="1" applyAlignment="1">
      <alignment horizontal="center" vertical="center" wrapText="1"/>
    </xf>
    <xf numFmtId="0" fontId="33" fillId="0" borderId="27" xfId="10" applyFont="1" applyBorder="1" applyAlignment="1">
      <alignment horizontal="center" vertical="center" wrapText="1"/>
    </xf>
    <xf numFmtId="0" fontId="3" fillId="11" borderId="0" xfId="0" applyFont="1" applyFill="1" applyAlignment="1">
      <alignment vertical="center" wrapText="1"/>
    </xf>
    <xf numFmtId="0" fontId="3" fillId="11" borderId="0" xfId="0" applyFont="1" applyFill="1" applyAlignment="1">
      <alignment horizontal="left" vertical="top" wrapText="1"/>
    </xf>
  </cellXfs>
  <cellStyles count="22">
    <cellStyle name="Comma" xfId="12" builtinId="3"/>
    <cellStyle name="Comma 2" xfId="20" xr:uid="{BDD2D5F4-589D-4521-B997-133BB1DEB0DC}"/>
    <cellStyle name="Comma 2 2" xfId="7" xr:uid="{8A06A0B8-9CE4-4EDA-90CA-9083BA45AAA0}"/>
    <cellStyle name="Comma 2 2 2" xfId="17" xr:uid="{5F89785D-9190-4511-9368-D9EA6995AD67}"/>
    <cellStyle name="Currency 2" xfId="9" xr:uid="{40AB7681-1431-431B-A729-033D25372DDF}"/>
    <cellStyle name="Normal" xfId="0" builtinId="0"/>
    <cellStyle name="Normal 2" xfId="4" xr:uid="{A93F9E9F-504F-4872-93BC-ED0E69ECE30A}"/>
    <cellStyle name="Normal 2 2" xfId="6" xr:uid="{1E0E3CEF-16CE-418C-9C72-BE4DB8D213A3}"/>
    <cellStyle name="Normal 2 2 2" xfId="15" xr:uid="{A83A47F3-63D1-4295-8670-B2BC4DA3A461}"/>
    <cellStyle name="Normal 2 2 2 2" xfId="11" xr:uid="{E9DF0B18-CF14-40F5-ABFA-27A386BA010F}"/>
    <cellStyle name="Normal 2 2 3" xfId="10" xr:uid="{C5DEDA04-7EBA-4B7B-B64C-42909D283D55}"/>
    <cellStyle name="Normal 2 3" xfId="8" xr:uid="{4A371ACD-B611-425F-8B19-E6E5201974C6}"/>
    <cellStyle name="Normal 2 3 2" xfId="21" xr:uid="{29A4F6F4-1DD3-4F9C-BB9A-A0BC08B63D09}"/>
    <cellStyle name="Normal 2 4" xfId="14" xr:uid="{063FBEAB-BF8D-4BE0-9FDE-0D3F89A0557F}"/>
    <cellStyle name="Normal 3" xfId="18" xr:uid="{C7C492CA-441E-4DDE-BC25-E36C1F206212}"/>
    <cellStyle name="Percent" xfId="13" builtinId="5"/>
    <cellStyle name="Percent 2" xfId="5" xr:uid="{CE9AF1D6-2E64-4620-B5D8-B82399566793}"/>
    <cellStyle name="Percent 2 2" xfId="16" xr:uid="{44D6EDAB-2FBE-4F23-A0C9-1BAD2C353829}"/>
    <cellStyle name="Percent 3" xfId="19" xr:uid="{43D879DF-93E1-4D70-9459-E54CAA4756D1}"/>
    <cellStyle name="XLConnect.Header" xfId="2" xr:uid="{323AB3AE-B6C0-42A9-AF55-8E73471EBCA0}"/>
    <cellStyle name="XLConnect.Numeric" xfId="3" xr:uid="{394ADEF6-F7A1-4B04-B68D-768C4E345207}"/>
    <cellStyle name="XLConnect.String" xfId="1" xr:uid="{D71CC2A6-3FB2-40B9-A08F-428A7E94307C}"/>
  </cellStyles>
  <dxfs count="0"/>
  <tableStyles count="0" defaultTableStyle="TableStyleMedium2" defaultPivotStyle="PivotStyleLight16"/>
  <colors>
    <mruColors>
      <color rgb="FFB49BE5"/>
      <color rgb="FFA77ED4"/>
      <color rgb="FF3366FF"/>
      <color rgb="FFB79AE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27212152534987183"/>
          <c:y val="0.81449106233823265"/>
        </c:manualLayout>
      </c:layout>
      <c:overlay val="1"/>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'[1]FIG 1.1-1'!$A$4</c:f>
              <c:strCache>
                <c:ptCount val="1"/>
                <c:pt idx="0">
                  <c:v>Total Job Openings (1,120,000)</c:v>
                </c:pt>
              </c:strCache>
            </c:strRef>
          </c:tx>
          <c:dPt>
            <c:idx val="0"/>
            <c:bubble3D val="0"/>
            <c:spPr>
              <a:solidFill>
                <a:srgbClr val="FFD37D"/>
              </a:solidFill>
              <a:ln w="19050">
                <a:solidFill>
                  <a:schemeClr val="lt1"/>
                </a:solidFill>
              </a:ln>
              <a:effectLst/>
            </c:spPr>
            <c:extLst>
              <c:ext xmlns:c16="http://schemas.microsoft.com/office/drawing/2014/chart" uri="{C3380CC4-5D6E-409C-BE32-E72D297353CC}">
                <c16:uniqueId val="{00000001-8BC6-4FDD-A084-A75733281409}"/>
              </c:ext>
            </c:extLst>
          </c:dPt>
          <c:dPt>
            <c:idx val="1"/>
            <c:bubble3D val="0"/>
            <c:spPr>
              <a:solidFill>
                <a:srgbClr val="0B5DA1"/>
              </a:solidFill>
              <a:ln w="19050">
                <a:solidFill>
                  <a:schemeClr val="lt1"/>
                </a:solidFill>
              </a:ln>
              <a:effectLst/>
            </c:spPr>
            <c:extLst>
              <c:ext xmlns:c16="http://schemas.microsoft.com/office/drawing/2014/chart" uri="{C3380CC4-5D6E-409C-BE32-E72D297353CC}">
                <c16:uniqueId val="{00000003-8BC6-4FDD-A084-A75733281409}"/>
              </c:ext>
            </c:extLst>
          </c:dPt>
          <c:dLbls>
            <c:dLbl>
              <c:idx val="0"/>
              <c:layout>
                <c:manualLayout>
                  <c:x val="-8.3333333333333384E-2"/>
                  <c:y val="-0.1527777777777778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BC6-4FDD-A084-A75733281409}"/>
                </c:ext>
              </c:extLst>
            </c:dLbl>
            <c:dLbl>
              <c:idx val="1"/>
              <c:layout>
                <c:manualLayout>
                  <c:x val="7.2222222222222215E-2"/>
                  <c:y val="0.18055555555555564"/>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BC6-4FDD-A084-A75733281409}"/>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'[1]FIG 1.1-1'!$A$5:$A$6</c:f>
              <c:strCache>
                <c:ptCount val="2"/>
                <c:pt idx="0">
                  <c:v>Expansion (449,000)</c:v>
                </c:pt>
                <c:pt idx="1">
                  <c:v>Replacement (671,000)</c:v>
                </c:pt>
              </c:strCache>
            </c:strRef>
          </c:cat>
          <c:val>
            <c:numRef>
              <c:f>'[1]FIG 1.1-1'!$B$5:$B$6</c:f>
              <c:numCache>
                <c:formatCode>General</c:formatCode>
                <c:ptCount val="2"/>
                <c:pt idx="0">
                  <c:v>449000</c:v>
                </c:pt>
                <c:pt idx="1">
                  <c:v>671000</c:v>
                </c:pt>
              </c:numCache>
            </c:numRef>
          </c:val>
          <c:extLst>
            <c:ext xmlns:c16="http://schemas.microsoft.com/office/drawing/2014/chart" uri="{C3380CC4-5D6E-409C-BE32-E72D297353CC}">
              <c16:uniqueId val="{00000004-8BC6-4FDD-A084-A75733281409}"/>
            </c:ext>
          </c:extLst>
        </c:ser>
        <c:dLbls>
          <c:showLegendKey val="0"/>
          <c:showVal val="0"/>
          <c:showCatName val="0"/>
          <c:showSerName val="0"/>
          <c:showPercent val="0"/>
          <c:showBubbleSize val="0"/>
          <c:showLeaderLines val="1"/>
        </c:dLbls>
        <c:firstSliceAng val="215"/>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1"/>
          <c:order val="0"/>
          <c:tx>
            <c:strRef>
              <c:f>'[2]Figure 1.2-1'!$A$12</c:f>
              <c:strCache>
                <c:ptCount val="1"/>
                <c:pt idx="0">
                  <c:v>Replacement</c:v>
                </c:pt>
              </c:strCache>
            </c:strRef>
          </c:tx>
          <c:spPr>
            <a:solidFill>
              <a:schemeClr val="accent5"/>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1.2-1'!$B$4:$K$4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1.2-1'!$B$12:$K$12</c:f>
              <c:numCache>
                <c:formatCode>General</c:formatCode>
                <c:ptCount val="10"/>
                <c:pt idx="0">
                  <c:v>66000</c:v>
                </c:pt>
                <c:pt idx="1">
                  <c:v>66000</c:v>
                </c:pt>
                <c:pt idx="2">
                  <c:v>66000</c:v>
                </c:pt>
                <c:pt idx="3">
                  <c:v>66000</c:v>
                </c:pt>
                <c:pt idx="4">
                  <c:v>66000</c:v>
                </c:pt>
                <c:pt idx="5">
                  <c:v>67000</c:v>
                </c:pt>
                <c:pt idx="6">
                  <c:v>67000</c:v>
                </c:pt>
                <c:pt idx="7">
                  <c:v>68000</c:v>
                </c:pt>
                <c:pt idx="8">
                  <c:v>69000</c:v>
                </c:pt>
                <c:pt idx="9">
                  <c:v>70000</c:v>
                </c:pt>
              </c:numCache>
            </c:numRef>
          </c:val>
          <c:extLst>
            <c:ext xmlns:c16="http://schemas.microsoft.com/office/drawing/2014/chart" uri="{C3380CC4-5D6E-409C-BE32-E72D297353CC}">
              <c16:uniqueId val="{00000000-DCD9-4DE5-AC33-EC1C50A18306}"/>
            </c:ext>
          </c:extLst>
        </c:ser>
        <c:ser>
          <c:idx val="0"/>
          <c:order val="1"/>
          <c:tx>
            <c:strRef>
              <c:f>'[2]Figure 1.2-1'!$A$11</c:f>
              <c:strCache>
                <c:ptCount val="1"/>
                <c:pt idx="0">
                  <c:v>Expansion</c:v>
                </c:pt>
              </c:strCache>
            </c:strRef>
          </c:tx>
          <c:spPr>
            <a:solidFill>
              <a:schemeClr val="accent6"/>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1.2-1'!$B$4:$K$4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1.2-1'!$B$11:$K$11</c:f>
              <c:numCache>
                <c:formatCode>General</c:formatCode>
                <c:ptCount val="10"/>
                <c:pt idx="0">
                  <c:v>43000</c:v>
                </c:pt>
                <c:pt idx="1">
                  <c:v>44000</c:v>
                </c:pt>
                <c:pt idx="2">
                  <c:v>44000</c:v>
                </c:pt>
                <c:pt idx="3">
                  <c:v>46000</c:v>
                </c:pt>
                <c:pt idx="4">
                  <c:v>42000</c:v>
                </c:pt>
                <c:pt idx="5">
                  <c:v>41000</c:v>
                </c:pt>
                <c:pt idx="6">
                  <c:v>42000</c:v>
                </c:pt>
                <c:pt idx="7">
                  <c:v>47000</c:v>
                </c:pt>
                <c:pt idx="8">
                  <c:v>50000</c:v>
                </c:pt>
                <c:pt idx="9">
                  <c:v>51000</c:v>
                </c:pt>
              </c:numCache>
            </c:numRef>
          </c:val>
          <c:extLst>
            <c:ext xmlns:c16="http://schemas.microsoft.com/office/drawing/2014/chart" uri="{C3380CC4-5D6E-409C-BE32-E72D297353CC}">
              <c16:uniqueId val="{00000001-DCD9-4DE5-AC33-EC1C50A18306}"/>
            </c:ext>
          </c:extLst>
        </c:ser>
        <c:dLbls>
          <c:showLegendKey val="0"/>
          <c:showVal val="1"/>
          <c:showCatName val="0"/>
          <c:showSerName val="0"/>
          <c:showPercent val="0"/>
          <c:showBubbleSize val="0"/>
        </c:dLbls>
        <c:gapWidth val="75"/>
        <c:overlap val="100"/>
        <c:axId val="55680384"/>
        <c:axId val="55686272"/>
      </c:barChart>
      <c:catAx>
        <c:axId val="55680384"/>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86272"/>
        <c:crosses val="autoZero"/>
        <c:auto val="1"/>
        <c:lblAlgn val="ctr"/>
        <c:lblOffset val="100"/>
        <c:noMultiLvlLbl val="0"/>
      </c:catAx>
      <c:valAx>
        <c:axId val="55686272"/>
        <c:scaling>
          <c:orientation val="minMax"/>
          <c:max val="120000"/>
          <c:min val="0"/>
        </c:scaling>
        <c:delete val="0"/>
        <c:axPos val="l"/>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80384"/>
        <c:crosses val="autoZero"/>
        <c:crossBetween val="between"/>
        <c:majorUnit val="20000"/>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50691799106761"/>
          <c:y val="4.6553500925698738E-2"/>
          <c:w val="0.81161847405411591"/>
          <c:h val="0.70166533996234959"/>
        </c:manualLayout>
      </c:layout>
      <c:barChart>
        <c:barDir val="col"/>
        <c:grouping val="stacked"/>
        <c:varyColors val="0"/>
        <c:ser>
          <c:idx val="0"/>
          <c:order val="0"/>
          <c:tx>
            <c:strRef>
              <c:f>'[2]Figure 1.2-2'!$A$7</c:f>
              <c:strCache>
                <c:ptCount val="1"/>
                <c:pt idx="0">
                  <c:v>Young people starting work</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1.2-2'!$B$7:$K$7</c:f>
              <c:numCache>
                <c:formatCode>General</c:formatCode>
                <c:ptCount val="10"/>
                <c:pt idx="0">
                  <c:v>53237.93</c:v>
                </c:pt>
                <c:pt idx="1">
                  <c:v>52690.36</c:v>
                </c:pt>
                <c:pt idx="2">
                  <c:v>52233.4</c:v>
                </c:pt>
                <c:pt idx="3">
                  <c:v>52459.75</c:v>
                </c:pt>
                <c:pt idx="4">
                  <c:v>52144.08</c:v>
                </c:pt>
                <c:pt idx="5">
                  <c:v>52531.39</c:v>
                </c:pt>
                <c:pt idx="6">
                  <c:v>52640.1</c:v>
                </c:pt>
                <c:pt idx="7">
                  <c:v>52664.11</c:v>
                </c:pt>
                <c:pt idx="8">
                  <c:v>52044.59</c:v>
                </c:pt>
                <c:pt idx="9">
                  <c:v>51265.55</c:v>
                </c:pt>
              </c:numCache>
            </c:numRef>
          </c:val>
          <c:extLst>
            <c:ext xmlns:c16="http://schemas.microsoft.com/office/drawing/2014/chart" uri="{C3380CC4-5D6E-409C-BE32-E72D297353CC}">
              <c16:uniqueId val="{00000000-5E17-4C1C-908A-D3CFDCF83907}"/>
            </c:ext>
          </c:extLst>
        </c:ser>
        <c:ser>
          <c:idx val="1"/>
          <c:order val="1"/>
          <c:tx>
            <c:strRef>
              <c:f>'[2]Figure 1.2-2'!$A$8</c:f>
              <c:strCache>
                <c:ptCount val="1"/>
                <c:pt idx="0">
                  <c:v>Immigrants</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1.2-2'!$B$8:$K$8</c:f>
              <c:numCache>
                <c:formatCode>General</c:formatCode>
                <c:ptCount val="10"/>
                <c:pt idx="0">
                  <c:v>66924.070000000007</c:v>
                </c:pt>
                <c:pt idx="1">
                  <c:v>54095.15</c:v>
                </c:pt>
                <c:pt idx="2">
                  <c:v>50079.71</c:v>
                </c:pt>
                <c:pt idx="3">
                  <c:v>49876.92</c:v>
                </c:pt>
                <c:pt idx="4">
                  <c:v>49659.28</c:v>
                </c:pt>
                <c:pt idx="5">
                  <c:v>49439.58</c:v>
                </c:pt>
                <c:pt idx="6">
                  <c:v>49433.68</c:v>
                </c:pt>
                <c:pt idx="7">
                  <c:v>49454.86</c:v>
                </c:pt>
                <c:pt idx="8">
                  <c:v>49502.21</c:v>
                </c:pt>
                <c:pt idx="9">
                  <c:v>49542.95</c:v>
                </c:pt>
              </c:numCache>
            </c:numRef>
          </c:val>
          <c:extLst>
            <c:ext xmlns:c16="http://schemas.microsoft.com/office/drawing/2014/chart" uri="{C3380CC4-5D6E-409C-BE32-E72D297353CC}">
              <c16:uniqueId val="{00000001-5E17-4C1C-908A-D3CFDCF83907}"/>
            </c:ext>
          </c:extLst>
        </c:ser>
        <c:ser>
          <c:idx val="2"/>
          <c:order val="2"/>
          <c:tx>
            <c:strRef>
              <c:f>'[2]Figure 1.2-2'!$A$9</c:f>
              <c:strCache>
                <c:ptCount val="1"/>
                <c:pt idx="0">
                  <c:v>Migrants from other provinces</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1.2-2'!$B$9:$K$9</c:f>
              <c:numCache>
                <c:formatCode>General</c:formatCode>
                <c:ptCount val="10"/>
                <c:pt idx="0">
                  <c:v>-5183.7299999999996</c:v>
                </c:pt>
                <c:pt idx="1">
                  <c:v>590.79</c:v>
                </c:pt>
                <c:pt idx="2">
                  <c:v>5590.64</c:v>
                </c:pt>
                <c:pt idx="3">
                  <c:v>7314.83</c:v>
                </c:pt>
                <c:pt idx="4">
                  <c:v>7388.53</c:v>
                </c:pt>
                <c:pt idx="5">
                  <c:v>7374.84</c:v>
                </c:pt>
                <c:pt idx="6">
                  <c:v>7362</c:v>
                </c:pt>
                <c:pt idx="7">
                  <c:v>7373.14</c:v>
                </c:pt>
                <c:pt idx="8">
                  <c:v>7388.12</c:v>
                </c:pt>
                <c:pt idx="9">
                  <c:v>7402.14</c:v>
                </c:pt>
              </c:numCache>
            </c:numRef>
          </c:val>
          <c:extLst>
            <c:ext xmlns:c16="http://schemas.microsoft.com/office/drawing/2014/chart" uri="{C3380CC4-5D6E-409C-BE32-E72D297353CC}">
              <c16:uniqueId val="{00000002-5E17-4C1C-908A-D3CFDCF83907}"/>
            </c:ext>
          </c:extLst>
        </c:ser>
        <c:ser>
          <c:idx val="3"/>
          <c:order val="3"/>
          <c:tx>
            <c:strRef>
              <c:f>'[2]Figure 1.2-2'!$A$10</c:f>
              <c:strCache>
                <c:ptCount val="1"/>
                <c:pt idx="0">
                  <c:v>Changes in participation and unemployment</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c:spPr>
          <c:invertIfNegative val="0"/>
          <c:cat>
            <c:numRef>
              <c:f>'[2]Figure 1.2-2'!$B$4:$K$4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1.2-2'!$B$10:$K$10</c:f>
              <c:numCache>
                <c:formatCode>General</c:formatCode>
                <c:ptCount val="10"/>
                <c:pt idx="0">
                  <c:v>-5876.6699999999983</c:v>
                </c:pt>
                <c:pt idx="1">
                  <c:v>2587.6600000000035</c:v>
                </c:pt>
                <c:pt idx="2">
                  <c:v>2187.0200000000041</c:v>
                </c:pt>
                <c:pt idx="3">
                  <c:v>2961.9799999999959</c:v>
                </c:pt>
                <c:pt idx="4">
                  <c:v>-557.80000000000291</c:v>
                </c:pt>
                <c:pt idx="5">
                  <c:v>-2066.6399999999994</c:v>
                </c:pt>
                <c:pt idx="6">
                  <c:v>-757.89999999999418</c:v>
                </c:pt>
                <c:pt idx="7">
                  <c:v>5106.3899999999994</c:v>
                </c:pt>
                <c:pt idx="8">
                  <c:v>9553.5400000000227</c:v>
                </c:pt>
                <c:pt idx="9">
                  <c:v>12312.300000000003</c:v>
                </c:pt>
              </c:numCache>
            </c:numRef>
          </c:val>
          <c:extLst>
            <c:ext xmlns:c16="http://schemas.microsoft.com/office/drawing/2014/chart" uri="{C3380CC4-5D6E-409C-BE32-E72D297353CC}">
              <c16:uniqueId val="{00000003-5E17-4C1C-908A-D3CFDCF83907}"/>
            </c:ext>
          </c:extLst>
        </c:ser>
        <c:dLbls>
          <c:showLegendKey val="0"/>
          <c:showVal val="0"/>
          <c:showCatName val="0"/>
          <c:showSerName val="0"/>
          <c:showPercent val="0"/>
          <c:showBubbleSize val="0"/>
        </c:dLbls>
        <c:gapWidth val="100"/>
        <c:overlap val="100"/>
        <c:axId val="55623040"/>
        <c:axId val="55628928"/>
      </c:barChart>
      <c:catAx>
        <c:axId val="55623040"/>
        <c:scaling>
          <c:orientation val="minMax"/>
        </c:scaling>
        <c:delete val="0"/>
        <c:axPos val="b"/>
        <c:numFmt formatCode="General" sourceLinked="1"/>
        <c:majorTickMark val="none"/>
        <c:minorTickMark val="none"/>
        <c:tickLblPos val="low"/>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28928"/>
        <c:crosses val="autoZero"/>
        <c:auto val="1"/>
        <c:lblAlgn val="ctr"/>
        <c:lblOffset val="100"/>
        <c:noMultiLvlLbl val="0"/>
      </c:catAx>
      <c:valAx>
        <c:axId val="55628928"/>
        <c:scaling>
          <c:orientation val="minMax"/>
          <c:max val="120000"/>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r>
                  <a:rPr lang="en-CA" sz="1100" b="0"/>
                  <a:t>Number of Workers</a:t>
                </a:r>
              </a:p>
            </c:rich>
          </c:tx>
          <c:layout>
            <c:manualLayout>
              <c:xMode val="edge"/>
              <c:yMode val="edge"/>
              <c:x val="2.2088775500004012E-2"/>
              <c:y val="0.22644502770487021"/>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623040"/>
        <c:crosses val="autoZero"/>
        <c:crossBetween val="between"/>
      </c:valAx>
      <c:spPr>
        <a:noFill/>
        <a:ln>
          <a:noFill/>
        </a:ln>
        <a:effectLst/>
      </c:spPr>
    </c:plotArea>
    <c:legend>
      <c:legendPos val="b"/>
      <c:layout>
        <c:manualLayout>
          <c:xMode val="edge"/>
          <c:yMode val="edge"/>
          <c:x val="0.13709154967008103"/>
          <c:y val="0.83708083268119438"/>
          <c:w val="0.82459487163911649"/>
          <c:h val="0.13895640785139093"/>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chemeClr val="tx1"/>
          </a:solidFill>
        </a:defRPr>
      </a:pPr>
      <a:endParaRPr lang="en-US"/>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209068026328988"/>
          <c:y val="5.6549460492402108E-2"/>
          <c:w val="0.85742228859935576"/>
          <c:h val="0.73360491944592987"/>
        </c:manualLayout>
      </c:layout>
      <c:barChart>
        <c:barDir val="col"/>
        <c:grouping val="clustered"/>
        <c:varyColors val="0"/>
        <c:ser>
          <c:idx val="0"/>
          <c:order val="0"/>
          <c:tx>
            <c:strRef>
              <c:f>'[2]Figure 1.2-3'!$A$10</c:f>
              <c:strCache>
                <c:ptCount val="1"/>
                <c:pt idx="0">
                  <c:v>Job openings</c:v>
                </c:pt>
              </c:strCache>
            </c:strRef>
          </c:tx>
          <c:spPr>
            <a:solidFill>
              <a:schemeClr val="accent6"/>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1.2-3'!$B$10:$K$10</c:f>
              <c:numCache>
                <c:formatCode>General</c:formatCode>
                <c:ptCount val="10"/>
                <c:pt idx="0">
                  <c:v>109000</c:v>
                </c:pt>
                <c:pt idx="1">
                  <c:v>110000</c:v>
                </c:pt>
                <c:pt idx="2">
                  <c:v>110000</c:v>
                </c:pt>
                <c:pt idx="3">
                  <c:v>113000</c:v>
                </c:pt>
                <c:pt idx="4">
                  <c:v>109000</c:v>
                </c:pt>
                <c:pt idx="5">
                  <c:v>107000</c:v>
                </c:pt>
                <c:pt idx="6">
                  <c:v>109000</c:v>
                </c:pt>
                <c:pt idx="7">
                  <c:v>115000</c:v>
                </c:pt>
                <c:pt idx="8">
                  <c:v>118000</c:v>
                </c:pt>
                <c:pt idx="9">
                  <c:v>121000</c:v>
                </c:pt>
              </c:numCache>
            </c:numRef>
          </c:val>
          <c:extLst>
            <c:ext xmlns:c16="http://schemas.microsoft.com/office/drawing/2014/chart" uri="{C3380CC4-5D6E-409C-BE32-E72D297353CC}">
              <c16:uniqueId val="{00000000-B222-49DF-9AAA-2D1D1CB56016}"/>
            </c:ext>
          </c:extLst>
        </c:ser>
        <c:ser>
          <c:idx val="1"/>
          <c:order val="1"/>
          <c:tx>
            <c:strRef>
              <c:f>'[2]Figure 1.2-3'!$A$11</c:f>
              <c:strCache>
                <c:ptCount val="1"/>
                <c:pt idx="0">
                  <c:v>Young people starting work</c:v>
                </c:pt>
              </c:strCache>
            </c:strRef>
          </c:tx>
          <c:spPr>
            <a:solidFill>
              <a:schemeClr val="accent5"/>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numFmt formatCode="#,##0" sourceLinked="0"/>
            <c:spPr>
              <a:noFill/>
              <a:ln>
                <a:noFill/>
              </a:ln>
              <a:effectLst/>
            </c:spPr>
            <c:txPr>
              <a:bodyPr rot="-5400000" spcFirstLastPara="1" vertOverflow="ellipsis" wrap="square" anchor="ctr" anchorCtr="1"/>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1.2-3'!$B$11:$K$11</c:f>
              <c:numCache>
                <c:formatCode>General</c:formatCode>
                <c:ptCount val="10"/>
                <c:pt idx="0">
                  <c:v>53000</c:v>
                </c:pt>
                <c:pt idx="1">
                  <c:v>53000</c:v>
                </c:pt>
                <c:pt idx="2">
                  <c:v>52000</c:v>
                </c:pt>
                <c:pt idx="3">
                  <c:v>52000</c:v>
                </c:pt>
                <c:pt idx="4">
                  <c:v>52000</c:v>
                </c:pt>
                <c:pt idx="5">
                  <c:v>53000</c:v>
                </c:pt>
                <c:pt idx="6">
                  <c:v>53000</c:v>
                </c:pt>
                <c:pt idx="7">
                  <c:v>53000</c:v>
                </c:pt>
                <c:pt idx="8">
                  <c:v>52000</c:v>
                </c:pt>
                <c:pt idx="9">
                  <c:v>51000</c:v>
                </c:pt>
              </c:numCache>
            </c:numRef>
          </c:val>
          <c:extLst>
            <c:ext xmlns:c16="http://schemas.microsoft.com/office/drawing/2014/chart" uri="{C3380CC4-5D6E-409C-BE32-E72D297353CC}">
              <c16:uniqueId val="{00000001-B222-49DF-9AAA-2D1D1CB56016}"/>
            </c:ext>
          </c:extLst>
        </c:ser>
        <c:ser>
          <c:idx val="2"/>
          <c:order val="2"/>
          <c:tx>
            <c:strRef>
              <c:f>'[2]Figure 1.2-3'!$A$12</c:f>
              <c:strCache>
                <c:ptCount val="1"/>
                <c:pt idx="0">
                  <c:v>Immigrants</c:v>
                </c:pt>
              </c:strCache>
            </c:strRef>
          </c:tx>
          <c:spPr>
            <a:solidFill>
              <a:schemeClr val="accent4"/>
            </a:solidFill>
            <a:ln w="9525" cap="flat" cmpd="sng" algn="ctr">
              <a:solidFill>
                <a:schemeClr val="lt1">
                  <a:shade val="95000"/>
                  <a:satMod val="105000"/>
                </a:schemeClr>
              </a:solidFill>
              <a:prstDash val="solid"/>
              <a:round/>
            </a:ln>
            <a:effectLst>
              <a:outerShdw blurRad="40000" dist="20000" dir="5400000" rotWithShape="0">
                <a:srgbClr val="000000">
                  <a:alpha val="38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hade val="95000"/>
                          <a:satMod val="105000"/>
                        </a:schemeClr>
                      </a:solidFill>
                      <a:prstDash val="solid"/>
                      <a:round/>
                    </a:ln>
                    <a:effectLst/>
                  </c:spPr>
                </c15:leaderLines>
              </c:ext>
            </c:extLst>
          </c:dLbls>
          <c:cat>
            <c:numRef>
              <c:f>'[2]Figure 1.2-3'!$B$4:$K$4</c:f>
              <c:numCache>
                <c:formatCode>General</c:formatCode>
                <c:ptCount val="10"/>
                <c:pt idx="0">
                  <c:v>2025</c:v>
                </c:pt>
                <c:pt idx="1">
                  <c:v>2026</c:v>
                </c:pt>
                <c:pt idx="2">
                  <c:v>2027</c:v>
                </c:pt>
                <c:pt idx="3">
                  <c:v>2028</c:v>
                </c:pt>
                <c:pt idx="4">
                  <c:v>2029</c:v>
                </c:pt>
                <c:pt idx="5">
                  <c:v>2030</c:v>
                </c:pt>
                <c:pt idx="6">
                  <c:v>2031</c:v>
                </c:pt>
                <c:pt idx="7">
                  <c:v>2032</c:v>
                </c:pt>
                <c:pt idx="8">
                  <c:v>2033</c:v>
                </c:pt>
                <c:pt idx="9">
                  <c:v>2034</c:v>
                </c:pt>
              </c:numCache>
            </c:numRef>
          </c:cat>
          <c:val>
            <c:numRef>
              <c:f>'[2]Figure 1.2-3'!$B$12:$K$12</c:f>
              <c:numCache>
                <c:formatCode>General</c:formatCode>
                <c:ptCount val="10"/>
                <c:pt idx="0">
                  <c:v>67000</c:v>
                </c:pt>
                <c:pt idx="1">
                  <c:v>54000</c:v>
                </c:pt>
                <c:pt idx="2">
                  <c:v>50000</c:v>
                </c:pt>
                <c:pt idx="3">
                  <c:v>50000</c:v>
                </c:pt>
                <c:pt idx="4">
                  <c:v>50000</c:v>
                </c:pt>
                <c:pt idx="5">
                  <c:v>49000</c:v>
                </c:pt>
                <c:pt idx="6">
                  <c:v>49000</c:v>
                </c:pt>
                <c:pt idx="7">
                  <c:v>49000</c:v>
                </c:pt>
                <c:pt idx="8">
                  <c:v>50000</c:v>
                </c:pt>
                <c:pt idx="9">
                  <c:v>50000</c:v>
                </c:pt>
              </c:numCache>
            </c:numRef>
          </c:val>
          <c:extLst>
            <c:ext xmlns:c16="http://schemas.microsoft.com/office/drawing/2014/chart" uri="{C3380CC4-5D6E-409C-BE32-E72D297353CC}">
              <c16:uniqueId val="{00000002-B222-49DF-9AAA-2D1D1CB56016}"/>
            </c:ext>
          </c:extLst>
        </c:ser>
        <c:dLbls>
          <c:showLegendKey val="0"/>
          <c:showVal val="1"/>
          <c:showCatName val="0"/>
          <c:showSerName val="0"/>
          <c:showPercent val="0"/>
          <c:showBubbleSize val="0"/>
        </c:dLbls>
        <c:gapWidth val="51"/>
        <c:axId val="57076352"/>
        <c:axId val="57614720"/>
      </c:barChart>
      <c:catAx>
        <c:axId val="57076352"/>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7614720"/>
        <c:crosses val="autoZero"/>
        <c:auto val="1"/>
        <c:lblAlgn val="ctr"/>
        <c:lblOffset val="100"/>
        <c:noMultiLvlLbl val="0"/>
      </c:catAx>
      <c:valAx>
        <c:axId val="57614720"/>
        <c:scaling>
          <c:orientation val="minMax"/>
          <c:max val="120000"/>
        </c:scaling>
        <c:delete val="0"/>
        <c:axPos val="l"/>
        <c:majorGridlines>
          <c:spPr>
            <a:ln w="9525" cap="flat" cmpd="sng" algn="ctr">
              <a:noFill/>
              <a:prstDash val="solid"/>
              <a:round/>
            </a:ln>
            <a:effectLst/>
          </c:spPr>
        </c:majorGridlines>
        <c:numFmt formatCode="#,##0" sourceLinked="0"/>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7076352"/>
        <c:crosses val="autoZero"/>
        <c:crossBetween val="between"/>
        <c:majorUnit val="20000"/>
      </c:valAx>
      <c:spPr>
        <a:solidFill>
          <a:schemeClr val="bg1"/>
        </a:solid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D7D-42A3-B69E-F0F1C4EA7C8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D7D-42A3-B69E-F0F1C4EA7C88}"/>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D7D-42A3-B69E-F0F1C4EA7C88}"/>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DD7D-42A3-B69E-F0F1C4EA7C88}"/>
              </c:ext>
            </c:extLst>
          </c:dPt>
          <c:dPt>
            <c:idx val="4"/>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DD7D-42A3-B69E-F0F1C4EA7C88}"/>
              </c:ext>
            </c:extLst>
          </c:dPt>
          <c:dPt>
            <c:idx val="5"/>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DD7D-42A3-B69E-F0F1C4EA7C88}"/>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DD7D-42A3-B69E-F0F1C4EA7C88}"/>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DD7D-42A3-B69E-F0F1C4EA7C88}"/>
                </c:ext>
              </c:extLst>
            </c:dLbl>
            <c:dLbl>
              <c:idx val="2"/>
              <c:layout>
                <c:manualLayout>
                  <c:x val="0.2052575827667355"/>
                  <c:y val="0"/>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D7D-42A3-B69E-F0F1C4EA7C88}"/>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7-DD7D-42A3-B69E-F0F1C4EA7C88}"/>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9-DD7D-42A3-B69E-F0F1C4EA7C88}"/>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B-DD7D-42A3-B69E-F0F1C4EA7C8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'[2]Figure 2-1'!$B$5:$B$10</c:f>
              <c:strCache>
                <c:ptCount val="6"/>
                <c:pt idx="0">
                  <c:v>TEER 0 Management </c:v>
                </c:pt>
                <c:pt idx="1">
                  <c:v>TEER 1 University degree </c:v>
                </c:pt>
                <c:pt idx="2">
                  <c:v>TEER 2 College or apprenticeship (two or more years) </c:v>
                </c:pt>
                <c:pt idx="3">
                  <c:v>TEER 3 College or apprenticeship (less than two years)</c:v>
                </c:pt>
                <c:pt idx="4">
                  <c:v>TEER 4 Secondary school</c:v>
                </c:pt>
                <c:pt idx="5">
                  <c:v>TEER 5 No formal educational</c:v>
                </c:pt>
              </c:strCache>
            </c:strRef>
          </c:cat>
          <c:val>
            <c:numRef>
              <c:f>'[2]Figure 2-1'!$D$5:$D$10</c:f>
              <c:numCache>
                <c:formatCode>General</c:formatCode>
                <c:ptCount val="6"/>
                <c:pt idx="0">
                  <c:v>178500</c:v>
                </c:pt>
                <c:pt idx="1">
                  <c:v>239100</c:v>
                </c:pt>
                <c:pt idx="2">
                  <c:v>237900</c:v>
                </c:pt>
                <c:pt idx="3">
                  <c:v>191700</c:v>
                </c:pt>
                <c:pt idx="4">
                  <c:v>141500</c:v>
                </c:pt>
                <c:pt idx="5">
                  <c:v>131300</c:v>
                </c:pt>
              </c:numCache>
            </c:numRef>
          </c:val>
          <c:extLst>
            <c:ext xmlns:c16="http://schemas.microsoft.com/office/drawing/2014/chart" uri="{C3380CC4-5D6E-409C-BE32-E72D297353CC}">
              <c16:uniqueId val="{0000000C-DD7D-42A3-B69E-F0F1C4EA7C8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845170189673105"/>
          <c:y val="0.17110819480898221"/>
          <c:w val="0.42038174933449346"/>
          <c:h val="0.65025476939057525"/>
        </c:manualLayout>
      </c:layout>
      <c:doughnutChart>
        <c:varyColors val="1"/>
        <c:ser>
          <c:idx val="0"/>
          <c:order val="0"/>
          <c:dPt>
            <c:idx val="0"/>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905-4EC0-9D70-F22E2EE09DA3}"/>
              </c:ext>
            </c:extLst>
          </c:dPt>
          <c:dPt>
            <c:idx val="1"/>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905-4EC0-9D70-F22E2EE09DA3}"/>
              </c:ext>
            </c:extLst>
          </c:dPt>
          <c:dPt>
            <c:idx val="2"/>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905-4EC0-9D70-F22E2EE09DA3}"/>
              </c:ext>
            </c:extLst>
          </c:dPt>
          <c:dPt>
            <c:idx val="3"/>
            <c:bubble3D val="0"/>
            <c:spPr>
              <a:solidFill>
                <a:schemeClr val="accent6">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9905-4EC0-9D70-F22E2EE09DA3}"/>
              </c:ext>
            </c:extLst>
          </c:dPt>
          <c:dPt>
            <c:idx val="4"/>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9905-4EC0-9D70-F22E2EE09DA3}"/>
              </c:ext>
            </c:extLst>
          </c:dPt>
          <c:dPt>
            <c:idx val="5"/>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9905-4EC0-9D70-F22E2EE09DA3}"/>
              </c:ext>
            </c:extLst>
          </c:dPt>
          <c:dLbls>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7987761803169792E-2"/>
                      <c:h val="0.11408716136631331"/>
                    </c:manualLayout>
                  </c15:layout>
                </c:ext>
                <c:ext xmlns:c16="http://schemas.microsoft.com/office/drawing/2014/chart" uri="{C3380CC4-5D6E-409C-BE32-E72D297353CC}">
                  <c16:uniqueId val="{00000001-9905-4EC0-9D70-F22E2EE09DA3}"/>
                </c:ext>
              </c:extLst>
            </c:dLbl>
            <c:dLbl>
              <c:idx val="1"/>
              <c:layout>
                <c:manualLayout>
                  <c:x val="-7.6146968205462987E-4"/>
                  <c:y val="-1.766784452296819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7.4570785921852595E-2"/>
                      <c:h val="0.1577975014607273"/>
                    </c:manualLayout>
                  </c15:layout>
                </c:ext>
                <c:ext xmlns:c16="http://schemas.microsoft.com/office/drawing/2014/chart" uri="{C3380CC4-5D6E-409C-BE32-E72D297353CC}">
                  <c16:uniqueId val="{00000003-9905-4EC0-9D70-F22E2EE09DA3}"/>
                </c:ext>
              </c:extLst>
            </c:dLbl>
            <c:dLbl>
              <c:idx val="2"/>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2556579895497565E-2"/>
                      <c:h val="9.7597173144876329E-2"/>
                    </c:manualLayout>
                  </c15:layout>
                </c:ext>
                <c:ext xmlns:c16="http://schemas.microsoft.com/office/drawing/2014/chart" uri="{C3380CC4-5D6E-409C-BE32-E72D297353CC}">
                  <c16:uniqueId val="{00000005-9905-4EC0-9D70-F22E2EE09DA3}"/>
                </c:ext>
              </c:extLst>
            </c:dLbl>
            <c:dLbl>
              <c:idx val="3"/>
              <c:layout>
                <c:manualLayout>
                  <c:x val="-3.0458187699758379E-3"/>
                  <c:y val="-2.4734889587564805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8.980017956294517E-2"/>
                      <c:h val="0.17899891488828912"/>
                    </c:manualLayout>
                  </c15:layout>
                </c:ext>
                <c:ext xmlns:c16="http://schemas.microsoft.com/office/drawing/2014/chart" uri="{C3380CC4-5D6E-409C-BE32-E72D297353CC}">
                  <c16:uniqueId val="{00000007-9905-4EC0-9D70-F22E2EE09DA3}"/>
                </c:ext>
              </c:extLst>
            </c:dLbl>
            <c:dLbl>
              <c:idx val="4"/>
              <c:layout>
                <c:manualLayout>
                  <c:x val="-1.5229393641093157E-3"/>
                  <c:y val="-4.7114252061248099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9.5891937019382215E-2"/>
                      <c:h val="0.10126039898722906"/>
                    </c:manualLayout>
                  </c15:layout>
                </c:ext>
                <c:ext xmlns:c16="http://schemas.microsoft.com/office/drawing/2014/chart" uri="{C3380CC4-5D6E-409C-BE32-E72D297353CC}">
                  <c16:uniqueId val="{00000009-9905-4EC0-9D70-F22E2EE09DA3}"/>
                </c:ext>
              </c:extLst>
            </c:dLbl>
            <c:dLbl>
              <c:idx val="5"/>
              <c:layout>
                <c:manualLayout>
                  <c:x val="9.1376361846555593E-3"/>
                  <c:y val="-9.422850412249684E-3"/>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7.1524907193634066E-2"/>
                      <c:h val="0.1577975014607273"/>
                    </c:manualLayout>
                  </c15:layout>
                </c:ext>
                <c:ext xmlns:c16="http://schemas.microsoft.com/office/drawing/2014/chart" uri="{C3380CC4-5D6E-409C-BE32-E72D297353CC}">
                  <c16:uniqueId val="{0000000B-9905-4EC0-9D70-F22E2EE09DA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lt1"/>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'[2]Figure 2-1'!$D$5:$D$10</c:f>
              <c:numCache>
                <c:formatCode>General</c:formatCode>
                <c:ptCount val="6"/>
                <c:pt idx="0">
                  <c:v>178500</c:v>
                </c:pt>
                <c:pt idx="1">
                  <c:v>239100</c:v>
                </c:pt>
                <c:pt idx="2">
                  <c:v>237900</c:v>
                </c:pt>
                <c:pt idx="3">
                  <c:v>191700</c:v>
                </c:pt>
                <c:pt idx="4">
                  <c:v>141500</c:v>
                </c:pt>
                <c:pt idx="5">
                  <c:v>131300</c:v>
                </c:pt>
              </c:numCache>
            </c:numRef>
          </c:val>
          <c:extLst>
            <c:ext xmlns:c16="http://schemas.microsoft.com/office/drawing/2014/chart" uri="{C3380CC4-5D6E-409C-BE32-E72D297353CC}">
              <c16:uniqueId val="{0000000C-9905-4EC0-9D70-F22E2EE09DA3}"/>
            </c:ext>
          </c:extLst>
        </c:ser>
        <c:dLbls>
          <c:showLegendKey val="0"/>
          <c:showVal val="0"/>
          <c:showCatName val="0"/>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689611379222759"/>
          <c:y val="0.13022460137146888"/>
          <c:w val="0.69099802292492829"/>
          <c:h val="0.72269513608096281"/>
        </c:manualLayout>
      </c:layout>
      <c:barChart>
        <c:barDir val="bar"/>
        <c:grouping val="stacked"/>
        <c:varyColors val="0"/>
        <c:ser>
          <c:idx val="0"/>
          <c:order val="0"/>
          <c:tx>
            <c:strRef>
              <c:f>'[3]Figure 3-1'!$P$2</c:f>
              <c:strCache>
                <c:ptCount val="1"/>
                <c:pt idx="0">
                  <c:v>Expansion</c:v>
                </c:pt>
              </c:strCache>
            </c:strRef>
          </c:tx>
          <c:spPr>
            <a:solidFill>
              <a:srgbClr val="00B0F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'[3]Figure 3-1'!$O$3:$O$12</c:f>
              <c:strCache>
                <c:ptCount val="10"/>
                <c:pt idx="0">
                  <c:v>Health care and social assistance</c:v>
                </c:pt>
                <c:pt idx="1">
                  <c:v>Professional, scientific and technical services</c:v>
                </c:pt>
                <c:pt idx="2">
                  <c:v>Retail trade</c:v>
                </c:pt>
                <c:pt idx="3">
                  <c:v>Construction</c:v>
                </c:pt>
                <c:pt idx="4">
                  <c:v>Educational services</c:v>
                </c:pt>
                <c:pt idx="5">
                  <c:v>Finance, insurance and real estate</c:v>
                </c:pt>
                <c:pt idx="6">
                  <c:v>Accommodation and food services</c:v>
                </c:pt>
                <c:pt idx="7">
                  <c:v>Transportation and warehousing</c:v>
                </c:pt>
                <c:pt idx="8">
                  <c:v>Public administration</c:v>
                </c:pt>
                <c:pt idx="9">
                  <c:v>Manufacturing</c:v>
                </c:pt>
              </c:strCache>
            </c:strRef>
          </c:cat>
          <c:val>
            <c:numRef>
              <c:f>'[3]Figure 3-1'!$P$3:$P$12</c:f>
              <c:numCache>
                <c:formatCode>General</c:formatCode>
                <c:ptCount val="10"/>
                <c:pt idx="0">
                  <c:v>87200</c:v>
                </c:pt>
                <c:pt idx="1">
                  <c:v>83600</c:v>
                </c:pt>
                <c:pt idx="2">
                  <c:v>49100</c:v>
                </c:pt>
                <c:pt idx="3">
                  <c:v>41800</c:v>
                </c:pt>
                <c:pt idx="4">
                  <c:v>26400</c:v>
                </c:pt>
                <c:pt idx="5">
                  <c:v>21700</c:v>
                </c:pt>
                <c:pt idx="6">
                  <c:v>30000</c:v>
                </c:pt>
                <c:pt idx="7">
                  <c:v>19200</c:v>
                </c:pt>
                <c:pt idx="8">
                  <c:v>17500</c:v>
                </c:pt>
                <c:pt idx="9">
                  <c:v>12000</c:v>
                </c:pt>
              </c:numCache>
            </c:numRef>
          </c:val>
          <c:extLst>
            <c:ext xmlns:c16="http://schemas.microsoft.com/office/drawing/2014/chart" uri="{C3380CC4-5D6E-409C-BE32-E72D297353CC}">
              <c16:uniqueId val="{00000000-1DF2-4EDE-B173-4A6AEFC4D140}"/>
            </c:ext>
          </c:extLst>
        </c:ser>
        <c:ser>
          <c:idx val="1"/>
          <c:order val="1"/>
          <c:tx>
            <c:strRef>
              <c:f>'[3]Figure 3-1'!$Q$2</c:f>
              <c:strCache>
                <c:ptCount val="1"/>
                <c:pt idx="0">
                  <c:v>Replacement</c:v>
                </c:pt>
              </c:strCache>
            </c:strRef>
          </c:tx>
          <c:spPr>
            <a:solidFill>
              <a:srgbClr val="002060"/>
            </a:solidFill>
            <a:ln>
              <a:noFill/>
            </a:ln>
            <a:effectLst/>
          </c:spPr>
          <c:invertIfNegative val="0"/>
          <c:dLbls>
            <c:dLbl>
              <c:idx val="8"/>
              <c:layout>
                <c:manualLayout>
                  <c:x val="-2.6002639843429976E-2"/>
                  <c:y val="9.175736510284679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DF2-4EDE-B173-4A6AEFC4D140}"/>
                </c:ext>
              </c:extLst>
            </c:dLbl>
            <c:dLbl>
              <c:idx val="9"/>
              <c:layout>
                <c:manualLayout>
                  <c:x val="-3.893920774354072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DF2-4EDE-B173-4A6AEFC4D14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'[3]Figure 3-1'!$O$3:$O$12</c:f>
              <c:strCache>
                <c:ptCount val="10"/>
                <c:pt idx="0">
                  <c:v>Health care and social assistance</c:v>
                </c:pt>
                <c:pt idx="1">
                  <c:v>Professional, scientific and technical services</c:v>
                </c:pt>
                <c:pt idx="2">
                  <c:v>Retail trade</c:v>
                </c:pt>
                <c:pt idx="3">
                  <c:v>Construction</c:v>
                </c:pt>
                <c:pt idx="4">
                  <c:v>Educational services</c:v>
                </c:pt>
                <c:pt idx="5">
                  <c:v>Finance, insurance and real estate</c:v>
                </c:pt>
                <c:pt idx="6">
                  <c:v>Accommodation and food services</c:v>
                </c:pt>
                <c:pt idx="7">
                  <c:v>Transportation and warehousing</c:v>
                </c:pt>
                <c:pt idx="8">
                  <c:v>Public administration</c:v>
                </c:pt>
                <c:pt idx="9">
                  <c:v>Manufacturing</c:v>
                </c:pt>
              </c:strCache>
            </c:strRef>
          </c:cat>
          <c:val>
            <c:numRef>
              <c:f>'[3]Figure 3-1'!$Q$3:$Q$12</c:f>
              <c:numCache>
                <c:formatCode>General</c:formatCode>
                <c:ptCount val="10"/>
                <c:pt idx="0">
                  <c:v>90900</c:v>
                </c:pt>
                <c:pt idx="1">
                  <c:v>66700</c:v>
                </c:pt>
                <c:pt idx="2">
                  <c:v>74700</c:v>
                </c:pt>
                <c:pt idx="3">
                  <c:v>57900</c:v>
                </c:pt>
                <c:pt idx="4">
                  <c:v>53400</c:v>
                </c:pt>
                <c:pt idx="5">
                  <c:v>44400</c:v>
                </c:pt>
                <c:pt idx="6">
                  <c:v>34600</c:v>
                </c:pt>
                <c:pt idx="7">
                  <c:v>37700</c:v>
                </c:pt>
                <c:pt idx="8">
                  <c:v>38900</c:v>
                </c:pt>
                <c:pt idx="9">
                  <c:v>44300</c:v>
                </c:pt>
              </c:numCache>
            </c:numRef>
          </c:val>
          <c:extLst>
            <c:ext xmlns:c16="http://schemas.microsoft.com/office/drawing/2014/chart" uri="{C3380CC4-5D6E-409C-BE32-E72D297353CC}">
              <c16:uniqueId val="{00000003-1DF2-4EDE-B173-4A6AEFC4D140}"/>
            </c:ext>
          </c:extLst>
        </c:ser>
        <c:dLbls>
          <c:showLegendKey val="0"/>
          <c:showVal val="0"/>
          <c:showCatName val="0"/>
          <c:showSerName val="0"/>
          <c:showPercent val="0"/>
          <c:showBubbleSize val="0"/>
        </c:dLbls>
        <c:gapWidth val="62"/>
        <c:overlap val="100"/>
        <c:axId val="715380424"/>
        <c:axId val="715370584"/>
      </c:barChart>
      <c:catAx>
        <c:axId val="71538042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70584"/>
        <c:crosses val="autoZero"/>
        <c:auto val="1"/>
        <c:lblAlgn val="ctr"/>
        <c:lblOffset val="100"/>
        <c:noMultiLvlLbl val="0"/>
      </c:catAx>
      <c:valAx>
        <c:axId val="715370584"/>
        <c:scaling>
          <c:orientation val="minMax"/>
        </c:scaling>
        <c:delete val="0"/>
        <c:axPos val="t"/>
        <c:numFmt formatCode="#,##0"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5380424"/>
        <c:crosses val="autoZero"/>
        <c:crossBetween val="between"/>
      </c:valAx>
      <c:spPr>
        <a:noFill/>
        <a:ln>
          <a:noFill/>
        </a:ln>
        <a:effectLst/>
      </c:spPr>
    </c:plotArea>
    <c:legend>
      <c:legendPos val="b"/>
      <c:layout>
        <c:manualLayout>
          <c:xMode val="edge"/>
          <c:yMode val="edge"/>
          <c:x val="0.4151584057773125"/>
          <c:y val="0.96027247720161091"/>
          <c:w val="0.19434600154749443"/>
          <c:h val="2.97175127883789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0707403886094418"/>
          <c:y val="2.4991131457823754E-2"/>
          <c:w val="0.5486498329984979"/>
          <c:h val="0.84395140378781119"/>
        </c:manualLayout>
      </c:layout>
      <c:barChart>
        <c:barDir val="bar"/>
        <c:grouping val="stacked"/>
        <c:varyColors val="0"/>
        <c:ser>
          <c:idx val="0"/>
          <c:order val="0"/>
          <c:tx>
            <c:strRef>
              <c:f>'[2]Figure 4.1-1'!$C$4</c:f>
              <c:strCache>
                <c:ptCount val="1"/>
                <c:pt idx="0">
                  <c:v>Replacement</c:v>
                </c:pt>
              </c:strCache>
            </c:strRef>
          </c:tx>
          <c:spPr>
            <a:solidFill>
              <a:schemeClr val="accent6"/>
            </a:solidFill>
            <a:ln>
              <a:noFill/>
            </a:ln>
            <a:effectLst/>
          </c:spPr>
          <c:invertIfNegative val="0"/>
          <c:dLbls>
            <c:dLbl>
              <c:idx val="9"/>
              <c:layout>
                <c:manualLayout>
                  <c:x val="3.6651544006460377E-4"/>
                  <c:y val="3.1382209702571461E-3"/>
                </c:manualLayout>
              </c:layout>
              <c:tx>
                <c:rich>
                  <a:bodyPr/>
                  <a:lstStyle/>
                  <a:p>
                    <a:r>
                      <a:rPr lang="en-US" sz="1200">
                        <a:solidFill>
                          <a:srgbClr val="C00000"/>
                        </a:solidFill>
                      </a:rPr>
                      <a:t>14,400</a:t>
                    </a:r>
                    <a:endParaRPr lang="en-US">
                      <a:solidFill>
                        <a:srgbClr val="C00000"/>
                      </a:solidFill>
                    </a:endParaRPr>
                  </a:p>
                </c:rich>
              </c:tx>
              <c:showLegendKey val="0"/>
              <c:showVal val="1"/>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C3A-471B-B1A5-04C85C09FC86}"/>
                </c:ext>
              </c:extLst>
            </c:dLbl>
            <c:spPr>
              <a:noFill/>
              <a:ln>
                <a:noFill/>
              </a:ln>
              <a:effectLst/>
            </c:spPr>
            <c:txPr>
              <a:bodyPr rot="0" spcFirstLastPara="1" vertOverflow="ellipsis" vert="horz" wrap="square" anchor="ctr" anchorCtr="1"/>
              <a:lstStyle/>
              <a:p>
                <a:pPr>
                  <a:defRPr sz="1200" b="0"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'[2]Figure 4.1-1'!$B$5:$B$14</c:f>
              <c:strCache>
                <c:ptCount val="10"/>
                <c:pt idx="0">
                  <c:v>Sales and service</c:v>
                </c:pt>
                <c:pt idx="1">
                  <c:v>Business, finance and administration</c:v>
                </c:pt>
                <c:pt idx="2">
                  <c:v>Trades, transport and equipment operators and related</c:v>
                </c:pt>
                <c:pt idx="3">
                  <c:v>Education, law and social, community and government services</c:v>
                </c:pt>
                <c:pt idx="4">
                  <c:v>Natural and applied sciences and related</c:v>
                </c:pt>
                <c:pt idx="5">
                  <c:v>Health</c:v>
                </c:pt>
                <c:pt idx="6">
                  <c:v>Art, culture, recreation and sport</c:v>
                </c:pt>
                <c:pt idx="7">
                  <c:v>Manufacturing and utilities</c:v>
                </c:pt>
                <c:pt idx="8">
                  <c:v>Legislative and senior management</c:v>
                </c:pt>
                <c:pt idx="9">
                  <c:v>Natural resources, agriculture and related production</c:v>
                </c:pt>
              </c:strCache>
            </c:strRef>
          </c:cat>
          <c:val>
            <c:numRef>
              <c:f>'[2]Figure 4.1-1'!$C$5:$C$14</c:f>
              <c:numCache>
                <c:formatCode>General</c:formatCode>
                <c:ptCount val="10"/>
                <c:pt idx="0">
                  <c:v>149100</c:v>
                </c:pt>
                <c:pt idx="1">
                  <c:v>128700</c:v>
                </c:pt>
                <c:pt idx="2">
                  <c:v>120100</c:v>
                </c:pt>
                <c:pt idx="3">
                  <c:v>82000</c:v>
                </c:pt>
                <c:pt idx="4">
                  <c:v>53600</c:v>
                </c:pt>
                <c:pt idx="5">
                  <c:v>55400</c:v>
                </c:pt>
                <c:pt idx="6">
                  <c:v>24100</c:v>
                </c:pt>
                <c:pt idx="7">
                  <c:v>28000</c:v>
                </c:pt>
                <c:pt idx="8">
                  <c:v>15700</c:v>
                </c:pt>
                <c:pt idx="9">
                  <c:v>14700</c:v>
                </c:pt>
              </c:numCache>
            </c:numRef>
          </c:val>
          <c:extLst>
            <c:ext xmlns:c16="http://schemas.microsoft.com/office/drawing/2014/chart" uri="{C3380CC4-5D6E-409C-BE32-E72D297353CC}">
              <c16:uniqueId val="{00000001-7C3A-471B-B1A5-04C85C09FC86}"/>
            </c:ext>
          </c:extLst>
        </c:ser>
        <c:ser>
          <c:idx val="1"/>
          <c:order val="1"/>
          <c:tx>
            <c:strRef>
              <c:f>'[2]Figure 4.1-1'!$D$4</c:f>
              <c:strCache>
                <c:ptCount val="1"/>
                <c:pt idx="0">
                  <c:v>Expansion</c:v>
                </c:pt>
              </c:strCache>
            </c:strRef>
          </c:tx>
          <c:spPr>
            <a:solidFill>
              <a:schemeClr val="accent5"/>
            </a:solidFill>
            <a:ln>
              <a:noFill/>
            </a:ln>
            <a:effectLst/>
          </c:spPr>
          <c:invertIfNegative val="0"/>
          <c:dLbls>
            <c:dLbl>
              <c:idx val="7"/>
              <c:layout>
                <c:manualLayout>
                  <c:x val="2.6631184459817926E-2"/>
                  <c:y val="1.7761169111195577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C3A-471B-B1A5-04C85C09FC86}"/>
                </c:ext>
              </c:extLst>
            </c:dLbl>
            <c:dLbl>
              <c:idx val="8"/>
              <c:layout>
                <c:manualLayout>
                  <c:x val="2.6050915273826913E-2"/>
                  <c:y val="-8.005622578862698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3A-471B-B1A5-04C85C09FC86}"/>
                </c:ext>
              </c:extLst>
            </c:dLbl>
            <c:dLbl>
              <c:idx val="9"/>
              <c:layout>
                <c:manualLayout>
                  <c:x val="2.614249720639834E-2"/>
                  <c:y val="-2.18302529545704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C3A-471B-B1A5-04C85C09FC86}"/>
                </c:ext>
              </c:extLst>
            </c:dLbl>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'[2]Figure 4.1-1'!$B$5:$B$14</c:f>
              <c:strCache>
                <c:ptCount val="10"/>
                <c:pt idx="0">
                  <c:v>Sales and service</c:v>
                </c:pt>
                <c:pt idx="1">
                  <c:v>Business, finance and administration</c:v>
                </c:pt>
                <c:pt idx="2">
                  <c:v>Trades, transport and equipment operators and related</c:v>
                </c:pt>
                <c:pt idx="3">
                  <c:v>Education, law and social, community and government services</c:v>
                </c:pt>
                <c:pt idx="4">
                  <c:v>Natural and applied sciences and related</c:v>
                </c:pt>
                <c:pt idx="5">
                  <c:v>Health</c:v>
                </c:pt>
                <c:pt idx="6">
                  <c:v>Art, culture, recreation and sport</c:v>
                </c:pt>
                <c:pt idx="7">
                  <c:v>Manufacturing and utilities</c:v>
                </c:pt>
                <c:pt idx="8">
                  <c:v>Legislative and senior management</c:v>
                </c:pt>
                <c:pt idx="9">
                  <c:v>Natural resources, agriculture and related production</c:v>
                </c:pt>
              </c:strCache>
            </c:strRef>
          </c:cat>
          <c:val>
            <c:numRef>
              <c:f>'[2]Figure 4.1-1'!$D$5:$D$14</c:f>
              <c:numCache>
                <c:formatCode>General</c:formatCode>
                <c:ptCount val="10"/>
                <c:pt idx="0">
                  <c:v>103100</c:v>
                </c:pt>
                <c:pt idx="1">
                  <c:v>74000</c:v>
                </c:pt>
                <c:pt idx="2">
                  <c:v>66400</c:v>
                </c:pt>
                <c:pt idx="3">
                  <c:v>53000</c:v>
                </c:pt>
                <c:pt idx="4">
                  <c:v>58500</c:v>
                </c:pt>
                <c:pt idx="5">
                  <c:v>54000</c:v>
                </c:pt>
                <c:pt idx="6">
                  <c:v>21700</c:v>
                </c:pt>
                <c:pt idx="7">
                  <c:v>8600</c:v>
                </c:pt>
                <c:pt idx="8">
                  <c:v>6500</c:v>
                </c:pt>
                <c:pt idx="9">
                  <c:v>3000</c:v>
                </c:pt>
              </c:numCache>
            </c:numRef>
          </c:val>
          <c:extLst>
            <c:ext xmlns:c16="http://schemas.microsoft.com/office/drawing/2014/chart" uri="{C3380CC4-5D6E-409C-BE32-E72D297353CC}">
              <c16:uniqueId val="{00000005-7C3A-471B-B1A5-04C85C09FC86}"/>
            </c:ext>
          </c:extLst>
        </c:ser>
        <c:dLbls>
          <c:showLegendKey val="0"/>
          <c:showVal val="0"/>
          <c:showCatName val="0"/>
          <c:showSerName val="0"/>
          <c:showPercent val="0"/>
          <c:showBubbleSize val="0"/>
        </c:dLbls>
        <c:gapWidth val="75"/>
        <c:overlap val="100"/>
        <c:axId val="59313152"/>
        <c:axId val="59323136"/>
      </c:barChart>
      <c:catAx>
        <c:axId val="59313152"/>
        <c:scaling>
          <c:orientation val="maxMin"/>
        </c:scaling>
        <c:delete val="0"/>
        <c:axPos val="l"/>
        <c:numFmt formatCode="General" sourceLinked="0"/>
        <c:majorTickMark val="none"/>
        <c:minorTickMark val="none"/>
        <c:tickLblPos val="nextTo"/>
        <c:spPr>
          <a:noFill/>
          <a:ln w="9525" cap="flat" cmpd="sng" algn="ctr">
            <a:solidFill>
              <a:schemeClr val="tx1">
                <a:tint val="75000"/>
                <a:shade val="95000"/>
                <a:satMod val="105000"/>
              </a:schemeClr>
            </a:solid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323136"/>
        <c:crosses val="autoZero"/>
        <c:auto val="1"/>
        <c:lblAlgn val="ctr"/>
        <c:lblOffset val="100"/>
        <c:noMultiLvlLbl val="0"/>
      </c:catAx>
      <c:valAx>
        <c:axId val="59323136"/>
        <c:scaling>
          <c:orientation val="minMax"/>
        </c:scaling>
        <c:delete val="0"/>
        <c:axPos val="t"/>
        <c:numFmt formatCode="General" sourceLinked="1"/>
        <c:majorTickMark val="none"/>
        <c:minorTickMark val="none"/>
        <c:tickLblPos val="high"/>
        <c:spPr>
          <a:noFill/>
          <a:ln w="9525" cap="flat" cmpd="sng" algn="ctr">
            <a:noFill/>
            <a:prstDash val="solid"/>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9313152"/>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sz="14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16">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a:schemeClr val="lt1"/>
    </cs:lnRef>
    <cs:fillRef idx="1">
      <cs:styleClr val="auto"/>
    </cs:fillRef>
    <cs:effectRef idx="1">
      <a:schemeClr val="dk1"/>
    </cs:effectRef>
    <cs:fontRef idx="minor">
      <a:schemeClr val="tx1"/>
    </cs:fontRef>
    <cs:spPr>
      <a:ln>
        <a:round/>
      </a:ln>
    </cs:spPr>
  </cs:dataPoint>
  <cs:dataPoint3D>
    <cs:lnRef idx="1">
      <a:schemeClr val="lt1"/>
    </cs:lnRef>
    <cs:fillRef idx="1">
      <cs:styleClr val="auto"/>
    </cs:fillRef>
    <cs:effectRef idx="1">
      <a:schemeClr val="dk1"/>
    </cs:effectRef>
    <cs:fontRef idx="minor">
      <a:schemeClr val="tx1"/>
    </cs:fontRef>
    <cs:spPr>
      <a:ln>
        <a:round/>
      </a:ln>
    </cs:spPr>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1">
      <cs:styleClr val="auto"/>
    </cs:fillRef>
    <cs:effectRef idx="1">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1">
      <a:schemeClr val="dk1"/>
    </cs:effectRef>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1">
      <a:schemeClr val="dk1"/>
    </cs:effectRef>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116">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1">
      <a:schemeClr val="lt1"/>
    </cs:lnRef>
    <cs:fillRef idx="1">
      <cs:styleClr val="auto"/>
    </cs:fillRef>
    <cs:effectRef idx="1">
      <a:schemeClr val="dk1"/>
    </cs:effectRef>
    <cs:fontRef idx="minor">
      <a:schemeClr val="tx1"/>
    </cs:fontRef>
    <cs:spPr>
      <a:ln>
        <a:round/>
      </a:ln>
    </cs:spPr>
  </cs:dataPoint>
  <cs:dataPoint3D>
    <cs:lnRef idx="1">
      <a:schemeClr val="lt1"/>
    </cs:lnRef>
    <cs:fillRef idx="1">
      <cs:styleClr val="auto"/>
    </cs:fillRef>
    <cs:effectRef idx="1">
      <a:schemeClr val="dk1"/>
    </cs:effectRef>
    <cs:fontRef idx="minor">
      <a:schemeClr val="tx1"/>
    </cs:fontRef>
    <cs:spPr>
      <a:ln>
        <a:round/>
      </a:ln>
    </cs:spPr>
  </cs:dataPoint3D>
  <cs:dataPointLine>
    <cs:lnRef idx="1">
      <cs:styleClr val="auto"/>
    </cs:lnRef>
    <cs:lineWidthScale>5</cs:lineWidthScale>
    <cs:fillRef idx="0"/>
    <cs:effectRef idx="0"/>
    <cs:fontRef idx="minor">
      <a:schemeClr val="tx1"/>
    </cs:fontRef>
    <cs:spPr>
      <a:ln cap="rnd">
        <a:round/>
      </a:ln>
    </cs:spPr>
  </cs:dataPointLine>
  <cs:dataPointMarker>
    <cs:lnRef idx="1">
      <cs:styleClr val="auto"/>
    </cs:lnRef>
    <cs:fillRef idx="1">
      <cs:styleClr val="auto"/>
    </cs:fillRef>
    <cs:effectRef idx="1">
      <a:schemeClr val="dk1"/>
    </cs:effectRef>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mods="ignoreCSTransforms">
      <cs:styleClr val="0">
        <a:shade val="25000"/>
      </cs:styleClr>
    </cs:fillRef>
    <cs:effectRef idx="1">
      <a:schemeClr val="dk1"/>
    </cs:effectRef>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mods="ignoreCSTransforms">
      <cs:styleClr val="0">
        <a:tint val="25000"/>
      </cs:styleClr>
    </cs:fillRef>
    <cs:effectRef idx="1">
      <a:schemeClr val="dk1"/>
    </cs:effectRef>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19050</xdr:colOff>
      <xdr:row>2</xdr:row>
      <xdr:rowOff>42861</xdr:rowOff>
    </xdr:from>
    <xdr:to>
      <xdr:col>15</xdr:col>
      <xdr:colOff>76200</xdr:colOff>
      <xdr:row>19</xdr:row>
      <xdr:rowOff>123824</xdr:rowOff>
    </xdr:to>
    <xdr:graphicFrame macro="">
      <xdr:nvGraphicFramePr>
        <xdr:cNvPr id="2" name="Chart 1">
          <a:extLst>
            <a:ext uri="{FF2B5EF4-FFF2-40B4-BE49-F238E27FC236}">
              <a16:creationId xmlns:a16="http://schemas.microsoft.com/office/drawing/2014/main" id="{5AE66C7B-87C5-4D13-8538-97CBD70EC8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oneCellAnchor>
    <xdr:from>
      <xdr:col>0</xdr:col>
      <xdr:colOff>0</xdr:colOff>
      <xdr:row>2</xdr:row>
      <xdr:rowOff>120015</xdr:rowOff>
    </xdr:from>
    <xdr:ext cx="3352800" cy="3044190"/>
    <xdr:pic>
      <xdr:nvPicPr>
        <xdr:cNvPr id="3" name="Picture 2">
          <a:extLst>
            <a:ext uri="{FF2B5EF4-FFF2-40B4-BE49-F238E27FC236}">
              <a16:creationId xmlns:a16="http://schemas.microsoft.com/office/drawing/2014/main" id="{C0721975-06E6-47A1-80A2-F804DEB7AB5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1265"/>
        <a:stretch/>
      </xdr:blipFill>
      <xdr:spPr>
        <a:xfrm>
          <a:off x="0" y="501015"/>
          <a:ext cx="3352800" cy="304419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504825</xdr:colOff>
      <xdr:row>19</xdr:row>
      <xdr:rowOff>0</xdr:rowOff>
    </xdr:from>
    <xdr:to>
      <xdr:col>17</xdr:col>
      <xdr:colOff>504825</xdr:colOff>
      <xdr:row>23</xdr:row>
      <xdr:rowOff>57150</xdr:rowOff>
    </xdr:to>
    <xdr:sp macro="" textlink="">
      <xdr:nvSpPr>
        <xdr:cNvPr id="2" name="Rectangle: Rounded Corners 1">
          <a:extLst>
            <a:ext uri="{FF2B5EF4-FFF2-40B4-BE49-F238E27FC236}">
              <a16:creationId xmlns:a16="http://schemas.microsoft.com/office/drawing/2014/main" id="{5B52071A-FD44-422B-B88D-FDC179CA6589}"/>
            </a:ext>
          </a:extLst>
        </xdr:cNvPr>
        <xdr:cNvSpPr/>
      </xdr:nvSpPr>
      <xdr:spPr>
        <a:xfrm>
          <a:off x="12420600" y="3638550"/>
          <a:ext cx="182880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53,000 </a:t>
          </a:r>
        </a:p>
        <a:p>
          <a:pPr algn="r"/>
          <a:r>
            <a:rPr lang="en-US" sz="1100" b="1">
              <a:solidFill>
                <a:sysClr val="windowText" lastClr="000000"/>
              </a:solidFill>
            </a:rPr>
            <a:t>Interprovinical </a:t>
          </a:r>
        </a:p>
        <a:p>
          <a:pPr algn="r"/>
          <a:r>
            <a:rPr lang="en-US" sz="1100" b="1">
              <a:solidFill>
                <a:sysClr val="windowText" lastClr="000000"/>
              </a:solidFill>
            </a:rPr>
            <a:t>migrants</a:t>
          </a:r>
        </a:p>
      </xdr:txBody>
    </xdr:sp>
    <xdr:clientData/>
  </xdr:twoCellAnchor>
  <xdr:twoCellAnchor>
    <xdr:from>
      <xdr:col>11</xdr:col>
      <xdr:colOff>561975</xdr:colOff>
      <xdr:row>19</xdr:row>
      <xdr:rowOff>0</xdr:rowOff>
    </xdr:from>
    <xdr:to>
      <xdr:col>15</xdr:col>
      <xdr:colOff>123825</xdr:colOff>
      <xdr:row>23</xdr:row>
      <xdr:rowOff>57150</xdr:rowOff>
    </xdr:to>
    <xdr:sp macro="" textlink="">
      <xdr:nvSpPr>
        <xdr:cNvPr id="3" name="Rectangle: Rounded Corners 2">
          <a:extLst>
            <a:ext uri="{FF2B5EF4-FFF2-40B4-BE49-F238E27FC236}">
              <a16:creationId xmlns:a16="http://schemas.microsoft.com/office/drawing/2014/main" id="{9DD8DD41-C30E-4BBD-963C-624C720A5565}"/>
            </a:ext>
          </a:extLst>
        </xdr:cNvPr>
        <xdr:cNvSpPr/>
      </xdr:nvSpPr>
      <xdr:spPr>
        <a:xfrm>
          <a:off x="10648950" y="3638550"/>
          <a:ext cx="200025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518,000</a:t>
          </a:r>
        </a:p>
        <a:p>
          <a:pPr algn="r"/>
          <a:r>
            <a:rPr lang="en-US" sz="1100" b="1">
              <a:solidFill>
                <a:sysClr val="windowText" lastClr="000000"/>
              </a:solidFill>
            </a:rPr>
            <a:t>New </a:t>
          </a:r>
        </a:p>
        <a:p>
          <a:pPr algn="r"/>
          <a:r>
            <a:rPr lang="en-US" sz="1100" b="1">
              <a:solidFill>
                <a:sysClr val="windowText" lastClr="000000"/>
              </a:solidFill>
            </a:rPr>
            <a:t>immigrants</a:t>
          </a:r>
        </a:p>
      </xdr:txBody>
    </xdr:sp>
    <xdr:clientData/>
  </xdr:twoCellAnchor>
  <xdr:twoCellAnchor>
    <xdr:from>
      <xdr:col>9</xdr:col>
      <xdr:colOff>323850</xdr:colOff>
      <xdr:row>19</xdr:row>
      <xdr:rowOff>0</xdr:rowOff>
    </xdr:from>
    <xdr:to>
      <xdr:col>12</xdr:col>
      <xdr:colOff>371475</xdr:colOff>
      <xdr:row>23</xdr:row>
      <xdr:rowOff>57150</xdr:rowOff>
    </xdr:to>
    <xdr:sp macro="" textlink="">
      <xdr:nvSpPr>
        <xdr:cNvPr id="4" name="Rectangle: Rounded Corners 3">
          <a:extLst>
            <a:ext uri="{FF2B5EF4-FFF2-40B4-BE49-F238E27FC236}">
              <a16:creationId xmlns:a16="http://schemas.microsoft.com/office/drawing/2014/main" id="{C1F66C33-AF77-42FC-8F19-F2526F6C578E}"/>
            </a:ext>
          </a:extLst>
        </xdr:cNvPr>
        <xdr:cNvSpPr/>
      </xdr:nvSpPr>
      <xdr:spPr>
        <a:xfrm>
          <a:off x="9191625" y="3638550"/>
          <a:ext cx="1876425"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1100" b="1">
              <a:solidFill>
                <a:sysClr val="windowText" lastClr="000000"/>
              </a:solidFill>
            </a:rPr>
            <a:t>524,000</a:t>
          </a:r>
        </a:p>
        <a:p>
          <a:pPr algn="r"/>
          <a:r>
            <a:rPr lang="en-US" sz="1100" b="1">
              <a:solidFill>
                <a:sysClr val="windowText" lastClr="000000"/>
              </a:solidFill>
            </a:rPr>
            <a:t>Young</a:t>
          </a:r>
          <a:r>
            <a:rPr lang="en-US" sz="1100" b="1" baseline="0">
              <a:solidFill>
                <a:sysClr val="windowText" lastClr="000000"/>
              </a:solidFill>
            </a:rPr>
            <a:t> people </a:t>
          </a:r>
        </a:p>
        <a:p>
          <a:pPr algn="r"/>
          <a:r>
            <a:rPr lang="en-US" sz="1100" b="1" baseline="0">
              <a:solidFill>
                <a:sysClr val="windowText" lastClr="000000"/>
              </a:solidFill>
            </a:rPr>
            <a:t>starting work</a:t>
          </a:r>
          <a:endParaRPr lang="en-US" sz="1100" b="1">
            <a:solidFill>
              <a:sysClr val="windowText" lastClr="000000"/>
            </a:solidFill>
          </a:endParaRPr>
        </a:p>
      </xdr:txBody>
    </xdr:sp>
    <xdr:clientData/>
  </xdr:twoCellAnchor>
  <xdr:twoCellAnchor>
    <xdr:from>
      <xdr:col>7</xdr:col>
      <xdr:colOff>219075</xdr:colOff>
      <xdr:row>1</xdr:row>
      <xdr:rowOff>95250</xdr:rowOff>
    </xdr:from>
    <xdr:to>
      <xdr:col>12</xdr:col>
      <xdr:colOff>85725</xdr:colOff>
      <xdr:row>5</xdr:row>
      <xdr:rowOff>152400</xdr:rowOff>
    </xdr:to>
    <xdr:sp macro="" textlink="">
      <xdr:nvSpPr>
        <xdr:cNvPr id="5" name="Rectangle: Rounded Corners 4">
          <a:extLst>
            <a:ext uri="{FF2B5EF4-FFF2-40B4-BE49-F238E27FC236}">
              <a16:creationId xmlns:a16="http://schemas.microsoft.com/office/drawing/2014/main" id="{FA0120AC-0FB3-486A-A19B-6AC2E4F32436}"/>
            </a:ext>
          </a:extLst>
        </xdr:cNvPr>
        <xdr:cNvSpPr/>
      </xdr:nvSpPr>
      <xdr:spPr>
        <a:xfrm>
          <a:off x="7867650" y="285750"/>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In 2024</a:t>
          </a:r>
          <a:r>
            <a:rPr lang="en-US" sz="1100" baseline="0"/>
            <a:t> </a:t>
          </a:r>
          <a:r>
            <a:rPr lang="en-US" sz="1100" b="1" baseline="0"/>
            <a:t>2.8 MILLION </a:t>
          </a:r>
          <a:r>
            <a:rPr lang="en-US" sz="1100" b="0" baseline="0"/>
            <a:t>British Columbians were employed</a:t>
          </a:r>
          <a:endParaRPr lang="en-US" sz="1100"/>
        </a:p>
      </xdr:txBody>
    </xdr:sp>
    <xdr:clientData/>
  </xdr:twoCellAnchor>
  <xdr:twoCellAnchor>
    <xdr:from>
      <xdr:col>7</xdr:col>
      <xdr:colOff>219075</xdr:colOff>
      <xdr:row>7</xdr:row>
      <xdr:rowOff>52387</xdr:rowOff>
    </xdr:from>
    <xdr:to>
      <xdr:col>12</xdr:col>
      <xdr:colOff>85725</xdr:colOff>
      <xdr:row>11</xdr:row>
      <xdr:rowOff>109537</xdr:rowOff>
    </xdr:to>
    <xdr:sp macro="" textlink="">
      <xdr:nvSpPr>
        <xdr:cNvPr id="6" name="Rectangle: Rounded Corners 5">
          <a:extLst>
            <a:ext uri="{FF2B5EF4-FFF2-40B4-BE49-F238E27FC236}">
              <a16:creationId xmlns:a16="http://schemas.microsoft.com/office/drawing/2014/main" id="{41178DD9-8726-4675-A07A-4DCBE67255D7}"/>
            </a:ext>
          </a:extLst>
        </xdr:cNvPr>
        <xdr:cNvSpPr/>
      </xdr:nvSpPr>
      <xdr:spPr>
        <a:xfrm>
          <a:off x="7867650" y="1385887"/>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449,000</a:t>
          </a:r>
          <a:r>
            <a:rPr lang="en-US" sz="1100" b="1" baseline="0"/>
            <a:t> NEW JOBS </a:t>
          </a:r>
          <a:r>
            <a:rPr lang="en-US" sz="1100" b="0" baseline="0"/>
            <a:t>will be created due to economic growth</a:t>
          </a:r>
          <a:endParaRPr lang="en-US" sz="1100" b="1"/>
        </a:p>
      </xdr:txBody>
    </xdr:sp>
    <xdr:clientData/>
  </xdr:twoCellAnchor>
  <xdr:twoCellAnchor>
    <xdr:from>
      <xdr:col>7</xdr:col>
      <xdr:colOff>219075</xdr:colOff>
      <xdr:row>13</xdr:row>
      <xdr:rowOff>9525</xdr:rowOff>
    </xdr:from>
    <xdr:to>
      <xdr:col>12</xdr:col>
      <xdr:colOff>85725</xdr:colOff>
      <xdr:row>17</xdr:row>
      <xdr:rowOff>57150</xdr:rowOff>
    </xdr:to>
    <xdr:sp macro="" textlink="">
      <xdr:nvSpPr>
        <xdr:cNvPr id="7" name="Rectangle: Rounded Corners 6">
          <a:extLst>
            <a:ext uri="{FF2B5EF4-FFF2-40B4-BE49-F238E27FC236}">
              <a16:creationId xmlns:a16="http://schemas.microsoft.com/office/drawing/2014/main" id="{1B0E76F0-B94F-4077-B5F5-FBB549110297}"/>
            </a:ext>
          </a:extLst>
        </xdr:cNvPr>
        <xdr:cNvSpPr/>
      </xdr:nvSpPr>
      <xdr:spPr>
        <a:xfrm>
          <a:off x="7867650" y="2495550"/>
          <a:ext cx="2914650" cy="819150"/>
        </a:xfrm>
        <a:prstGeom prst="roundRect">
          <a:avLst/>
        </a:prstGeom>
        <a:solidFill>
          <a:srgbClr val="0B5DA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By 2034, employment will have reached </a:t>
          </a:r>
          <a:r>
            <a:rPr lang="en-US" sz="1100" b="1"/>
            <a:t>3.3 MILLION</a:t>
          </a:r>
          <a:endParaRPr lang="en-US" sz="1100"/>
        </a:p>
      </xdr:txBody>
    </xdr:sp>
    <xdr:clientData/>
  </xdr:twoCellAnchor>
  <xdr:twoCellAnchor>
    <xdr:from>
      <xdr:col>13</xdr:col>
      <xdr:colOff>0</xdr:colOff>
      <xdr:row>1</xdr:row>
      <xdr:rowOff>95250</xdr:rowOff>
    </xdr:from>
    <xdr:to>
      <xdr:col>17</xdr:col>
      <xdr:colOff>476250</xdr:colOff>
      <xdr:row>5</xdr:row>
      <xdr:rowOff>152400</xdr:rowOff>
    </xdr:to>
    <xdr:sp macro="" textlink="">
      <xdr:nvSpPr>
        <xdr:cNvPr id="8" name="Rectangle: Rounded Corners 7">
          <a:extLst>
            <a:ext uri="{FF2B5EF4-FFF2-40B4-BE49-F238E27FC236}">
              <a16:creationId xmlns:a16="http://schemas.microsoft.com/office/drawing/2014/main" id="{660D3D31-F255-4EB3-9F89-3407B9C2C79B}"/>
            </a:ext>
          </a:extLst>
        </xdr:cNvPr>
        <xdr:cNvSpPr/>
      </xdr:nvSpPr>
      <xdr:spPr>
        <a:xfrm>
          <a:off x="11306175" y="285750"/>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449,000 NEW</a:t>
          </a:r>
          <a:r>
            <a:rPr lang="en-US" sz="1100" b="1" baseline="0"/>
            <a:t> JOBS </a:t>
          </a:r>
          <a:r>
            <a:rPr lang="en-US" sz="1100" b="0" baseline="0"/>
            <a:t>will be created due to economic growth</a:t>
          </a:r>
          <a:endParaRPr lang="en-US" sz="1100" b="1"/>
        </a:p>
      </xdr:txBody>
    </xdr:sp>
    <xdr:clientData/>
  </xdr:twoCellAnchor>
  <xdr:twoCellAnchor>
    <xdr:from>
      <xdr:col>13</xdr:col>
      <xdr:colOff>0</xdr:colOff>
      <xdr:row>7</xdr:row>
      <xdr:rowOff>52387</xdr:rowOff>
    </xdr:from>
    <xdr:to>
      <xdr:col>17</xdr:col>
      <xdr:colOff>476250</xdr:colOff>
      <xdr:row>11</xdr:row>
      <xdr:rowOff>109537</xdr:rowOff>
    </xdr:to>
    <xdr:sp macro="" textlink="">
      <xdr:nvSpPr>
        <xdr:cNvPr id="9" name="Rectangle: Rounded Corners 8">
          <a:extLst>
            <a:ext uri="{FF2B5EF4-FFF2-40B4-BE49-F238E27FC236}">
              <a16:creationId xmlns:a16="http://schemas.microsoft.com/office/drawing/2014/main" id="{EFF3A79C-5EF1-4E54-A74E-601A52E4B903}"/>
            </a:ext>
          </a:extLst>
        </xdr:cNvPr>
        <xdr:cNvSpPr/>
      </xdr:nvSpPr>
      <xdr:spPr>
        <a:xfrm>
          <a:off x="11306175" y="1385887"/>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671,000 </a:t>
          </a:r>
          <a:r>
            <a:rPr lang="en-US" sz="1100" b="0"/>
            <a:t>workers</a:t>
          </a:r>
          <a:r>
            <a:rPr lang="en-US" sz="1100" b="0" baseline="0"/>
            <a:t> will leave their job and </a:t>
          </a:r>
          <a:r>
            <a:rPr lang="en-US" sz="1100" b="1" baseline="0"/>
            <a:t>NEED TO BE REPLACED</a:t>
          </a:r>
          <a:endParaRPr lang="en-US" sz="1100" b="1"/>
        </a:p>
      </xdr:txBody>
    </xdr:sp>
    <xdr:clientData/>
  </xdr:twoCellAnchor>
  <xdr:twoCellAnchor>
    <xdr:from>
      <xdr:col>13</xdr:col>
      <xdr:colOff>0</xdr:colOff>
      <xdr:row>13</xdr:row>
      <xdr:rowOff>0</xdr:rowOff>
    </xdr:from>
    <xdr:to>
      <xdr:col>17</xdr:col>
      <xdr:colOff>476250</xdr:colOff>
      <xdr:row>17</xdr:row>
      <xdr:rowOff>47625</xdr:rowOff>
    </xdr:to>
    <xdr:sp macro="" textlink="">
      <xdr:nvSpPr>
        <xdr:cNvPr id="10" name="Rectangle: Rounded Corners 9">
          <a:extLst>
            <a:ext uri="{FF2B5EF4-FFF2-40B4-BE49-F238E27FC236}">
              <a16:creationId xmlns:a16="http://schemas.microsoft.com/office/drawing/2014/main" id="{B5CC2318-4996-4EF9-BFBA-4397EF28A295}"/>
            </a:ext>
          </a:extLst>
        </xdr:cNvPr>
        <xdr:cNvSpPr/>
      </xdr:nvSpPr>
      <xdr:spPr>
        <a:xfrm>
          <a:off x="11306175" y="2486025"/>
          <a:ext cx="2914650" cy="819150"/>
        </a:xfrm>
        <a:prstGeom prst="roundRect">
          <a:avLst/>
        </a:prstGeom>
        <a:solidFill>
          <a:srgbClr val="FFD37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0"/>
            <a:t>Total </a:t>
          </a:r>
          <a:r>
            <a:rPr lang="en-US" sz="1100" b="1"/>
            <a:t>JOB OPENINGS </a:t>
          </a:r>
          <a:r>
            <a:rPr lang="en-US" sz="1100"/>
            <a:t>will  be </a:t>
          </a:r>
          <a:r>
            <a:rPr lang="en-US" sz="1100" b="1"/>
            <a:t>1,120,000</a:t>
          </a:r>
        </a:p>
      </xdr:txBody>
    </xdr:sp>
    <xdr:clientData/>
  </xdr:twoCellAnchor>
  <xdr:twoCellAnchor>
    <xdr:from>
      <xdr:col>7</xdr:col>
      <xdr:colOff>304800</xdr:colOff>
      <xdr:row>19</xdr:row>
      <xdr:rowOff>0</xdr:rowOff>
    </xdr:from>
    <xdr:to>
      <xdr:col>10</xdr:col>
      <xdr:colOff>38100</xdr:colOff>
      <xdr:row>23</xdr:row>
      <xdr:rowOff>57150</xdr:rowOff>
    </xdr:to>
    <xdr:sp macro="" textlink="">
      <xdr:nvSpPr>
        <xdr:cNvPr id="11" name="Rectangle: Rounded Corners 10">
          <a:extLst>
            <a:ext uri="{FF2B5EF4-FFF2-40B4-BE49-F238E27FC236}">
              <a16:creationId xmlns:a16="http://schemas.microsoft.com/office/drawing/2014/main" id="{84492985-EB18-4A59-B57A-FCBF8EBB5661}"/>
            </a:ext>
          </a:extLst>
        </xdr:cNvPr>
        <xdr:cNvSpPr/>
      </xdr:nvSpPr>
      <xdr:spPr>
        <a:xfrm>
          <a:off x="7953375" y="3638550"/>
          <a:ext cx="1562100" cy="819150"/>
        </a:xfrm>
        <a:prstGeom prst="roundRect">
          <a:avLst/>
        </a:prstGeom>
        <a:solidFill>
          <a:srgbClr val="C9CBE7"/>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b="1">
              <a:solidFill>
                <a:sysClr val="windowText" lastClr="000000"/>
              </a:solidFill>
            </a:rPr>
            <a:t>NEW</a:t>
          </a:r>
          <a:r>
            <a:rPr lang="en-US" sz="1100" b="1" baseline="0">
              <a:solidFill>
                <a:sysClr val="windowText" lastClr="000000"/>
              </a:solidFill>
            </a:rPr>
            <a:t> JOB SEEKERS TO BRITISH COLUMBIA</a:t>
          </a:r>
          <a:endParaRPr lang="en-US" sz="1100" b="1">
            <a:solidFill>
              <a:sysClr val="windowText" lastClr="000000"/>
            </a:solidFill>
          </a:endParaRPr>
        </a:p>
      </xdr:txBody>
    </xdr:sp>
    <xdr:clientData/>
  </xdr:twoCellAnchor>
  <xdr:twoCellAnchor>
    <xdr:from>
      <xdr:col>9</xdr:col>
      <xdr:colOff>361950</xdr:colOff>
      <xdr:row>5</xdr:row>
      <xdr:rowOff>152400</xdr:rowOff>
    </xdr:from>
    <xdr:to>
      <xdr:col>10</xdr:col>
      <xdr:colOff>22350</xdr:colOff>
      <xdr:row>7</xdr:row>
      <xdr:rowOff>41400</xdr:rowOff>
    </xdr:to>
    <xdr:sp macro="" textlink="">
      <xdr:nvSpPr>
        <xdr:cNvPr id="12" name="Plus Sign 11">
          <a:extLst>
            <a:ext uri="{FF2B5EF4-FFF2-40B4-BE49-F238E27FC236}">
              <a16:creationId xmlns:a16="http://schemas.microsoft.com/office/drawing/2014/main" id="{6A5B46D5-06EE-4A3D-93E8-F4B6C0E9D5FF}"/>
            </a:ext>
          </a:extLst>
        </xdr:cNvPr>
        <xdr:cNvSpPr/>
      </xdr:nvSpPr>
      <xdr:spPr>
        <a:xfrm>
          <a:off x="9229725" y="1104900"/>
          <a:ext cx="270000" cy="270000"/>
        </a:xfrm>
        <a:prstGeom prst="mathPlus">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15</xdr:col>
      <xdr:colOff>104775</xdr:colOff>
      <xdr:row>5</xdr:row>
      <xdr:rowOff>152400</xdr:rowOff>
    </xdr:from>
    <xdr:to>
      <xdr:col>15</xdr:col>
      <xdr:colOff>374775</xdr:colOff>
      <xdr:row>7</xdr:row>
      <xdr:rowOff>41400</xdr:rowOff>
    </xdr:to>
    <xdr:sp macro="" textlink="">
      <xdr:nvSpPr>
        <xdr:cNvPr id="13" name="Plus Sign 12">
          <a:extLst>
            <a:ext uri="{FF2B5EF4-FFF2-40B4-BE49-F238E27FC236}">
              <a16:creationId xmlns:a16="http://schemas.microsoft.com/office/drawing/2014/main" id="{7006F4AD-91F9-4EC9-BEC2-0DE5967A5EFE}"/>
            </a:ext>
          </a:extLst>
        </xdr:cNvPr>
        <xdr:cNvSpPr/>
      </xdr:nvSpPr>
      <xdr:spPr>
        <a:xfrm>
          <a:off x="12630150" y="1104900"/>
          <a:ext cx="270000" cy="270000"/>
        </a:xfrm>
        <a:prstGeom prst="mathPlus">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9</xdr:col>
      <xdr:colOff>400050</xdr:colOff>
      <xdr:row>11</xdr:row>
      <xdr:rowOff>114300</xdr:rowOff>
    </xdr:from>
    <xdr:to>
      <xdr:col>10</xdr:col>
      <xdr:colOff>60450</xdr:colOff>
      <xdr:row>12</xdr:row>
      <xdr:rowOff>184275</xdr:rowOff>
    </xdr:to>
    <xdr:sp macro="" textlink="">
      <xdr:nvSpPr>
        <xdr:cNvPr id="14" name="Equals 13">
          <a:extLst>
            <a:ext uri="{FF2B5EF4-FFF2-40B4-BE49-F238E27FC236}">
              <a16:creationId xmlns:a16="http://schemas.microsoft.com/office/drawing/2014/main" id="{8D56B005-C70B-4916-BFCC-A591A44C2720}"/>
            </a:ext>
          </a:extLst>
        </xdr:cNvPr>
        <xdr:cNvSpPr/>
      </xdr:nvSpPr>
      <xdr:spPr>
        <a:xfrm>
          <a:off x="9267825" y="2209800"/>
          <a:ext cx="270000" cy="270000"/>
        </a:xfrm>
        <a:prstGeom prst="mathEqual">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15</xdr:col>
      <xdr:colOff>142875</xdr:colOff>
      <xdr:row>11</xdr:row>
      <xdr:rowOff>95250</xdr:rowOff>
    </xdr:from>
    <xdr:to>
      <xdr:col>15</xdr:col>
      <xdr:colOff>412875</xdr:colOff>
      <xdr:row>12</xdr:row>
      <xdr:rowOff>165225</xdr:rowOff>
    </xdr:to>
    <xdr:sp macro="" textlink="">
      <xdr:nvSpPr>
        <xdr:cNvPr id="15" name="Equals 14">
          <a:extLst>
            <a:ext uri="{FF2B5EF4-FFF2-40B4-BE49-F238E27FC236}">
              <a16:creationId xmlns:a16="http://schemas.microsoft.com/office/drawing/2014/main" id="{BA77C3A2-9BAA-4C68-9D19-FFE9B60B6B84}"/>
            </a:ext>
          </a:extLst>
        </xdr:cNvPr>
        <xdr:cNvSpPr/>
      </xdr:nvSpPr>
      <xdr:spPr>
        <a:xfrm>
          <a:off x="12668250" y="2190750"/>
          <a:ext cx="270000" cy="270000"/>
        </a:xfrm>
        <a:prstGeom prst="mathEqual">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19</xdr:row>
      <xdr:rowOff>0</xdr:rowOff>
    </xdr:from>
    <xdr:to>
      <xdr:col>8</xdr:col>
      <xdr:colOff>811212</xdr:colOff>
      <xdr:row>38</xdr:row>
      <xdr:rowOff>0</xdr:rowOff>
    </xdr:to>
    <xdr:graphicFrame macro="">
      <xdr:nvGraphicFramePr>
        <xdr:cNvPr id="2" name="Chart 1">
          <a:extLst>
            <a:ext uri="{FF2B5EF4-FFF2-40B4-BE49-F238E27FC236}">
              <a16:creationId xmlns:a16="http://schemas.microsoft.com/office/drawing/2014/main" id="{98D759DF-3AD7-4FD9-A51F-1E0867CC7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2828925</xdr:colOff>
      <xdr:row>28</xdr:row>
      <xdr:rowOff>0</xdr:rowOff>
    </xdr:from>
    <xdr:to>
      <xdr:col>9</xdr:col>
      <xdr:colOff>17462</xdr:colOff>
      <xdr:row>47</xdr:row>
      <xdr:rowOff>0</xdr:rowOff>
    </xdr:to>
    <xdr:graphicFrame macro="">
      <xdr:nvGraphicFramePr>
        <xdr:cNvPr id="2" name="Chart 1">
          <a:extLst>
            <a:ext uri="{FF2B5EF4-FFF2-40B4-BE49-F238E27FC236}">
              <a16:creationId xmlns:a16="http://schemas.microsoft.com/office/drawing/2014/main" id="{FE29B62A-11CE-4AF8-8C69-2EE7A44C13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1</xdr:rowOff>
    </xdr:from>
    <xdr:to>
      <xdr:col>9</xdr:col>
      <xdr:colOff>7937</xdr:colOff>
      <xdr:row>37</xdr:row>
      <xdr:rowOff>177801</xdr:rowOff>
    </xdr:to>
    <xdr:graphicFrame macro="">
      <xdr:nvGraphicFramePr>
        <xdr:cNvPr id="2" name="Chart 1">
          <a:extLst>
            <a:ext uri="{FF2B5EF4-FFF2-40B4-BE49-F238E27FC236}">
              <a16:creationId xmlns:a16="http://schemas.microsoft.com/office/drawing/2014/main" id="{292B1617-E739-448F-BF3A-A7EF74741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46</xdr:row>
      <xdr:rowOff>0</xdr:rowOff>
    </xdr:from>
    <xdr:to>
      <xdr:col>7</xdr:col>
      <xdr:colOff>23813</xdr:colOff>
      <xdr:row>74</xdr:row>
      <xdr:rowOff>138113</xdr:rowOff>
    </xdr:to>
    <xdr:graphicFrame macro="">
      <xdr:nvGraphicFramePr>
        <xdr:cNvPr id="2" name="Chart 1">
          <a:extLst>
            <a:ext uri="{FF2B5EF4-FFF2-40B4-BE49-F238E27FC236}">
              <a16:creationId xmlns:a16="http://schemas.microsoft.com/office/drawing/2014/main" id="{DA566772-D1B7-486A-BEDA-921CA00FD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14</xdr:row>
      <xdr:rowOff>0</xdr:rowOff>
    </xdr:from>
    <xdr:to>
      <xdr:col>7</xdr:col>
      <xdr:colOff>14288</xdr:colOff>
      <xdr:row>42</xdr:row>
      <xdr:rowOff>157163</xdr:rowOff>
    </xdr:to>
    <xdr:graphicFrame macro="">
      <xdr:nvGraphicFramePr>
        <xdr:cNvPr id="3" name="Chart 2">
          <a:extLst>
            <a:ext uri="{FF2B5EF4-FFF2-40B4-BE49-F238E27FC236}">
              <a16:creationId xmlns:a16="http://schemas.microsoft.com/office/drawing/2014/main" id="{422B984F-544E-42BB-8C1A-2CB6506BC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0.64592</cdr:x>
      <cdr:y>0.13074</cdr:y>
    </cdr:from>
    <cdr:to>
      <cdr:x>0.75557</cdr:x>
      <cdr:y>0.30035</cdr:y>
    </cdr:to>
    <cdr:sp macro="" textlink="">
      <cdr:nvSpPr>
        <cdr:cNvPr id="2" name="TextBox 1">
          <a:extLst xmlns:a="http://schemas.openxmlformats.org/drawingml/2006/main">
            <a:ext uri="{FF2B5EF4-FFF2-40B4-BE49-F238E27FC236}">
              <a16:creationId xmlns:a16="http://schemas.microsoft.com/office/drawing/2014/main" id="{7FCC0357-ECD8-2EEC-38F8-4D390A5D1AEA}"/>
            </a:ext>
          </a:extLst>
        </cdr:cNvPr>
        <cdr:cNvSpPr txBox="1"/>
      </cdr:nvSpPr>
      <cdr:spPr>
        <a:xfrm xmlns:a="http://schemas.openxmlformats.org/drawingml/2006/main">
          <a:off x="5386388" y="7048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0.6699</cdr:x>
      <cdr:y>0.10424</cdr:y>
    </cdr:from>
    <cdr:to>
      <cdr:x>0.83438</cdr:x>
      <cdr:y>0.23322</cdr:y>
    </cdr:to>
    <cdr:sp macro="" textlink="">
      <cdr:nvSpPr>
        <cdr:cNvPr id="3" name="TextBox 2">
          <a:extLst xmlns:a="http://schemas.openxmlformats.org/drawingml/2006/main">
            <a:ext uri="{FF2B5EF4-FFF2-40B4-BE49-F238E27FC236}">
              <a16:creationId xmlns:a16="http://schemas.microsoft.com/office/drawing/2014/main" id="{75549972-575E-582B-531B-FCD777674297}"/>
            </a:ext>
          </a:extLst>
        </cdr:cNvPr>
        <cdr:cNvSpPr txBox="1"/>
      </cdr:nvSpPr>
      <cdr:spPr>
        <a:xfrm xmlns:a="http://schemas.openxmlformats.org/drawingml/2006/main">
          <a:off x="5586413" y="561975"/>
          <a:ext cx="1371600" cy="695325"/>
        </a:xfrm>
        <a:prstGeom xmlns:a="http://schemas.openxmlformats.org/drawingml/2006/main" prst="borderCallout1">
          <a:avLst>
            <a:gd name="adj1" fmla="val 48887"/>
            <a:gd name="adj2" fmla="val -2778"/>
            <a:gd name="adj3" fmla="val 79470"/>
            <a:gd name="adj4" fmla="val -23055"/>
          </a:avLst>
        </a:prstGeom>
        <a:ln xmlns:a="http://schemas.openxmlformats.org/drawingml/2006/main">
          <a:solidFill>
            <a:sysClr val="windowText" lastClr="000000"/>
          </a:solidFill>
        </a:ln>
      </cdr:spPr>
      <cdr:txBody>
        <a:bodyPr xmlns:a="http://schemas.openxmlformats.org/drawingml/2006/main" vertOverflow="clip" wrap="square" rtlCol="0"/>
        <a:lstStyle xmlns:a="http://schemas.openxmlformats.org/drawingml/2006/main"/>
        <a:p xmlns:a="http://schemas.openxmlformats.org/drawingml/2006/main">
          <a:r>
            <a:rPr lang="en-US" sz="1100"/>
            <a:t>TEER 0 - management occupations</a:t>
          </a:r>
        </a:p>
      </cdr:txBody>
    </cdr:sp>
  </cdr:relSizeAnchor>
  <cdr:relSizeAnchor xmlns:cdr="http://schemas.openxmlformats.org/drawingml/2006/chartDrawing">
    <cdr:from>
      <cdr:x>0.30078</cdr:x>
      <cdr:y>0.00942</cdr:y>
    </cdr:from>
    <cdr:to>
      <cdr:x>0.46526</cdr:x>
      <cdr:y>0.15548</cdr:y>
    </cdr:to>
    <cdr:sp macro="" textlink="">
      <cdr:nvSpPr>
        <cdr:cNvPr id="6"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2508250" y="50800"/>
          <a:ext cx="1371600" cy="787400"/>
        </a:xfrm>
        <a:prstGeom xmlns:a="http://schemas.openxmlformats.org/drawingml/2006/main" prst="borderCallout1">
          <a:avLst>
            <a:gd name="adj1" fmla="val 105847"/>
            <a:gd name="adj2" fmla="val 50000"/>
            <a:gd name="adj3" fmla="val 124597"/>
            <a:gd name="adj4" fmla="val 60972"/>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5 - usually need short-work demonstration and no formal education</a:t>
          </a:r>
        </a:p>
      </cdr:txBody>
    </cdr:sp>
  </cdr:relSizeAnchor>
  <cdr:relSizeAnchor xmlns:cdr="http://schemas.openxmlformats.org/drawingml/2006/chartDrawing">
    <cdr:from>
      <cdr:x>0.06453</cdr:x>
      <cdr:y>0.2391</cdr:y>
    </cdr:from>
    <cdr:to>
      <cdr:x>0.30421</cdr:x>
      <cdr:y>0.41225</cdr:y>
    </cdr:to>
    <cdr:sp macro="" textlink="">
      <cdr:nvSpPr>
        <cdr:cNvPr id="7"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538163" y="1289050"/>
          <a:ext cx="1998662" cy="933450"/>
        </a:xfrm>
        <a:prstGeom xmlns:a="http://schemas.openxmlformats.org/drawingml/2006/main" prst="borderCallout1">
          <a:avLst>
            <a:gd name="adj1" fmla="val 48342"/>
            <a:gd name="adj2" fmla="val 101754"/>
            <a:gd name="adj3" fmla="val 56378"/>
            <a:gd name="adj4" fmla="val 11035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4 - usually require a high school diploma, or several weeks of on-the-job training, or experience in a related TEER 5 occupation</a:t>
          </a:r>
        </a:p>
      </cdr:txBody>
    </cdr:sp>
  </cdr:relSizeAnchor>
  <cdr:relSizeAnchor xmlns:cdr="http://schemas.openxmlformats.org/drawingml/2006/chartDrawing">
    <cdr:from>
      <cdr:x>0.04512</cdr:x>
      <cdr:y>0.6331</cdr:y>
    </cdr:from>
    <cdr:to>
      <cdr:x>0.30763</cdr:x>
      <cdr:y>0.84629</cdr:y>
    </cdr:to>
    <cdr:sp macro="" textlink="">
      <cdr:nvSpPr>
        <cdr:cNvPr id="8"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376238" y="3413125"/>
          <a:ext cx="2189162" cy="1149350"/>
        </a:xfrm>
        <a:prstGeom xmlns:a="http://schemas.openxmlformats.org/drawingml/2006/main" prst="borderCallout1">
          <a:avLst>
            <a:gd name="adj1" fmla="val 49413"/>
            <a:gd name="adj2" fmla="val 102617"/>
            <a:gd name="adj3" fmla="val 37915"/>
            <a:gd name="adj4" fmla="val 11177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3 -  usually require a college diploma, apprenticeship training of less than two years, or more than six months of on-the-job training, or experience in a related TEER 4 occupation </a:t>
          </a:r>
        </a:p>
      </cdr:txBody>
    </cdr:sp>
  </cdr:relSizeAnchor>
  <cdr:relSizeAnchor xmlns:cdr="http://schemas.openxmlformats.org/drawingml/2006/chartDrawing">
    <cdr:from>
      <cdr:x>0.43085</cdr:x>
      <cdr:y>0.84025</cdr:y>
    </cdr:from>
    <cdr:to>
      <cdr:x>0.86603</cdr:x>
      <cdr:y>0.98513</cdr:y>
    </cdr:to>
    <cdr:sp macro="" textlink="">
      <cdr:nvSpPr>
        <cdr:cNvPr id="9"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3539568" y="4389855"/>
          <a:ext cx="3575140" cy="756920"/>
        </a:xfrm>
        <a:prstGeom xmlns:a="http://schemas.openxmlformats.org/drawingml/2006/main" prst="borderCallout1">
          <a:avLst>
            <a:gd name="adj1" fmla="val -5740"/>
            <a:gd name="adj2" fmla="val 50080"/>
            <a:gd name="adj3" fmla="val -20153"/>
            <a:gd name="adj4" fmla="val 48016"/>
          </a:avLst>
        </a:prstGeom>
        <a:ln xmlns:a="http://schemas.openxmlformats.org/drawingml/2006/main">
          <a:solidFill>
            <a:sysClr val="windowText" lastClr="000000"/>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2 - usually require a college diploma, apprenticeship training of two or more years, or occupations with supervisory or significant safety responsibilities, or experience in a related TEER 3 occupation</a:t>
          </a:r>
        </a:p>
      </cdr:txBody>
    </cdr:sp>
  </cdr:relSizeAnchor>
  <cdr:relSizeAnchor xmlns:cdr="http://schemas.openxmlformats.org/drawingml/2006/chartDrawing">
    <cdr:from>
      <cdr:x>0.77365</cdr:x>
      <cdr:y>0.41755</cdr:y>
    </cdr:from>
    <cdr:to>
      <cdr:x>0.96459</cdr:x>
      <cdr:y>0.59069</cdr:y>
    </cdr:to>
    <cdr:sp macro="" textlink="">
      <cdr:nvSpPr>
        <cdr:cNvPr id="10" name="TextBox 1">
          <a:extLst xmlns:a="http://schemas.openxmlformats.org/drawingml/2006/main">
            <a:ext uri="{FF2B5EF4-FFF2-40B4-BE49-F238E27FC236}">
              <a16:creationId xmlns:a16="http://schemas.microsoft.com/office/drawing/2014/main" id="{80170BB5-60AC-D6CE-F7DF-EF78F1E9601E}"/>
            </a:ext>
          </a:extLst>
        </cdr:cNvPr>
        <cdr:cNvSpPr txBox="1"/>
      </cdr:nvSpPr>
      <cdr:spPr>
        <a:xfrm xmlns:a="http://schemas.openxmlformats.org/drawingml/2006/main">
          <a:off x="6451599" y="2251075"/>
          <a:ext cx="1592263" cy="933450"/>
        </a:xfrm>
        <a:prstGeom xmlns:a="http://schemas.openxmlformats.org/drawingml/2006/main" prst="borderCallout1">
          <a:avLst>
            <a:gd name="adj1" fmla="val 51403"/>
            <a:gd name="adj2" fmla="val -1753"/>
            <a:gd name="adj3" fmla="val 51276"/>
            <a:gd name="adj4" fmla="val -16797"/>
          </a:avLst>
        </a:prstGeom>
        <a:ln xmlns:a="http://schemas.openxmlformats.org/drawingml/2006/main">
          <a:solidFill>
            <a:schemeClr val="tx1"/>
          </a:solidFill>
        </a:ln>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a:t>TEER 1 - a university degree or previous experience/expertise in a related TEER 2 occupation</a:t>
          </a: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95250</xdr:colOff>
      <xdr:row>1</xdr:row>
      <xdr:rowOff>123825</xdr:rowOff>
    </xdr:from>
    <xdr:to>
      <xdr:col>13</xdr:col>
      <xdr:colOff>438150</xdr:colOff>
      <xdr:row>28</xdr:row>
      <xdr:rowOff>55245</xdr:rowOff>
    </xdr:to>
    <xdr:graphicFrame macro="">
      <xdr:nvGraphicFramePr>
        <xdr:cNvPr id="3" name="Chart 2">
          <a:extLst>
            <a:ext uri="{FF2B5EF4-FFF2-40B4-BE49-F238E27FC236}">
              <a16:creationId xmlns:a16="http://schemas.microsoft.com/office/drawing/2014/main" id="{CB98601B-CE13-4B15-99BB-9076858D2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oneCellAnchor>
    <xdr:from>
      <xdr:col>10</xdr:col>
      <xdr:colOff>0</xdr:colOff>
      <xdr:row>0</xdr:row>
      <xdr:rowOff>0</xdr:rowOff>
    </xdr:from>
    <xdr:ext cx="184731" cy="264560"/>
    <xdr:sp macro="" textlink="">
      <xdr:nvSpPr>
        <xdr:cNvPr id="2" name="TextBox 1">
          <a:extLst>
            <a:ext uri="{FF2B5EF4-FFF2-40B4-BE49-F238E27FC236}">
              <a16:creationId xmlns:a16="http://schemas.microsoft.com/office/drawing/2014/main" id="{2C72D87C-6C34-4255-9DE7-687CF808C7D9}"/>
            </a:ext>
          </a:extLst>
        </xdr:cNvPr>
        <xdr:cNvSpPr txBox="1"/>
      </xdr:nvSpPr>
      <xdr:spPr>
        <a:xfrm>
          <a:off x="12734925" y="27318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4" name="TextBox 3">
          <a:extLst>
            <a:ext uri="{FF2B5EF4-FFF2-40B4-BE49-F238E27FC236}">
              <a16:creationId xmlns:a16="http://schemas.microsoft.com/office/drawing/2014/main" id="{632E2201-6520-4BE4-8F40-E9F3DD628533}"/>
            </a:ext>
          </a:extLst>
        </xdr:cNvPr>
        <xdr:cNvSpPr txBox="1"/>
      </xdr:nvSpPr>
      <xdr:spPr>
        <a:xfrm>
          <a:off x="12734925" y="821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5" name="TextBox 4">
          <a:extLst>
            <a:ext uri="{FF2B5EF4-FFF2-40B4-BE49-F238E27FC236}">
              <a16:creationId xmlns:a16="http://schemas.microsoft.com/office/drawing/2014/main" id="{A500FE3B-0445-420C-B9E8-1D07BE7EC222}"/>
            </a:ext>
          </a:extLst>
        </xdr:cNvPr>
        <xdr:cNvSpPr txBox="1"/>
      </xdr:nvSpPr>
      <xdr:spPr>
        <a:xfrm>
          <a:off x="12734925" y="8210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6" name="TextBox 5">
          <a:extLst>
            <a:ext uri="{FF2B5EF4-FFF2-40B4-BE49-F238E27FC236}">
              <a16:creationId xmlns:a16="http://schemas.microsoft.com/office/drawing/2014/main" id="{43DD4339-8218-47B4-9895-7253057D5E9D}"/>
            </a:ext>
          </a:extLst>
        </xdr:cNvPr>
        <xdr:cNvSpPr txBox="1"/>
      </xdr:nvSpPr>
      <xdr:spPr>
        <a:xfrm>
          <a:off x="12734925" y="973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10</xdr:col>
      <xdr:colOff>0</xdr:colOff>
      <xdr:row>0</xdr:row>
      <xdr:rowOff>0</xdr:rowOff>
    </xdr:from>
    <xdr:ext cx="184731" cy="264560"/>
    <xdr:sp macro="" textlink="">
      <xdr:nvSpPr>
        <xdr:cNvPr id="7" name="TextBox 6">
          <a:extLst>
            <a:ext uri="{FF2B5EF4-FFF2-40B4-BE49-F238E27FC236}">
              <a16:creationId xmlns:a16="http://schemas.microsoft.com/office/drawing/2014/main" id="{AC674959-8C95-474A-B6F8-51F2CC89D79C}"/>
            </a:ext>
          </a:extLst>
        </xdr:cNvPr>
        <xdr:cNvSpPr txBox="1"/>
      </xdr:nvSpPr>
      <xdr:spPr>
        <a:xfrm>
          <a:off x="12734925" y="973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13</xdr:row>
      <xdr:rowOff>45811</xdr:rowOff>
    </xdr:from>
    <xdr:ext cx="184731" cy="264560"/>
    <xdr:sp macro="" textlink="">
      <xdr:nvSpPr>
        <xdr:cNvPr id="3" name="TextBox 2">
          <a:extLst>
            <a:ext uri="{FF2B5EF4-FFF2-40B4-BE49-F238E27FC236}">
              <a16:creationId xmlns:a16="http://schemas.microsoft.com/office/drawing/2014/main" id="{2EEB637D-8502-42E6-9F7C-12CF0F032717}"/>
            </a:ext>
          </a:extLst>
        </xdr:cNvPr>
        <xdr:cNvSpPr txBox="1"/>
      </xdr:nvSpPr>
      <xdr:spPr>
        <a:xfrm>
          <a:off x="12182475" y="27318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twoCellAnchor>
    <xdr:from>
      <xdr:col>0</xdr:col>
      <xdr:colOff>376464</xdr:colOff>
      <xdr:row>18</xdr:row>
      <xdr:rowOff>182107</xdr:rowOff>
    </xdr:from>
    <xdr:to>
      <xdr:col>7</xdr:col>
      <xdr:colOff>12700</xdr:colOff>
      <xdr:row>49</xdr:row>
      <xdr:rowOff>108480</xdr:rowOff>
    </xdr:to>
    <xdr:graphicFrame macro="">
      <xdr:nvGraphicFramePr>
        <xdr:cNvPr id="8" name="Chart 7">
          <a:extLst>
            <a:ext uri="{FF2B5EF4-FFF2-40B4-BE49-F238E27FC236}">
              <a16:creationId xmlns:a16="http://schemas.microsoft.com/office/drawing/2014/main" id="{1D36986E-03C5-475C-B600-53D7245632F3}"/>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9</xdr:col>
      <xdr:colOff>0</xdr:colOff>
      <xdr:row>43</xdr:row>
      <xdr:rowOff>0</xdr:rowOff>
    </xdr:from>
    <xdr:ext cx="184731" cy="264560"/>
    <xdr:sp macro="" textlink="">
      <xdr:nvSpPr>
        <xdr:cNvPr id="9" name="TextBox 8">
          <a:extLst>
            <a:ext uri="{FF2B5EF4-FFF2-40B4-BE49-F238E27FC236}">
              <a16:creationId xmlns:a16="http://schemas.microsoft.com/office/drawing/2014/main" id="{D042E714-1EF9-4F37-AB6E-7E7505DD6BF7}"/>
            </a:ext>
          </a:extLst>
        </xdr:cNvPr>
        <xdr:cNvSpPr txBox="1"/>
      </xdr:nvSpPr>
      <xdr:spPr>
        <a:xfrm>
          <a:off x="12182475" y="840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43</xdr:row>
      <xdr:rowOff>0</xdr:rowOff>
    </xdr:from>
    <xdr:ext cx="184731" cy="264560"/>
    <xdr:sp macro="" textlink="">
      <xdr:nvSpPr>
        <xdr:cNvPr id="10" name="TextBox 9">
          <a:extLst>
            <a:ext uri="{FF2B5EF4-FFF2-40B4-BE49-F238E27FC236}">
              <a16:creationId xmlns:a16="http://schemas.microsoft.com/office/drawing/2014/main" id="{42A9B5F4-6863-474D-947B-F783269BFF66}"/>
            </a:ext>
          </a:extLst>
        </xdr:cNvPr>
        <xdr:cNvSpPr txBox="1"/>
      </xdr:nvSpPr>
      <xdr:spPr>
        <a:xfrm>
          <a:off x="12182475" y="8401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51</xdr:row>
      <xdr:rowOff>0</xdr:rowOff>
    </xdr:from>
    <xdr:ext cx="184731" cy="264560"/>
    <xdr:sp macro="" textlink="">
      <xdr:nvSpPr>
        <xdr:cNvPr id="11" name="TextBox 10">
          <a:extLst>
            <a:ext uri="{FF2B5EF4-FFF2-40B4-BE49-F238E27FC236}">
              <a16:creationId xmlns:a16="http://schemas.microsoft.com/office/drawing/2014/main" id="{677D594F-FFC9-4D39-AC8F-8B539E170611}"/>
            </a:ext>
          </a:extLst>
        </xdr:cNvPr>
        <xdr:cNvSpPr txBox="1"/>
      </xdr:nvSpPr>
      <xdr:spPr>
        <a:xfrm>
          <a:off x="12182475" y="9925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oneCellAnchor>
    <xdr:from>
      <xdr:col>9</xdr:col>
      <xdr:colOff>0</xdr:colOff>
      <xdr:row>51</xdr:row>
      <xdr:rowOff>0</xdr:rowOff>
    </xdr:from>
    <xdr:ext cx="184731" cy="264560"/>
    <xdr:sp macro="" textlink="">
      <xdr:nvSpPr>
        <xdr:cNvPr id="12" name="TextBox 11">
          <a:extLst>
            <a:ext uri="{FF2B5EF4-FFF2-40B4-BE49-F238E27FC236}">
              <a16:creationId xmlns:a16="http://schemas.microsoft.com/office/drawing/2014/main" id="{CC9425D5-9B42-4AC4-BBED-840A94FB98C9}"/>
            </a:ext>
          </a:extLst>
        </xdr:cNvPr>
        <xdr:cNvSpPr txBox="1"/>
      </xdr:nvSpPr>
      <xdr:spPr>
        <a:xfrm>
          <a:off x="12182475" y="99250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CA" sz="1100"/>
        </a:p>
      </xdr:txBody>
    </xdr:sp>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JS\2024E%20LMO%20Charts%20and%20Tables%20-%20JS.xlsx" TargetMode="External"/><Relationship Id="rId1" Type="http://schemas.openxmlformats.org/officeDocument/2006/relationships/externalLinkPath" Target="file:///J:\Labour%20Economics\BC%20Labour%20Market%20Outlook\2024%20Edition%20(2024-2034)\Products%20-%20main%20report\Tech%20report\LMO%20Charts%20and%20Tables\JS\2024E%20LMO%20Charts%20and%20Tables%20-%20JS.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sfp.idir.bcgov\s124\S24027\Labour%20Economics\BC%20Labour%20Market%20Outlook\2024%20Edition%20(2024-2034)\Products%20-%20main%20report\Tech%20report\LMO%20Charts%20and%20Tables\FR\LMO%202024E%20Charts%20and%20Tables%20Feng's%20Sections.xlsx" TargetMode="External"/><Relationship Id="rId1" Type="http://schemas.openxmlformats.org/officeDocument/2006/relationships/externalLinkPath" Target="file:///\\sfp.idir.bcgov\s124\S24027\Labour%20Economics\BC%20Labour%20Market%20Outlook\2024%20Edition%20(2024-2034)\Products%20-%20main%20report\Tech%20report\LMO%20Charts%20and%20Tables\FR\LMO%202024E%20Charts%20and%20Tables%20Feng's%20Sections.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SH\Figure%203-1%20&amp;%20Appendix%203.xlsx" TargetMode="External"/><Relationship Id="rId1" Type="http://schemas.openxmlformats.org/officeDocument/2006/relationships/externalLinkPath" Target="file:///J:\Labour%20Economics\BC%20Labour%20Market%20Outlook\2024%20Edition%20(2024-2034)\Products%20-%20main%20report\Tech%20report\LMO%20Charts%20and%20Tables\SH\Figure%203-1%20&amp;%20Appendix%203.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J:\Labour%20Economics\BC%20Labour%20Market%20Outlook\2024%20Edition%20(2024-2034)\Products%20-%20main%20report\Tech%20report\LMO%20Charts%20and%20Tables\EA\LMO%202024E%20Charts%20and%20Tables%205.1-1%20to%205.7-1.xlsx" TargetMode="External"/><Relationship Id="rId1" Type="http://schemas.openxmlformats.org/officeDocument/2006/relationships/externalLinkPath" Target="file:///J:\Labour%20Economics\BC%20Labour%20Market%20Outlook\2024%20Edition%20(2024-2034)\Products%20-%20main%20report\Tech%20report\LMO%20Charts%20and%20Tables\EA\LMO%202024E%20Charts%20and%20Tables%205.1-1%20to%205.7-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 1.1-1"/>
      <sheetName val="FIG 1.1-2"/>
    </sheetNames>
    <sheetDataSet>
      <sheetData sheetId="0">
        <row r="4">
          <cell r="A4" t="str">
            <v>Total Job Openings (1,120,000)</v>
          </cell>
        </row>
        <row r="5">
          <cell r="A5" t="str">
            <v>Expansion (449,000)</v>
          </cell>
          <cell r="B5">
            <v>449000</v>
          </cell>
        </row>
        <row r="6">
          <cell r="A6" t="str">
            <v>Replacement (671,000)</v>
          </cell>
          <cell r="B6">
            <v>671000</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ure 1.2-1"/>
      <sheetName val="Figure 1.2-2"/>
      <sheetName val="Figure 1.2-3"/>
      <sheetName val="Figure 2-1"/>
      <sheetName val="Figure 4.1-1"/>
      <sheetName val="Table 4.1-1"/>
      <sheetName val="Topic Trades"/>
      <sheetName val="Appendix 4"/>
      <sheetName val="Appendix 5"/>
      <sheetName val="Appendix 6"/>
    </sheetNames>
    <sheetDataSet>
      <sheetData sheetId="0">
        <row r="4">
          <cell r="B4">
            <v>2025</v>
          </cell>
          <cell r="C4">
            <v>2026</v>
          </cell>
          <cell r="D4">
            <v>2027</v>
          </cell>
          <cell r="E4">
            <v>2028</v>
          </cell>
          <cell r="F4">
            <v>2029</v>
          </cell>
          <cell r="G4">
            <v>2030</v>
          </cell>
          <cell r="H4">
            <v>2031</v>
          </cell>
          <cell r="I4">
            <v>2032</v>
          </cell>
          <cell r="J4">
            <v>2033</v>
          </cell>
          <cell r="K4">
            <v>2034</v>
          </cell>
        </row>
        <row r="11">
          <cell r="A11" t="str">
            <v>Expansion</v>
          </cell>
          <cell r="B11">
            <v>43000</v>
          </cell>
          <cell r="C11">
            <v>44000</v>
          </cell>
          <cell r="D11">
            <v>44000</v>
          </cell>
          <cell r="E11">
            <v>46000</v>
          </cell>
          <cell r="F11">
            <v>42000</v>
          </cell>
          <cell r="G11">
            <v>41000</v>
          </cell>
          <cell r="H11">
            <v>42000</v>
          </cell>
          <cell r="I11">
            <v>47000</v>
          </cell>
          <cell r="J11">
            <v>50000</v>
          </cell>
          <cell r="K11">
            <v>51000</v>
          </cell>
        </row>
        <row r="12">
          <cell r="A12" t="str">
            <v>Replacement</v>
          </cell>
          <cell r="B12">
            <v>66000</v>
          </cell>
          <cell r="C12">
            <v>66000</v>
          </cell>
          <cell r="D12">
            <v>66000</v>
          </cell>
          <cell r="E12">
            <v>66000</v>
          </cell>
          <cell r="F12">
            <v>66000</v>
          </cell>
          <cell r="G12">
            <v>67000</v>
          </cell>
          <cell r="H12">
            <v>67000</v>
          </cell>
          <cell r="I12">
            <v>68000</v>
          </cell>
          <cell r="J12">
            <v>69000</v>
          </cell>
          <cell r="K12">
            <v>70000</v>
          </cell>
        </row>
      </sheetData>
      <sheetData sheetId="1">
        <row r="4">
          <cell r="B4">
            <v>2025</v>
          </cell>
          <cell r="C4">
            <v>2026</v>
          </cell>
          <cell r="D4">
            <v>2027</v>
          </cell>
          <cell r="E4">
            <v>2028</v>
          </cell>
          <cell r="F4">
            <v>2029</v>
          </cell>
          <cell r="G4">
            <v>2030</v>
          </cell>
          <cell r="H4">
            <v>2031</v>
          </cell>
          <cell r="I4">
            <v>2032</v>
          </cell>
          <cell r="J4">
            <v>2033</v>
          </cell>
          <cell r="K4">
            <v>2034</v>
          </cell>
        </row>
        <row r="7">
          <cell r="A7" t="str">
            <v>Young people starting work</v>
          </cell>
          <cell r="B7">
            <v>53237.93</v>
          </cell>
          <cell r="C7">
            <v>52690.36</v>
          </cell>
          <cell r="D7">
            <v>52233.4</v>
          </cell>
          <cell r="E7">
            <v>52459.75</v>
          </cell>
          <cell r="F7">
            <v>52144.08</v>
          </cell>
          <cell r="G7">
            <v>52531.39</v>
          </cell>
          <cell r="H7">
            <v>52640.1</v>
          </cell>
          <cell r="I7">
            <v>52664.11</v>
          </cell>
          <cell r="J7">
            <v>52044.59</v>
          </cell>
          <cell r="K7">
            <v>51265.55</v>
          </cell>
        </row>
        <row r="8">
          <cell r="A8" t="str">
            <v>Immigrants</v>
          </cell>
          <cell r="B8">
            <v>66924.070000000007</v>
          </cell>
          <cell r="C8">
            <v>54095.15</v>
          </cell>
          <cell r="D8">
            <v>50079.71</v>
          </cell>
          <cell r="E8">
            <v>49876.92</v>
          </cell>
          <cell r="F8">
            <v>49659.28</v>
          </cell>
          <cell r="G8">
            <v>49439.58</v>
          </cell>
          <cell r="H8">
            <v>49433.68</v>
          </cell>
          <cell r="I8">
            <v>49454.86</v>
          </cell>
          <cell r="J8">
            <v>49502.21</v>
          </cell>
          <cell r="K8">
            <v>49542.95</v>
          </cell>
        </row>
        <row r="9">
          <cell r="A9" t="str">
            <v>Migrants from other provinces</v>
          </cell>
          <cell r="B9">
            <v>-5183.7299999999996</v>
          </cell>
          <cell r="C9">
            <v>590.79</v>
          </cell>
          <cell r="D9">
            <v>5590.64</v>
          </cell>
          <cell r="E9">
            <v>7314.83</v>
          </cell>
          <cell r="F9">
            <v>7388.53</v>
          </cell>
          <cell r="G9">
            <v>7374.84</v>
          </cell>
          <cell r="H9">
            <v>7362</v>
          </cell>
          <cell r="I9">
            <v>7373.14</v>
          </cell>
          <cell r="J9">
            <v>7388.12</v>
          </cell>
          <cell r="K9">
            <v>7402.14</v>
          </cell>
        </row>
        <row r="10">
          <cell r="A10" t="str">
            <v>Changes in participation and unemployment</v>
          </cell>
          <cell r="B10">
            <v>-5876.6699999999983</v>
          </cell>
          <cell r="C10">
            <v>2587.6600000000035</v>
          </cell>
          <cell r="D10">
            <v>2187.0200000000041</v>
          </cell>
          <cell r="E10">
            <v>2961.9799999999959</v>
          </cell>
          <cell r="F10">
            <v>-557.80000000000291</v>
          </cell>
          <cell r="G10">
            <v>-2066.6399999999994</v>
          </cell>
          <cell r="H10">
            <v>-757.89999999999418</v>
          </cell>
          <cell r="I10">
            <v>5106.3899999999994</v>
          </cell>
          <cell r="J10">
            <v>9553.5400000000227</v>
          </cell>
          <cell r="K10">
            <v>12312.300000000003</v>
          </cell>
        </row>
      </sheetData>
      <sheetData sheetId="2">
        <row r="4">
          <cell r="B4">
            <v>2025</v>
          </cell>
          <cell r="C4">
            <v>2026</v>
          </cell>
          <cell r="D4">
            <v>2027</v>
          </cell>
          <cell r="E4">
            <v>2028</v>
          </cell>
          <cell r="F4">
            <v>2029</v>
          </cell>
          <cell r="G4">
            <v>2030</v>
          </cell>
          <cell r="H4">
            <v>2031</v>
          </cell>
          <cell r="I4">
            <v>2032</v>
          </cell>
          <cell r="J4">
            <v>2033</v>
          </cell>
          <cell r="K4">
            <v>2034</v>
          </cell>
        </row>
        <row r="10">
          <cell r="A10" t="str">
            <v>Job openings</v>
          </cell>
          <cell r="B10">
            <v>109000</v>
          </cell>
          <cell r="C10">
            <v>110000</v>
          </cell>
          <cell r="D10">
            <v>110000</v>
          </cell>
          <cell r="E10">
            <v>113000</v>
          </cell>
          <cell r="F10">
            <v>109000</v>
          </cell>
          <cell r="G10">
            <v>107000</v>
          </cell>
          <cell r="H10">
            <v>109000</v>
          </cell>
          <cell r="I10">
            <v>115000</v>
          </cell>
          <cell r="J10">
            <v>118000</v>
          </cell>
          <cell r="K10">
            <v>121000</v>
          </cell>
        </row>
        <row r="11">
          <cell r="A11" t="str">
            <v>Young people starting work</v>
          </cell>
          <cell r="B11">
            <v>53000</v>
          </cell>
          <cell r="C11">
            <v>53000</v>
          </cell>
          <cell r="D11">
            <v>52000</v>
          </cell>
          <cell r="E11">
            <v>52000</v>
          </cell>
          <cell r="F11">
            <v>52000</v>
          </cell>
          <cell r="G11">
            <v>53000</v>
          </cell>
          <cell r="H11">
            <v>53000</v>
          </cell>
          <cell r="I11">
            <v>53000</v>
          </cell>
          <cell r="J11">
            <v>52000</v>
          </cell>
          <cell r="K11">
            <v>51000</v>
          </cell>
        </row>
        <row r="12">
          <cell r="A12" t="str">
            <v>Immigrants</v>
          </cell>
          <cell r="B12">
            <v>67000</v>
          </cell>
          <cell r="C12">
            <v>54000</v>
          </cell>
          <cell r="D12">
            <v>50000</v>
          </cell>
          <cell r="E12">
            <v>50000</v>
          </cell>
          <cell r="F12">
            <v>50000</v>
          </cell>
          <cell r="G12">
            <v>49000</v>
          </cell>
          <cell r="H12">
            <v>49000</v>
          </cell>
          <cell r="I12">
            <v>49000</v>
          </cell>
          <cell r="J12">
            <v>50000</v>
          </cell>
          <cell r="K12">
            <v>50000</v>
          </cell>
        </row>
      </sheetData>
      <sheetData sheetId="3">
        <row r="5">
          <cell r="B5" t="str">
            <v xml:space="preserve">TEER 0 Management </v>
          </cell>
          <cell r="D5">
            <v>178500</v>
          </cell>
        </row>
        <row r="6">
          <cell r="B6" t="str">
            <v xml:space="preserve">TEER 1 University degree </v>
          </cell>
          <cell r="D6">
            <v>239100</v>
          </cell>
        </row>
        <row r="7">
          <cell r="B7" t="str">
            <v xml:space="preserve">TEER 2 College or apprenticeship (two or more years) </v>
          </cell>
          <cell r="D7">
            <v>237900</v>
          </cell>
        </row>
        <row r="8">
          <cell r="B8" t="str">
            <v>TEER 3 College or apprenticeship (less than two years)</v>
          </cell>
          <cell r="D8">
            <v>191700</v>
          </cell>
        </row>
        <row r="9">
          <cell r="B9" t="str">
            <v>TEER 4 Secondary school</v>
          </cell>
          <cell r="D9">
            <v>141500</v>
          </cell>
        </row>
        <row r="10">
          <cell r="B10" t="str">
            <v>TEER 5 No formal educational</v>
          </cell>
          <cell r="D10">
            <v>131300</v>
          </cell>
        </row>
      </sheetData>
      <sheetData sheetId="4">
        <row r="4">
          <cell r="C4" t="str">
            <v>Replacement</v>
          </cell>
          <cell r="D4" t="str">
            <v>Expansion</v>
          </cell>
        </row>
        <row r="5">
          <cell r="B5" t="str">
            <v>Sales and service</v>
          </cell>
          <cell r="C5">
            <v>149100</v>
          </cell>
          <cell r="D5">
            <v>103100</v>
          </cell>
        </row>
        <row r="6">
          <cell r="B6" t="str">
            <v>Business, finance and administration</v>
          </cell>
          <cell r="C6">
            <v>128700</v>
          </cell>
          <cell r="D6">
            <v>74000</v>
          </cell>
        </row>
        <row r="7">
          <cell r="B7" t="str">
            <v>Trades, transport and equipment operators and related</v>
          </cell>
          <cell r="C7">
            <v>120100</v>
          </cell>
          <cell r="D7">
            <v>66400</v>
          </cell>
        </row>
        <row r="8">
          <cell r="B8" t="str">
            <v>Education, law and social, community and government services</v>
          </cell>
          <cell r="C8">
            <v>82000</v>
          </cell>
          <cell r="D8">
            <v>53000</v>
          </cell>
        </row>
        <row r="9">
          <cell r="B9" t="str">
            <v>Natural and applied sciences and related</v>
          </cell>
          <cell r="C9">
            <v>53600</v>
          </cell>
          <cell r="D9">
            <v>58500</v>
          </cell>
        </row>
        <row r="10">
          <cell r="B10" t="str">
            <v>Health</v>
          </cell>
          <cell r="C10">
            <v>55400</v>
          </cell>
          <cell r="D10">
            <v>54000</v>
          </cell>
        </row>
        <row r="11">
          <cell r="B11" t="str">
            <v>Art, culture, recreation and sport</v>
          </cell>
          <cell r="C11">
            <v>24100</v>
          </cell>
          <cell r="D11">
            <v>21700</v>
          </cell>
        </row>
        <row r="12">
          <cell r="B12" t="str">
            <v>Manufacturing and utilities</v>
          </cell>
          <cell r="C12">
            <v>28000</v>
          </cell>
          <cell r="D12">
            <v>8600</v>
          </cell>
        </row>
        <row r="13">
          <cell r="B13" t="str">
            <v>Legislative and senior management</v>
          </cell>
          <cell r="C13">
            <v>15700</v>
          </cell>
          <cell r="D13">
            <v>6500</v>
          </cell>
        </row>
        <row r="14">
          <cell r="B14" t="str">
            <v>Natural resources, agriculture and related production</v>
          </cell>
          <cell r="C14">
            <v>14700</v>
          </cell>
          <cell r="D14">
            <v>3000</v>
          </cell>
        </row>
      </sheetData>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Figure 3-1"/>
      <sheetName val="Appendix 3"/>
    </sheetNames>
    <sheetDataSet>
      <sheetData sheetId="0">
        <row r="2">
          <cell r="P2" t="str">
            <v>Expansion</v>
          </cell>
          <cell r="Q2" t="str">
            <v>Replacement</v>
          </cell>
        </row>
        <row r="3">
          <cell r="O3" t="str">
            <v>Health care and social assistance</v>
          </cell>
          <cell r="P3">
            <v>87200</v>
          </cell>
          <cell r="Q3">
            <v>90900</v>
          </cell>
        </row>
        <row r="4">
          <cell r="O4" t="str">
            <v>Professional, scientific and technical services</v>
          </cell>
          <cell r="P4">
            <v>83600</v>
          </cell>
          <cell r="Q4">
            <v>66700</v>
          </cell>
        </row>
        <row r="5">
          <cell r="O5" t="str">
            <v>Retail trade</v>
          </cell>
          <cell r="P5">
            <v>49100</v>
          </cell>
          <cell r="Q5">
            <v>74700</v>
          </cell>
        </row>
        <row r="6">
          <cell r="O6" t="str">
            <v>Construction</v>
          </cell>
          <cell r="P6">
            <v>41800</v>
          </cell>
          <cell r="Q6">
            <v>57900</v>
          </cell>
        </row>
        <row r="7">
          <cell r="O7" t="str">
            <v>Educational services</v>
          </cell>
          <cell r="P7">
            <v>26400</v>
          </cell>
          <cell r="Q7">
            <v>53400</v>
          </cell>
        </row>
        <row r="8">
          <cell r="O8" t="str">
            <v>Finance, insurance and real estate</v>
          </cell>
          <cell r="P8">
            <v>21700</v>
          </cell>
          <cell r="Q8">
            <v>44400</v>
          </cell>
        </row>
        <row r="9">
          <cell r="O9" t="str">
            <v>Accommodation and food services</v>
          </cell>
          <cell r="P9">
            <v>30000</v>
          </cell>
          <cell r="Q9">
            <v>34600</v>
          </cell>
        </row>
        <row r="10">
          <cell r="O10" t="str">
            <v>Transportation and warehousing</v>
          </cell>
          <cell r="P10">
            <v>19200</v>
          </cell>
          <cell r="Q10">
            <v>37700</v>
          </cell>
        </row>
        <row r="11">
          <cell r="O11" t="str">
            <v>Public administration</v>
          </cell>
          <cell r="P11">
            <v>17500</v>
          </cell>
          <cell r="Q11">
            <v>38900</v>
          </cell>
        </row>
        <row r="12">
          <cell r="O12" t="str">
            <v>Manufacturing</v>
          </cell>
          <cell r="P12">
            <v>12000</v>
          </cell>
          <cell r="Q12">
            <v>44300</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Figure 1.1-1"/>
      <sheetName val="Figure 1.1-2"/>
      <sheetName val="Figure 1.2-1"/>
      <sheetName val="Figure T-1"/>
      <sheetName val="Figure 1.2-2"/>
      <sheetName val="Figure 1.2-3"/>
      <sheetName val="Figure 2-1"/>
      <sheetName val="Figure 3-1"/>
      <sheetName val="Figure T-2"/>
      <sheetName val="Figure 4.1-1"/>
      <sheetName val="Figure T-3"/>
      <sheetName val="Figure T-4"/>
      <sheetName val="Figure T-5"/>
      <sheetName val="Table 4.1-1"/>
      <sheetName val="Figure 4.3-1"/>
      <sheetName val="Table 4.3-2"/>
      <sheetName val="Figure 4.3-3"/>
      <sheetName val="Figure 4.3-4"/>
      <sheetName val="Figure 5-1"/>
      <sheetName val="Table 5-1"/>
      <sheetName val="Table 5.1-1"/>
      <sheetName val="Table 5.2-1"/>
      <sheetName val="Table 5.3-1"/>
      <sheetName val="Table 5.4.-1"/>
      <sheetName val="Table 5.5-1"/>
      <sheetName val="Table 5.6-1"/>
      <sheetName val="Table 5.7-1"/>
      <sheetName val="Table A.2-1"/>
      <sheetName val="Table A.2-2"/>
      <sheetName val="Appendix 3"/>
      <sheetName val="Appendix 4"/>
      <sheetName val="Appendix 5"/>
      <sheetName val="Appendix 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5">
          <cell r="A5" t="str">
            <v>Vancouver Island/Coast</v>
          </cell>
          <cell r="F5">
            <v>166740</v>
          </cell>
        </row>
        <row r="6">
          <cell r="A6" t="str">
            <v>Mainland/Southwest</v>
          </cell>
          <cell r="F6">
            <v>754690</v>
          </cell>
        </row>
        <row r="7">
          <cell r="A7" t="str">
            <v>Thompson-Okanagan</v>
          </cell>
          <cell r="F7">
            <v>121860</v>
          </cell>
        </row>
        <row r="8">
          <cell r="A8" t="str">
            <v>Kootenay</v>
          </cell>
          <cell r="F8">
            <v>26320</v>
          </cell>
        </row>
        <row r="9">
          <cell r="A9" t="str">
            <v>Cariboo</v>
          </cell>
          <cell r="F9">
            <v>23490</v>
          </cell>
        </row>
        <row r="10">
          <cell r="A10" t="str">
            <v>Northeast</v>
          </cell>
          <cell r="F10">
            <v>11190</v>
          </cell>
        </row>
        <row r="11">
          <cell r="A11" t="str">
            <v>North Coast/Nechako</v>
          </cell>
          <cell r="F11">
            <v>15690</v>
          </cell>
        </row>
        <row r="12">
          <cell r="A12" t="str">
            <v>British Columbia</v>
          </cell>
          <cell r="F12">
            <v>1119970</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A7D92-F64C-43A1-8314-E10246E92718}">
  <dimension ref="B3:C8"/>
  <sheetViews>
    <sheetView workbookViewId="0"/>
  </sheetViews>
  <sheetFormatPr defaultRowHeight="14.5" x14ac:dyDescent="0.35"/>
  <sheetData>
    <row r="3" spans="2:3" x14ac:dyDescent="0.35">
      <c r="B3" t="s">
        <v>0</v>
      </c>
      <c r="C3" s="5"/>
    </row>
    <row r="4" spans="2:3" x14ac:dyDescent="0.35">
      <c r="B4" t="s">
        <v>1</v>
      </c>
      <c r="C4" s="2"/>
    </row>
    <row r="5" spans="2:3" x14ac:dyDescent="0.35">
      <c r="B5" t="s">
        <v>2</v>
      </c>
      <c r="C5" s="4"/>
    </row>
    <row r="6" spans="2:3" x14ac:dyDescent="0.35">
      <c r="B6" t="s">
        <v>3</v>
      </c>
      <c r="C6" s="3"/>
    </row>
    <row r="7" spans="2:3" x14ac:dyDescent="0.35">
      <c r="B7" t="s">
        <v>4</v>
      </c>
      <c r="C7" s="1"/>
    </row>
    <row r="8" spans="2:3" x14ac:dyDescent="0.35">
      <c r="B8" t="s">
        <v>5</v>
      </c>
      <c r="C8" s="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5FB01-24A1-4170-BEEA-BFDB01E3EC63}">
  <sheetPr>
    <tabColor theme="8" tint="0.59999389629810485"/>
  </sheetPr>
  <dimension ref="A1:O34"/>
  <sheetViews>
    <sheetView workbookViewId="0"/>
  </sheetViews>
  <sheetFormatPr defaultColWidth="9" defaultRowHeight="14.5" x14ac:dyDescent="0.35"/>
  <cols>
    <col min="1" max="1" width="8.81640625" style="138" customWidth="1"/>
    <col min="2" max="2" width="54.453125" style="138" customWidth="1"/>
    <col min="3" max="6" width="14.54296875" style="138" customWidth="1"/>
    <col min="7" max="7" width="14.54296875" style="139" customWidth="1"/>
    <col min="8" max="8" width="9" style="96"/>
    <col min="9" max="9" width="8.81640625" style="141" customWidth="1"/>
    <col min="10" max="10" width="54.453125" style="141" customWidth="1"/>
    <col min="11" max="14" width="14.54296875" style="141" customWidth="1"/>
    <col min="15" max="15" width="14.54296875" style="142" customWidth="1"/>
    <col min="16" max="16384" width="9" style="96"/>
  </cols>
  <sheetData>
    <row r="1" spans="1:15" s="98" customFormat="1" x14ac:dyDescent="0.35">
      <c r="A1" s="134" t="s">
        <v>159</v>
      </c>
      <c r="B1" s="134"/>
      <c r="C1" s="134"/>
      <c r="D1" s="134"/>
      <c r="E1" s="134"/>
      <c r="F1" s="134"/>
      <c r="G1" s="135"/>
      <c r="I1" s="136"/>
      <c r="J1" s="136"/>
      <c r="K1" s="136"/>
      <c r="L1" s="136"/>
      <c r="M1" s="136"/>
      <c r="N1" s="136"/>
      <c r="O1" s="137"/>
    </row>
    <row r="2" spans="1:15" s="98" customFormat="1" x14ac:dyDescent="0.35">
      <c r="A2" s="134"/>
      <c r="B2" s="134"/>
      <c r="C2" s="134"/>
      <c r="D2" s="134"/>
      <c r="E2" s="134"/>
      <c r="F2" s="134"/>
      <c r="G2" s="135"/>
      <c r="I2" s="136"/>
      <c r="J2" s="136"/>
      <c r="K2" s="136"/>
      <c r="L2" s="136"/>
      <c r="M2" s="136"/>
      <c r="N2" s="136"/>
      <c r="O2" s="137"/>
    </row>
    <row r="3" spans="1:15" s="140" customFormat="1" ht="15" thickBot="1" x14ac:dyDescent="0.4">
      <c r="A3" s="138"/>
      <c r="B3" s="138"/>
      <c r="C3" s="138"/>
      <c r="D3" s="138"/>
      <c r="E3" s="138"/>
      <c r="F3" s="138"/>
      <c r="G3" s="139"/>
      <c r="I3" s="141"/>
      <c r="J3" s="141"/>
      <c r="K3" s="141"/>
      <c r="L3" s="141"/>
      <c r="M3" s="141"/>
      <c r="N3" s="141"/>
      <c r="O3" s="142"/>
    </row>
    <row r="4" spans="1:15" s="146" customFormat="1" ht="29.5" thickBot="1" x14ac:dyDescent="0.4">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117</v>
      </c>
      <c r="J4" s="147" t="s">
        <v>118</v>
      </c>
      <c r="K4" s="148" t="s">
        <v>160</v>
      </c>
      <c r="L4" s="148" t="s">
        <v>161</v>
      </c>
      <c r="M4" s="148" t="s">
        <v>162</v>
      </c>
      <c r="N4" s="148" t="s">
        <v>163</v>
      </c>
      <c r="O4" s="149" t="s">
        <v>105</v>
      </c>
    </row>
    <row r="5" spans="1:15" x14ac:dyDescent="0.35">
      <c r="A5" s="134" t="s">
        <v>164</v>
      </c>
      <c r="I5" s="150" t="s">
        <v>165</v>
      </c>
      <c r="L5" s="151"/>
      <c r="M5" s="151"/>
      <c r="N5" s="151"/>
    </row>
    <row r="6" spans="1:15" x14ac:dyDescent="0.35">
      <c r="A6" s="86" t="str">
        <f>I6</f>
        <v>#75110</v>
      </c>
      <c r="B6" s="86" t="str">
        <f>J6</f>
        <v>Construction trades helpers and labourers</v>
      </c>
      <c r="C6" s="152">
        <f t="shared" ref="C6:F10" si="1">ROUND(K6,-1)</f>
        <v>33540</v>
      </c>
      <c r="D6" s="152">
        <f t="shared" si="1"/>
        <v>12300</v>
      </c>
      <c r="E6" s="152">
        <f t="shared" si="1"/>
        <v>6010</v>
      </c>
      <c r="F6" s="152">
        <f t="shared" si="1"/>
        <v>6290</v>
      </c>
      <c r="G6" s="153" t="str">
        <f>O6</f>
        <v>5</v>
      </c>
      <c r="I6" s="154" t="s">
        <v>166</v>
      </c>
      <c r="J6" s="154" t="s">
        <v>167</v>
      </c>
      <c r="K6" s="155">
        <v>33537.53</v>
      </c>
      <c r="L6" s="155">
        <v>12302.050000000001</v>
      </c>
      <c r="M6" s="155">
        <v>6007.3899999999994</v>
      </c>
      <c r="N6" s="155">
        <v>6294.65</v>
      </c>
      <c r="O6" s="156" t="s">
        <v>168</v>
      </c>
    </row>
    <row r="7" spans="1:15" x14ac:dyDescent="0.35">
      <c r="A7" s="86" t="str">
        <f t="shared" ref="A7:B10" si="2">I7</f>
        <v>#72310</v>
      </c>
      <c r="B7" s="86" t="str">
        <f t="shared" si="2"/>
        <v>Carpenters</v>
      </c>
      <c r="C7" s="152">
        <f t="shared" si="1"/>
        <v>32050</v>
      </c>
      <c r="D7" s="152">
        <f t="shared" si="1"/>
        <v>11880</v>
      </c>
      <c r="E7" s="152">
        <f t="shared" si="1"/>
        <v>5130</v>
      </c>
      <c r="F7" s="152">
        <f t="shared" si="1"/>
        <v>6750</v>
      </c>
      <c r="G7" s="153" t="str">
        <f t="shared" ref="G7:G10" si="3">O7</f>
        <v>2</v>
      </c>
      <c r="I7" s="154" t="s">
        <v>169</v>
      </c>
      <c r="J7" s="154" t="s">
        <v>170</v>
      </c>
      <c r="K7" s="155">
        <v>32049.77</v>
      </c>
      <c r="L7" s="155">
        <v>11878.76</v>
      </c>
      <c r="M7" s="155">
        <v>5127.78</v>
      </c>
      <c r="N7" s="155">
        <v>6751.01</v>
      </c>
      <c r="O7" s="156" t="s">
        <v>171</v>
      </c>
    </row>
    <row r="8" spans="1:15" x14ac:dyDescent="0.35">
      <c r="A8" s="86" t="str">
        <f t="shared" si="2"/>
        <v>#73400</v>
      </c>
      <c r="B8" s="86" t="str">
        <f t="shared" si="2"/>
        <v>Heavy equipment operators</v>
      </c>
      <c r="C8" s="152">
        <f t="shared" si="1"/>
        <v>13930</v>
      </c>
      <c r="D8" s="152">
        <f t="shared" si="1"/>
        <v>5140</v>
      </c>
      <c r="E8" s="152">
        <f t="shared" si="1"/>
        <v>1420</v>
      </c>
      <c r="F8" s="152">
        <f t="shared" si="1"/>
        <v>3720</v>
      </c>
      <c r="G8" s="153" t="str">
        <f t="shared" si="3"/>
        <v>3</v>
      </c>
      <c r="I8" s="154" t="s">
        <v>172</v>
      </c>
      <c r="J8" s="154" t="s">
        <v>173</v>
      </c>
      <c r="K8" s="155">
        <v>13930.96</v>
      </c>
      <c r="L8" s="155">
        <v>5138.7299999999996</v>
      </c>
      <c r="M8" s="155">
        <v>1419.0699999999997</v>
      </c>
      <c r="N8" s="155">
        <v>3719.67</v>
      </c>
      <c r="O8" s="156" t="s">
        <v>174</v>
      </c>
    </row>
    <row r="9" spans="1:15" x14ac:dyDescent="0.35">
      <c r="A9" s="86" t="str">
        <f t="shared" si="2"/>
        <v>#72200</v>
      </c>
      <c r="B9" s="86" t="str">
        <f t="shared" si="2"/>
        <v>Electricians (except industrial and power system)</v>
      </c>
      <c r="C9" s="152">
        <f t="shared" si="1"/>
        <v>15630</v>
      </c>
      <c r="D9" s="152">
        <f t="shared" si="1"/>
        <v>4280</v>
      </c>
      <c r="E9" s="152">
        <f t="shared" si="1"/>
        <v>2370</v>
      </c>
      <c r="F9" s="152">
        <f t="shared" si="1"/>
        <v>1910</v>
      </c>
      <c r="G9" s="153" t="str">
        <f t="shared" si="3"/>
        <v>2</v>
      </c>
      <c r="I9" s="154" t="s">
        <v>175</v>
      </c>
      <c r="J9" s="154" t="s">
        <v>176</v>
      </c>
      <c r="K9" s="155">
        <v>15633.88</v>
      </c>
      <c r="L9" s="155">
        <v>4279.8500000000004</v>
      </c>
      <c r="M9" s="155">
        <v>2367.83</v>
      </c>
      <c r="N9" s="155">
        <v>1912.04</v>
      </c>
      <c r="O9" s="156" t="s">
        <v>171</v>
      </c>
    </row>
    <row r="10" spans="1:15" x14ac:dyDescent="0.35">
      <c r="A10" s="86" t="str">
        <f t="shared" si="2"/>
        <v>#72300</v>
      </c>
      <c r="B10" s="86" t="str">
        <f t="shared" si="2"/>
        <v>Plumbers</v>
      </c>
      <c r="C10" s="152">
        <f t="shared" si="1"/>
        <v>9530</v>
      </c>
      <c r="D10" s="152">
        <f t="shared" si="1"/>
        <v>3230</v>
      </c>
      <c r="E10" s="152">
        <f t="shared" si="1"/>
        <v>1570</v>
      </c>
      <c r="F10" s="152">
        <f t="shared" si="1"/>
        <v>1660</v>
      </c>
      <c r="G10" s="153" t="str">
        <f t="shared" si="3"/>
        <v>2</v>
      </c>
      <c r="I10" s="154" t="s">
        <v>177</v>
      </c>
      <c r="J10" s="154" t="s">
        <v>178</v>
      </c>
      <c r="K10" s="155">
        <v>9530.26</v>
      </c>
      <c r="L10" s="155">
        <v>3234.2200000000003</v>
      </c>
      <c r="M10" s="155">
        <v>1571.9699999999998</v>
      </c>
      <c r="N10" s="155">
        <v>1662.2399999999998</v>
      </c>
      <c r="O10" s="156" t="s">
        <v>171</v>
      </c>
    </row>
    <row r="11" spans="1:15" x14ac:dyDescent="0.35">
      <c r="C11" s="157"/>
      <c r="D11" s="157"/>
      <c r="E11" s="157"/>
      <c r="F11" s="157"/>
      <c r="G11" s="158"/>
      <c r="K11" s="151"/>
      <c r="L11" s="151"/>
      <c r="M11" s="151"/>
      <c r="N11" s="151"/>
      <c r="O11" s="159"/>
    </row>
    <row r="12" spans="1:15" x14ac:dyDescent="0.35">
      <c r="A12" s="134" t="s">
        <v>179</v>
      </c>
      <c r="C12" s="157"/>
      <c r="D12" s="157"/>
      <c r="E12" s="157"/>
      <c r="F12" s="157"/>
      <c r="G12" s="158"/>
      <c r="I12" s="136"/>
      <c r="K12" s="151"/>
      <c r="L12" s="151"/>
      <c r="M12" s="151"/>
      <c r="N12" s="151"/>
      <c r="O12" s="159"/>
    </row>
    <row r="13" spans="1:15" x14ac:dyDescent="0.35">
      <c r="A13" s="86" t="str">
        <f>I13</f>
        <v>#72410</v>
      </c>
      <c r="B13" s="86" t="str">
        <f>J13</f>
        <v>Automotive service technicians, truck and bus mechanics and mechanical repairers</v>
      </c>
      <c r="C13" s="152">
        <f t="shared" ref="C13:F17" si="4">ROUND(K13,-1)</f>
        <v>18250</v>
      </c>
      <c r="D13" s="152">
        <f t="shared" si="4"/>
        <v>5310</v>
      </c>
      <c r="E13" s="152">
        <f t="shared" si="4"/>
        <v>1320</v>
      </c>
      <c r="F13" s="152">
        <f t="shared" si="4"/>
        <v>3990</v>
      </c>
      <c r="G13" s="153" t="str">
        <f>O13</f>
        <v>2</v>
      </c>
      <c r="I13" s="141" t="s">
        <v>180</v>
      </c>
      <c r="J13" s="141" t="s">
        <v>181</v>
      </c>
      <c r="K13" s="151">
        <v>18250.47</v>
      </c>
      <c r="L13" s="151">
        <v>5306.4000000000005</v>
      </c>
      <c r="M13" s="151">
        <v>1320.93</v>
      </c>
      <c r="N13" s="151">
        <v>3985.4700000000003</v>
      </c>
      <c r="O13" s="159" t="s">
        <v>171</v>
      </c>
    </row>
    <row r="14" spans="1:15" x14ac:dyDescent="0.35">
      <c r="A14" s="86" t="str">
        <f t="shared" ref="A14:B17" si="5">I14</f>
        <v>#72200</v>
      </c>
      <c r="B14" s="86" t="str">
        <f t="shared" si="5"/>
        <v>Electricians (except industrial and power system)</v>
      </c>
      <c r="C14" s="152">
        <f t="shared" si="4"/>
        <v>15630</v>
      </c>
      <c r="D14" s="152">
        <f t="shared" si="4"/>
        <v>4280</v>
      </c>
      <c r="E14" s="152">
        <f t="shared" si="4"/>
        <v>2370</v>
      </c>
      <c r="F14" s="152">
        <f t="shared" si="4"/>
        <v>1910</v>
      </c>
      <c r="G14" s="153" t="str">
        <f t="shared" ref="G14:G17" si="6">O14</f>
        <v>2</v>
      </c>
      <c r="I14" s="141" t="s">
        <v>175</v>
      </c>
      <c r="J14" s="141" t="s">
        <v>176</v>
      </c>
      <c r="K14" s="151">
        <v>15633.88</v>
      </c>
      <c r="L14" s="151">
        <v>4279.8500000000004</v>
      </c>
      <c r="M14" s="151">
        <v>2367.83</v>
      </c>
      <c r="N14" s="151">
        <v>1912.04</v>
      </c>
      <c r="O14" s="159" t="s">
        <v>171</v>
      </c>
    </row>
    <row r="15" spans="1:15" x14ac:dyDescent="0.35">
      <c r="A15" s="86" t="str">
        <f t="shared" si="5"/>
        <v>#72401</v>
      </c>
      <c r="B15" s="86" t="str">
        <f t="shared" si="5"/>
        <v>Heavy-duty equipment mechanics</v>
      </c>
      <c r="C15" s="152">
        <f t="shared" si="4"/>
        <v>8130</v>
      </c>
      <c r="D15" s="152">
        <f t="shared" si="4"/>
        <v>2440</v>
      </c>
      <c r="E15" s="152">
        <f t="shared" si="4"/>
        <v>680</v>
      </c>
      <c r="F15" s="152">
        <f t="shared" si="4"/>
        <v>1760</v>
      </c>
      <c r="G15" s="153" t="str">
        <f t="shared" si="6"/>
        <v>2</v>
      </c>
      <c r="I15" s="141" t="s">
        <v>182</v>
      </c>
      <c r="J15" s="141" t="s">
        <v>183</v>
      </c>
      <c r="K15" s="151">
        <v>8134.4</v>
      </c>
      <c r="L15" s="151">
        <v>2444.0300000000002</v>
      </c>
      <c r="M15" s="151">
        <v>682.72000000000014</v>
      </c>
      <c r="N15" s="151">
        <v>1761.2899999999997</v>
      </c>
      <c r="O15" s="159" t="s">
        <v>171</v>
      </c>
    </row>
    <row r="16" spans="1:15" x14ac:dyDescent="0.35">
      <c r="A16" s="86" t="str">
        <f t="shared" si="5"/>
        <v>#72402</v>
      </c>
      <c r="B16" s="86" t="str">
        <f t="shared" si="5"/>
        <v>Heating, refrigeration and air conditioning mechanics</v>
      </c>
      <c r="C16" s="152">
        <f t="shared" si="4"/>
        <v>3410</v>
      </c>
      <c r="D16" s="152">
        <f t="shared" si="4"/>
        <v>1460</v>
      </c>
      <c r="E16" s="152">
        <f t="shared" si="4"/>
        <v>800</v>
      </c>
      <c r="F16" s="152">
        <f t="shared" si="4"/>
        <v>650</v>
      </c>
      <c r="G16" s="153" t="str">
        <f t="shared" si="6"/>
        <v>2</v>
      </c>
      <c r="I16" s="141" t="s">
        <v>184</v>
      </c>
      <c r="J16" s="141" t="s">
        <v>185</v>
      </c>
      <c r="K16" s="151">
        <v>3408.48</v>
      </c>
      <c r="L16" s="151">
        <v>1458.1100000000001</v>
      </c>
      <c r="M16" s="151">
        <v>804.99000000000012</v>
      </c>
      <c r="N16" s="151">
        <v>653.11999999999989</v>
      </c>
      <c r="O16" s="159" t="s">
        <v>171</v>
      </c>
    </row>
    <row r="17" spans="1:15" x14ac:dyDescent="0.35">
      <c r="A17" s="86" t="str">
        <f t="shared" si="5"/>
        <v>#72411</v>
      </c>
      <c r="B17" s="86" t="str">
        <f t="shared" si="5"/>
        <v>Auto body collision, refinishing and glass technicians and damage repair estimators</v>
      </c>
      <c r="C17" s="152">
        <f t="shared" si="4"/>
        <v>4110</v>
      </c>
      <c r="D17" s="152">
        <f t="shared" si="4"/>
        <v>1150</v>
      </c>
      <c r="E17" s="152">
        <f t="shared" si="4"/>
        <v>130</v>
      </c>
      <c r="F17" s="152">
        <f t="shared" si="4"/>
        <v>1020</v>
      </c>
      <c r="G17" s="153" t="str">
        <f t="shared" si="6"/>
        <v>2</v>
      </c>
      <c r="I17" s="141" t="s">
        <v>186</v>
      </c>
      <c r="J17" s="141" t="s">
        <v>187</v>
      </c>
      <c r="K17" s="151">
        <v>4110.1400000000003</v>
      </c>
      <c r="L17" s="151">
        <v>1147.82</v>
      </c>
      <c r="M17" s="151">
        <v>132.6</v>
      </c>
      <c r="N17" s="151">
        <v>1015.2199999999999</v>
      </c>
      <c r="O17" s="159" t="s">
        <v>171</v>
      </c>
    </row>
    <row r="18" spans="1:15" x14ac:dyDescent="0.35">
      <c r="C18" s="157"/>
      <c r="D18" s="157"/>
      <c r="E18" s="157"/>
      <c r="F18" s="157"/>
      <c r="G18" s="158"/>
      <c r="K18" s="151"/>
      <c r="L18" s="151"/>
      <c r="M18" s="151"/>
      <c r="N18" s="151"/>
      <c r="O18" s="159"/>
    </row>
    <row r="19" spans="1:15" x14ac:dyDescent="0.35">
      <c r="A19" s="134" t="s">
        <v>188</v>
      </c>
      <c r="C19" s="157"/>
      <c r="D19" s="157"/>
      <c r="E19" s="157"/>
      <c r="F19" s="157"/>
      <c r="G19" s="158"/>
      <c r="I19" s="136"/>
      <c r="K19" s="151"/>
      <c r="L19" s="151"/>
      <c r="M19" s="151"/>
      <c r="N19" s="151"/>
      <c r="O19" s="159"/>
    </row>
    <row r="20" spans="1:15" x14ac:dyDescent="0.35">
      <c r="A20" s="86" t="str">
        <f>I20</f>
        <v>#21231</v>
      </c>
      <c r="B20" s="86" t="str">
        <f>J20</f>
        <v>Software engineers and designers</v>
      </c>
      <c r="C20" s="152">
        <f t="shared" ref="C20:F24" si="7">ROUND(K20,-1)</f>
        <v>22660</v>
      </c>
      <c r="D20" s="152">
        <f t="shared" si="7"/>
        <v>11670</v>
      </c>
      <c r="E20" s="152">
        <f t="shared" si="7"/>
        <v>7790</v>
      </c>
      <c r="F20" s="152">
        <f t="shared" si="7"/>
        <v>3880</v>
      </c>
      <c r="G20" s="153" t="str">
        <f>O20</f>
        <v>1</v>
      </c>
      <c r="I20" s="141" t="s">
        <v>189</v>
      </c>
      <c r="J20" s="141" t="s">
        <v>190</v>
      </c>
      <c r="K20" s="151">
        <v>22660.04</v>
      </c>
      <c r="L20" s="151">
        <v>11665.86</v>
      </c>
      <c r="M20" s="151">
        <v>7786.0700000000006</v>
      </c>
      <c r="N20" s="151">
        <v>3879.7999999999997</v>
      </c>
      <c r="O20" s="159" t="s">
        <v>191</v>
      </c>
    </row>
    <row r="21" spans="1:15" x14ac:dyDescent="0.35">
      <c r="A21" s="86" t="str">
        <f t="shared" ref="A21:B24" si="8">I21</f>
        <v>#21222</v>
      </c>
      <c r="B21" s="86" t="str">
        <f t="shared" si="8"/>
        <v>Information systems specialists</v>
      </c>
      <c r="C21" s="152">
        <f t="shared" si="7"/>
        <v>16390</v>
      </c>
      <c r="D21" s="152">
        <f t="shared" si="7"/>
        <v>9140</v>
      </c>
      <c r="E21" s="152">
        <f t="shared" si="7"/>
        <v>5060</v>
      </c>
      <c r="F21" s="152">
        <f t="shared" si="7"/>
        <v>4080</v>
      </c>
      <c r="G21" s="153" t="str">
        <f t="shared" ref="G21:G24" si="9">O21</f>
        <v>1</v>
      </c>
      <c r="I21" s="141" t="s">
        <v>192</v>
      </c>
      <c r="J21" s="141" t="s">
        <v>193</v>
      </c>
      <c r="K21" s="151">
        <v>16394.78</v>
      </c>
      <c r="L21" s="151">
        <v>9139.4</v>
      </c>
      <c r="M21" s="151">
        <v>5059.55</v>
      </c>
      <c r="N21" s="151">
        <v>4079.8600000000006</v>
      </c>
      <c r="O21" s="159" t="s">
        <v>191</v>
      </c>
    </row>
    <row r="22" spans="1:15" x14ac:dyDescent="0.35">
      <c r="A22" s="86" t="str">
        <f t="shared" si="8"/>
        <v>#21232</v>
      </c>
      <c r="B22" s="86" t="str">
        <f t="shared" si="8"/>
        <v>Software developers and programmers</v>
      </c>
      <c r="C22" s="152">
        <f t="shared" si="7"/>
        <v>16710</v>
      </c>
      <c r="D22" s="152">
        <f t="shared" si="7"/>
        <v>8940</v>
      </c>
      <c r="E22" s="152">
        <f t="shared" si="7"/>
        <v>6280</v>
      </c>
      <c r="F22" s="152">
        <f t="shared" si="7"/>
        <v>2650</v>
      </c>
      <c r="G22" s="153" t="str">
        <f t="shared" si="9"/>
        <v>1</v>
      </c>
      <c r="I22" s="141" t="s">
        <v>194</v>
      </c>
      <c r="J22" s="141" t="s">
        <v>195</v>
      </c>
      <c r="K22" s="151">
        <v>16712.13</v>
      </c>
      <c r="L22" s="151">
        <v>8936.66</v>
      </c>
      <c r="M22" s="151">
        <v>6284.21</v>
      </c>
      <c r="N22" s="151">
        <v>2652.47</v>
      </c>
      <c r="O22" s="159" t="s">
        <v>191</v>
      </c>
    </row>
    <row r="23" spans="1:15" x14ac:dyDescent="0.35">
      <c r="A23" s="86" t="str">
        <f t="shared" si="8"/>
        <v>#20012</v>
      </c>
      <c r="B23" s="86" t="str">
        <f t="shared" si="8"/>
        <v>Computer and information systems managers</v>
      </c>
      <c r="C23" s="152">
        <f t="shared" si="7"/>
        <v>13140</v>
      </c>
      <c r="D23" s="152">
        <f t="shared" si="7"/>
        <v>8850</v>
      </c>
      <c r="E23" s="152">
        <f t="shared" si="7"/>
        <v>3930</v>
      </c>
      <c r="F23" s="152">
        <f t="shared" si="7"/>
        <v>4920</v>
      </c>
      <c r="G23" s="153" t="str">
        <f t="shared" si="9"/>
        <v>0</v>
      </c>
      <c r="I23" s="141" t="s">
        <v>196</v>
      </c>
      <c r="J23" s="141" t="s">
        <v>197</v>
      </c>
      <c r="K23" s="151">
        <v>13138.25</v>
      </c>
      <c r="L23" s="151">
        <v>8847.5800000000017</v>
      </c>
      <c r="M23" s="151">
        <v>3925.36</v>
      </c>
      <c r="N23" s="151">
        <v>4922.24</v>
      </c>
      <c r="O23" s="159" t="s">
        <v>198</v>
      </c>
    </row>
    <row r="24" spans="1:15" x14ac:dyDescent="0.35">
      <c r="A24" s="86" t="str">
        <f t="shared" si="8"/>
        <v>#52120</v>
      </c>
      <c r="B24" s="86" t="str">
        <f t="shared" si="8"/>
        <v>Graphic designers and illustrators</v>
      </c>
      <c r="C24" s="152">
        <f t="shared" si="7"/>
        <v>18310</v>
      </c>
      <c r="D24" s="152">
        <f t="shared" si="7"/>
        <v>6600</v>
      </c>
      <c r="E24" s="152">
        <f t="shared" si="7"/>
        <v>3850</v>
      </c>
      <c r="F24" s="152">
        <f t="shared" si="7"/>
        <v>2750</v>
      </c>
      <c r="G24" s="153" t="str">
        <f t="shared" si="9"/>
        <v>2</v>
      </c>
      <c r="I24" s="141" t="s">
        <v>199</v>
      </c>
      <c r="J24" s="141" t="s">
        <v>200</v>
      </c>
      <c r="K24" s="151">
        <v>18308.34</v>
      </c>
      <c r="L24" s="151">
        <v>6601.51</v>
      </c>
      <c r="M24" s="151">
        <v>3851.46</v>
      </c>
      <c r="N24" s="151">
        <v>2750.0299999999997</v>
      </c>
      <c r="O24" s="159" t="s">
        <v>171</v>
      </c>
    </row>
    <row r="25" spans="1:15" x14ac:dyDescent="0.35">
      <c r="C25" s="157"/>
      <c r="D25" s="157"/>
      <c r="E25" s="157"/>
      <c r="F25" s="157"/>
      <c r="G25" s="158"/>
      <c r="K25" s="151"/>
      <c r="L25" s="151"/>
      <c r="M25" s="151"/>
      <c r="N25" s="151"/>
      <c r="O25" s="159"/>
    </row>
    <row r="26" spans="1:15" x14ac:dyDescent="0.35">
      <c r="A26" s="134" t="s">
        <v>201</v>
      </c>
      <c r="C26" s="157"/>
      <c r="D26" s="157"/>
      <c r="E26" s="157"/>
      <c r="F26" s="157"/>
      <c r="G26" s="158"/>
      <c r="I26" s="136"/>
      <c r="K26" s="151"/>
      <c r="L26" s="151"/>
      <c r="M26" s="151"/>
      <c r="N26" s="151"/>
      <c r="O26" s="159"/>
    </row>
    <row r="27" spans="1:15" x14ac:dyDescent="0.35">
      <c r="A27" s="86" t="str">
        <f>I27</f>
        <v>#31301</v>
      </c>
      <c r="B27" s="86" t="str">
        <f>J27</f>
        <v>Registered nurses and registered psychiatric nurses</v>
      </c>
      <c r="C27" s="152">
        <f t="shared" ref="C27:F31" si="10">ROUND(K27,-1)</f>
        <v>63910</v>
      </c>
      <c r="D27" s="152">
        <f t="shared" si="10"/>
        <v>30190</v>
      </c>
      <c r="E27" s="152">
        <f t="shared" si="10"/>
        <v>16110</v>
      </c>
      <c r="F27" s="152">
        <f t="shared" si="10"/>
        <v>14090</v>
      </c>
      <c r="G27" s="153" t="str">
        <f>O27</f>
        <v>1</v>
      </c>
      <c r="I27" s="141" t="s">
        <v>202</v>
      </c>
      <c r="J27" s="141" t="s">
        <v>203</v>
      </c>
      <c r="K27" s="151">
        <v>63911.56</v>
      </c>
      <c r="L27" s="151">
        <v>30193.269999999997</v>
      </c>
      <c r="M27" s="151">
        <v>16106</v>
      </c>
      <c r="N27" s="151">
        <v>14087.27</v>
      </c>
      <c r="O27" s="159" t="s">
        <v>191</v>
      </c>
    </row>
    <row r="28" spans="1:15" x14ac:dyDescent="0.35">
      <c r="A28" s="86" t="str">
        <f t="shared" ref="A28:B31" si="11">I28</f>
        <v>#33102</v>
      </c>
      <c r="B28" s="86" t="str">
        <f t="shared" si="11"/>
        <v>Nurse aides, orderlies and patient service associates</v>
      </c>
      <c r="C28" s="152">
        <f t="shared" si="10"/>
        <v>47630</v>
      </c>
      <c r="D28" s="152">
        <f t="shared" si="10"/>
        <v>22810</v>
      </c>
      <c r="E28" s="152">
        <f t="shared" si="10"/>
        <v>10730</v>
      </c>
      <c r="F28" s="152">
        <f t="shared" si="10"/>
        <v>12080</v>
      </c>
      <c r="G28" s="153" t="str">
        <f t="shared" ref="G28:G31" si="12">O28</f>
        <v>3</v>
      </c>
      <c r="I28" s="141" t="s">
        <v>204</v>
      </c>
      <c r="J28" s="141" t="s">
        <v>205</v>
      </c>
      <c r="K28" s="151">
        <v>47627.07</v>
      </c>
      <c r="L28" s="151">
        <v>22809.01</v>
      </c>
      <c r="M28" s="151">
        <v>10729.6</v>
      </c>
      <c r="N28" s="151">
        <v>12079.400000000001</v>
      </c>
      <c r="O28" s="159" t="s">
        <v>174</v>
      </c>
    </row>
    <row r="29" spans="1:15" x14ac:dyDescent="0.35">
      <c r="A29" s="86" t="str">
        <f t="shared" si="11"/>
        <v>#42201</v>
      </c>
      <c r="B29" s="86" t="str">
        <f t="shared" si="11"/>
        <v>Social and community service workers</v>
      </c>
      <c r="C29" s="152">
        <f t="shared" si="10"/>
        <v>36460</v>
      </c>
      <c r="D29" s="152">
        <f t="shared" si="10"/>
        <v>14970</v>
      </c>
      <c r="E29" s="152">
        <f t="shared" si="10"/>
        <v>6430</v>
      </c>
      <c r="F29" s="152">
        <f t="shared" si="10"/>
        <v>8540</v>
      </c>
      <c r="G29" s="153" t="str">
        <f t="shared" si="12"/>
        <v>2</v>
      </c>
      <c r="I29" s="141" t="s">
        <v>206</v>
      </c>
      <c r="J29" s="141" t="s">
        <v>207</v>
      </c>
      <c r="K29" s="151">
        <v>36457.730000000003</v>
      </c>
      <c r="L29" s="151">
        <v>14967.18</v>
      </c>
      <c r="M29" s="151">
        <v>6428.27</v>
      </c>
      <c r="N29" s="151">
        <v>8538.9</v>
      </c>
      <c r="O29" s="159" t="s">
        <v>171</v>
      </c>
    </row>
    <row r="30" spans="1:15" x14ac:dyDescent="0.35">
      <c r="A30" s="86" t="str">
        <f t="shared" si="11"/>
        <v>#41221</v>
      </c>
      <c r="B30" s="86" t="str">
        <f t="shared" si="11"/>
        <v>Elementary school and kindergarten teachers</v>
      </c>
      <c r="C30" s="152">
        <f t="shared" si="10"/>
        <v>37000</v>
      </c>
      <c r="D30" s="152">
        <f t="shared" si="10"/>
        <v>14090</v>
      </c>
      <c r="E30" s="152">
        <f t="shared" si="10"/>
        <v>4660</v>
      </c>
      <c r="F30" s="152">
        <f t="shared" si="10"/>
        <v>9420</v>
      </c>
      <c r="G30" s="153" t="str">
        <f t="shared" si="12"/>
        <v>1</v>
      </c>
      <c r="I30" s="141" t="s">
        <v>208</v>
      </c>
      <c r="J30" s="141" t="s">
        <v>209</v>
      </c>
      <c r="K30" s="151">
        <v>37000.550000000003</v>
      </c>
      <c r="L30" s="151">
        <v>14087.78</v>
      </c>
      <c r="M30" s="151">
        <v>4663.01</v>
      </c>
      <c r="N30" s="151">
        <v>9424.7599999999984</v>
      </c>
      <c r="O30" s="159" t="s">
        <v>191</v>
      </c>
    </row>
    <row r="31" spans="1:15" x14ac:dyDescent="0.35">
      <c r="A31" s="86" t="str">
        <f t="shared" si="11"/>
        <v>#42202</v>
      </c>
      <c r="B31" s="86" t="str">
        <f t="shared" si="11"/>
        <v>Early childhood educators and assistants</v>
      </c>
      <c r="C31" s="152">
        <f t="shared" si="10"/>
        <v>22610</v>
      </c>
      <c r="D31" s="152">
        <f t="shared" si="10"/>
        <v>13820</v>
      </c>
      <c r="E31" s="152">
        <f t="shared" si="10"/>
        <v>9300</v>
      </c>
      <c r="F31" s="152">
        <f t="shared" si="10"/>
        <v>4510</v>
      </c>
      <c r="G31" s="153" t="str">
        <f t="shared" si="12"/>
        <v>2</v>
      </c>
      <c r="I31" s="141" t="s">
        <v>210</v>
      </c>
      <c r="J31" s="141" t="s">
        <v>211</v>
      </c>
      <c r="K31" s="151">
        <v>22607.4</v>
      </c>
      <c r="L31" s="151">
        <v>13816.400000000001</v>
      </c>
      <c r="M31" s="151">
        <v>9302.3799999999992</v>
      </c>
      <c r="N31" s="151">
        <v>4514.05</v>
      </c>
      <c r="O31" s="159" t="s">
        <v>171</v>
      </c>
    </row>
    <row r="33" spans="1:9" x14ac:dyDescent="0.35">
      <c r="A33" s="160" t="s">
        <v>212</v>
      </c>
      <c r="I33" s="161"/>
    </row>
    <row r="34" spans="1:9" x14ac:dyDescent="0.35">
      <c r="A34" s="162" t="s">
        <v>213</v>
      </c>
      <c r="I34" s="16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34E61-5027-4DBB-BCC6-2AAB75EAE1E9}">
  <sheetPr>
    <tabColor theme="8" tint="-0.249977111117893"/>
  </sheetPr>
  <dimension ref="A1:I27"/>
  <sheetViews>
    <sheetView topLeftCell="A24" workbookViewId="0">
      <selection sqref="A1:XFD1048576"/>
    </sheetView>
  </sheetViews>
  <sheetFormatPr defaultRowHeight="14.5" x14ac:dyDescent="0.35"/>
  <cols>
    <col min="7" max="7" width="23.1796875" customWidth="1"/>
    <col min="8" max="8" width="15" customWidth="1"/>
  </cols>
  <sheetData>
    <row r="1" spans="1:9" x14ac:dyDescent="0.35">
      <c r="A1" s="9" t="s">
        <v>68</v>
      </c>
    </row>
    <row r="8" spans="1:9" x14ac:dyDescent="0.35">
      <c r="G8" s="297" t="s">
        <v>69</v>
      </c>
      <c r="H8" s="297"/>
      <c r="I8" s="297"/>
    </row>
    <row r="9" spans="1:9" x14ac:dyDescent="0.35">
      <c r="G9" s="297"/>
      <c r="H9" s="297"/>
      <c r="I9" s="297"/>
    </row>
    <row r="10" spans="1:9" x14ac:dyDescent="0.35">
      <c r="G10" s="297"/>
      <c r="H10" s="297"/>
      <c r="I10" s="297"/>
    </row>
    <row r="11" spans="1:9" x14ac:dyDescent="0.35">
      <c r="G11" s="297"/>
      <c r="H11" s="297"/>
      <c r="I11" s="297"/>
    </row>
    <row r="12" spans="1:9" x14ac:dyDescent="0.35">
      <c r="G12" s="297"/>
      <c r="H12" s="297"/>
      <c r="I12" s="297"/>
    </row>
    <row r="13" spans="1:9" x14ac:dyDescent="0.35">
      <c r="G13" s="297"/>
      <c r="H13" s="297"/>
      <c r="I13" s="297"/>
    </row>
    <row r="14" spans="1:9" x14ac:dyDescent="0.35">
      <c r="G14" s="297"/>
      <c r="H14" s="297"/>
      <c r="I14" s="297"/>
    </row>
    <row r="19" spans="7:8" ht="29" x14ac:dyDescent="0.35">
      <c r="G19" s="33" t="s">
        <v>70</v>
      </c>
      <c r="H19" s="34" t="s">
        <v>71</v>
      </c>
    </row>
    <row r="20" spans="7:8" x14ac:dyDescent="0.35">
      <c r="G20" t="str">
        <f>'[4]Table 5-1'!A5</f>
        <v>Vancouver Island/Coast</v>
      </c>
      <c r="H20" s="17">
        <f>'[4]Table 5-1'!F5</f>
        <v>166740</v>
      </c>
    </row>
    <row r="21" spans="7:8" x14ac:dyDescent="0.35">
      <c r="G21" t="str">
        <f>'[4]Table 5-1'!A6</f>
        <v>Mainland/Southwest</v>
      </c>
      <c r="H21" s="17">
        <f>'[4]Table 5-1'!F6</f>
        <v>754690</v>
      </c>
    </row>
    <row r="22" spans="7:8" x14ac:dyDescent="0.35">
      <c r="G22" t="str">
        <f>'[4]Table 5-1'!A7</f>
        <v>Thompson-Okanagan</v>
      </c>
      <c r="H22" s="17">
        <f>'[4]Table 5-1'!F7</f>
        <v>121860</v>
      </c>
    </row>
    <row r="23" spans="7:8" x14ac:dyDescent="0.35">
      <c r="G23" t="str">
        <f>'[4]Table 5-1'!A8</f>
        <v>Kootenay</v>
      </c>
      <c r="H23" s="17">
        <f>'[4]Table 5-1'!F8</f>
        <v>26320</v>
      </c>
    </row>
    <row r="24" spans="7:8" x14ac:dyDescent="0.35">
      <c r="G24" t="str">
        <f>'[4]Table 5-1'!A9</f>
        <v>Cariboo</v>
      </c>
      <c r="H24" s="17">
        <f>'[4]Table 5-1'!F9</f>
        <v>23490</v>
      </c>
    </row>
    <row r="25" spans="7:8" x14ac:dyDescent="0.35">
      <c r="G25" t="str">
        <f>'[4]Table 5-1'!A10</f>
        <v>Northeast</v>
      </c>
      <c r="H25" s="17">
        <f>'[4]Table 5-1'!F10</f>
        <v>11190</v>
      </c>
    </row>
    <row r="26" spans="7:8" x14ac:dyDescent="0.35">
      <c r="G26" t="str">
        <f>'[4]Table 5-1'!A11</f>
        <v>North Coast/Nechako</v>
      </c>
      <c r="H26" s="17">
        <f>'[4]Table 5-1'!F11</f>
        <v>15690</v>
      </c>
    </row>
    <row r="27" spans="7:8" x14ac:dyDescent="0.35">
      <c r="G27" s="9" t="str">
        <f>'[4]Table 5-1'!A12</f>
        <v>British Columbia</v>
      </c>
      <c r="H27" s="35">
        <f>'[4]Table 5-1'!F12</f>
        <v>1119970</v>
      </c>
    </row>
  </sheetData>
  <mergeCells count="1">
    <mergeCell ref="G8:I1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47621-9453-4A58-8DCE-DA3173CEF7A5}">
  <sheetPr>
    <tabColor theme="8" tint="-0.249977111117893"/>
  </sheetPr>
  <dimension ref="A1:J30"/>
  <sheetViews>
    <sheetView workbookViewId="0">
      <selection sqref="A1:XFD1048576"/>
    </sheetView>
  </sheetViews>
  <sheetFormatPr defaultRowHeight="14.5" x14ac:dyDescent="0.35"/>
  <cols>
    <col min="1" max="1" width="20.7265625" customWidth="1"/>
    <col min="2" max="2" width="17.81640625" customWidth="1"/>
    <col min="3" max="3" width="16.7265625" customWidth="1"/>
    <col min="4" max="4" width="16" customWidth="1"/>
    <col min="5" max="5" width="16.7265625" customWidth="1"/>
    <col min="6" max="6" width="16" customWidth="1"/>
    <col min="7" max="7" width="12.81640625" customWidth="1"/>
    <col min="8" max="8" width="17.81640625" customWidth="1"/>
    <col min="9" max="10" width="11.54296875" bestFit="1" customWidth="1"/>
  </cols>
  <sheetData>
    <row r="1" spans="1:10" x14ac:dyDescent="0.35">
      <c r="A1" s="9" t="s">
        <v>72</v>
      </c>
      <c r="C1" s="36"/>
    </row>
    <row r="2" spans="1:10" x14ac:dyDescent="0.35">
      <c r="C2" s="36"/>
    </row>
    <row r="3" spans="1:10" ht="43.5" x14ac:dyDescent="0.35">
      <c r="A3" s="298" t="s">
        <v>70</v>
      </c>
      <c r="B3" s="37" t="s">
        <v>8</v>
      </c>
      <c r="C3" s="38" t="s">
        <v>73</v>
      </c>
      <c r="D3" s="300" t="s">
        <v>10</v>
      </c>
      <c r="E3" s="300"/>
      <c r="F3" s="301"/>
    </row>
    <row r="4" spans="1:10" x14ac:dyDescent="0.35">
      <c r="A4" s="299"/>
      <c r="B4" s="39">
        <v>2024</v>
      </c>
      <c r="C4" s="40" t="s">
        <v>11</v>
      </c>
      <c r="D4" s="34" t="s">
        <v>74</v>
      </c>
      <c r="E4" s="34" t="s">
        <v>13</v>
      </c>
      <c r="F4" s="41" t="s">
        <v>14</v>
      </c>
    </row>
    <row r="5" spans="1:10" x14ac:dyDescent="0.35">
      <c r="A5" s="42" t="s">
        <v>75</v>
      </c>
      <c r="B5" s="43">
        <v>445800</v>
      </c>
      <c r="C5" s="44">
        <v>1.0999999999999901</v>
      </c>
      <c r="D5" s="43">
        <v>49590</v>
      </c>
      <c r="E5" s="43">
        <v>117140</v>
      </c>
      <c r="F5" s="45">
        <v>166740</v>
      </c>
      <c r="H5" s="46" t="s">
        <v>76</v>
      </c>
      <c r="I5" s="46" t="s">
        <v>77</v>
      </c>
      <c r="J5" s="46" t="s">
        <v>78</v>
      </c>
    </row>
    <row r="6" spans="1:10" x14ac:dyDescent="0.35">
      <c r="A6" s="42" t="s">
        <v>79</v>
      </c>
      <c r="B6" s="43">
        <v>1819070</v>
      </c>
      <c r="C6" s="44">
        <v>1.7</v>
      </c>
      <c r="D6" s="43">
        <v>347180</v>
      </c>
      <c r="E6" s="43">
        <v>407510</v>
      </c>
      <c r="F6" s="45">
        <v>754690</v>
      </c>
      <c r="H6" s="47">
        <f>D5/D$12</f>
        <v>0.11052174106844369</v>
      </c>
      <c r="I6" s="47">
        <f t="shared" ref="H6:J12" si="0">E5/E$12</f>
        <v>0.17450244309379095</v>
      </c>
      <c r="J6" s="47">
        <f t="shared" si="0"/>
        <v>0.14887898783003117</v>
      </c>
    </row>
    <row r="7" spans="1:10" x14ac:dyDescent="0.35">
      <c r="A7" s="42" t="s">
        <v>80</v>
      </c>
      <c r="B7" s="43">
        <v>305620</v>
      </c>
      <c r="C7" s="44">
        <v>1.2</v>
      </c>
      <c r="D7" s="43">
        <v>37660</v>
      </c>
      <c r="E7" s="43">
        <v>84200</v>
      </c>
      <c r="F7" s="45">
        <v>121860</v>
      </c>
      <c r="H7" s="47">
        <f t="shared" si="0"/>
        <v>0.77376362299137491</v>
      </c>
      <c r="I7" s="47">
        <f t="shared" si="0"/>
        <v>0.60706411631509949</v>
      </c>
      <c r="J7" s="47">
        <f t="shared" si="0"/>
        <v>0.67384840665374968</v>
      </c>
    </row>
    <row r="8" spans="1:10" x14ac:dyDescent="0.35">
      <c r="A8" s="42" t="s">
        <v>81</v>
      </c>
      <c r="B8" s="43">
        <v>79790</v>
      </c>
      <c r="C8" s="44">
        <v>0.5</v>
      </c>
      <c r="D8" s="43">
        <v>4280</v>
      </c>
      <c r="E8" s="43">
        <v>22030</v>
      </c>
      <c r="F8" s="45">
        <v>26320</v>
      </c>
      <c r="H8" s="47">
        <f t="shared" si="0"/>
        <v>8.3933227841048383E-2</v>
      </c>
      <c r="I8" s="47">
        <f t="shared" si="0"/>
        <v>0.125432010487427</v>
      </c>
      <c r="J8" s="47">
        <f t="shared" si="0"/>
        <v>0.10880648588801486</v>
      </c>
    </row>
    <row r="9" spans="1:10" x14ac:dyDescent="0.35">
      <c r="A9" s="42" t="s">
        <v>82</v>
      </c>
      <c r="B9" s="43">
        <v>86510</v>
      </c>
      <c r="C9" s="44">
        <v>0.4</v>
      </c>
      <c r="D9" s="43">
        <v>2840</v>
      </c>
      <c r="E9" s="43">
        <v>20640</v>
      </c>
      <c r="F9" s="45">
        <v>23490</v>
      </c>
      <c r="H9" s="47">
        <f t="shared" si="0"/>
        <v>9.5388798502306707E-3</v>
      </c>
      <c r="I9" s="47">
        <f t="shared" si="0"/>
        <v>3.2817900131092835E-2</v>
      </c>
      <c r="J9" s="47">
        <f t="shared" si="0"/>
        <v>2.3500629481146815E-2</v>
      </c>
    </row>
    <row r="10" spans="1:10" x14ac:dyDescent="0.35">
      <c r="A10" s="42" t="s">
        <v>83</v>
      </c>
      <c r="B10" s="43">
        <v>36320</v>
      </c>
      <c r="C10" s="44">
        <v>0.6</v>
      </c>
      <c r="D10" s="43">
        <v>2370</v>
      </c>
      <c r="E10" s="43">
        <v>8820</v>
      </c>
      <c r="F10" s="45">
        <v>11190</v>
      </c>
      <c r="H10" s="47">
        <f t="shared" si="0"/>
        <v>6.3295370968820342E-3</v>
      </c>
      <c r="I10" s="47">
        <f t="shared" si="0"/>
        <v>3.0747229174115123E-2</v>
      </c>
      <c r="J10" s="47">
        <f t="shared" si="0"/>
        <v>2.0973776083287946E-2</v>
      </c>
    </row>
    <row r="11" spans="1:10" x14ac:dyDescent="0.35">
      <c r="A11" s="42" t="s">
        <v>84</v>
      </c>
      <c r="B11" s="43">
        <v>44180</v>
      </c>
      <c r="C11" s="44">
        <v>1</v>
      </c>
      <c r="D11" s="43">
        <v>4760</v>
      </c>
      <c r="E11" s="43">
        <v>10940</v>
      </c>
      <c r="F11" s="45">
        <v>15690</v>
      </c>
      <c r="H11" s="47">
        <f t="shared" si="0"/>
        <v>5.2820432815529651E-3</v>
      </c>
      <c r="I11" s="47">
        <f t="shared" si="0"/>
        <v>1.3139077583124777E-2</v>
      </c>
      <c r="J11" s="47">
        <f t="shared" si="0"/>
        <v>9.9913390537246533E-3</v>
      </c>
    </row>
    <row r="12" spans="1:10" x14ac:dyDescent="0.35">
      <c r="A12" s="48" t="s">
        <v>85</v>
      </c>
      <c r="B12" s="49">
        <v>2817300</v>
      </c>
      <c r="C12" s="50">
        <v>1.4</v>
      </c>
      <c r="D12" s="49">
        <v>448690</v>
      </c>
      <c r="E12" s="49">
        <v>671280</v>
      </c>
      <c r="F12" s="51">
        <v>1119970</v>
      </c>
      <c r="H12" s="47">
        <f t="shared" si="0"/>
        <v>1.0608660768013551E-2</v>
      </c>
      <c r="I12" s="47">
        <f t="shared" si="0"/>
        <v>1.6297223215349779E-2</v>
      </c>
      <c r="J12" s="47">
        <f t="shared" si="0"/>
        <v>1.4009303820638053E-2</v>
      </c>
    </row>
    <row r="13" spans="1:10" x14ac:dyDescent="0.35">
      <c r="C13" s="36"/>
      <c r="H13" s="47"/>
      <c r="I13" s="47"/>
      <c r="J13" s="47"/>
    </row>
    <row r="14" spans="1:10" x14ac:dyDescent="0.35">
      <c r="A14" s="52" t="s">
        <v>86</v>
      </c>
      <c r="C14" s="36"/>
    </row>
    <row r="17" spans="1:10" x14ac:dyDescent="0.35">
      <c r="A17" s="42" t="s">
        <v>75</v>
      </c>
      <c r="B17" s="44">
        <f>C5</f>
        <v>1.0999999999999901</v>
      </c>
    </row>
    <row r="18" spans="1:10" x14ac:dyDescent="0.35">
      <c r="A18" s="42" t="s">
        <v>79</v>
      </c>
      <c r="B18" s="44">
        <f t="shared" ref="B18:B24" si="1">C6</f>
        <v>1.7</v>
      </c>
    </row>
    <row r="19" spans="1:10" x14ac:dyDescent="0.35">
      <c r="A19" s="42" t="s">
        <v>80</v>
      </c>
      <c r="B19" s="44">
        <f t="shared" si="1"/>
        <v>1.2</v>
      </c>
    </row>
    <row r="20" spans="1:10" x14ac:dyDescent="0.35">
      <c r="A20" s="42" t="s">
        <v>81</v>
      </c>
      <c r="B20" s="44">
        <f t="shared" si="1"/>
        <v>0.5</v>
      </c>
    </row>
    <row r="21" spans="1:10" x14ac:dyDescent="0.35">
      <c r="A21" s="42" t="s">
        <v>82</v>
      </c>
      <c r="B21" s="44">
        <f t="shared" si="1"/>
        <v>0.4</v>
      </c>
    </row>
    <row r="22" spans="1:10" x14ac:dyDescent="0.35">
      <c r="A22" s="42" t="s">
        <v>83</v>
      </c>
      <c r="B22" s="44">
        <f t="shared" si="1"/>
        <v>0.6</v>
      </c>
      <c r="F22" s="53"/>
    </row>
    <row r="23" spans="1:10" x14ac:dyDescent="0.35">
      <c r="A23" s="42" t="s">
        <v>84</v>
      </c>
      <c r="B23" s="44">
        <f t="shared" si="1"/>
        <v>1</v>
      </c>
      <c r="F23" s="53"/>
      <c r="G23" s="54"/>
      <c r="H23" s="17"/>
      <c r="I23" s="17"/>
      <c r="J23" s="17"/>
    </row>
    <row r="24" spans="1:10" x14ac:dyDescent="0.35">
      <c r="A24" s="48" t="s">
        <v>85</v>
      </c>
      <c r="B24" s="44">
        <f t="shared" si="1"/>
        <v>1.4</v>
      </c>
      <c r="F24" s="53"/>
      <c r="G24" s="54"/>
      <c r="H24" s="17"/>
      <c r="I24" s="17"/>
      <c r="J24" s="17"/>
    </row>
    <row r="25" spans="1:10" x14ac:dyDescent="0.35">
      <c r="F25" s="53"/>
      <c r="G25" s="54"/>
      <c r="H25" s="17"/>
      <c r="I25" s="17"/>
      <c r="J25" s="17"/>
    </row>
    <row r="26" spans="1:10" x14ac:dyDescent="0.35">
      <c r="F26" s="53"/>
      <c r="G26" s="54"/>
      <c r="H26" s="17"/>
      <c r="I26" s="17"/>
      <c r="J26" s="17"/>
    </row>
    <row r="27" spans="1:10" x14ac:dyDescent="0.35">
      <c r="F27" s="53"/>
      <c r="G27" s="54"/>
      <c r="H27" s="17"/>
      <c r="I27" s="17"/>
      <c r="J27" s="17"/>
    </row>
    <row r="28" spans="1:10" x14ac:dyDescent="0.35">
      <c r="F28" s="53"/>
      <c r="G28" s="54"/>
      <c r="H28" s="17"/>
      <c r="I28" s="17"/>
      <c r="J28" s="17"/>
    </row>
    <row r="29" spans="1:10" x14ac:dyDescent="0.35">
      <c r="F29" s="53"/>
      <c r="G29" s="54"/>
      <c r="H29" s="17"/>
      <c r="I29" s="17"/>
      <c r="J29" s="17"/>
    </row>
    <row r="30" spans="1:10" x14ac:dyDescent="0.35">
      <c r="G30" s="54"/>
      <c r="H30" s="17"/>
      <c r="I30" s="17"/>
      <c r="J30" s="17"/>
    </row>
  </sheetData>
  <mergeCells count="2">
    <mergeCell ref="A3:A4"/>
    <mergeCell ref="D3:F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34E2F-20B5-413B-9CA0-2AC5AA8B9B71}">
  <sheetPr>
    <tabColor theme="8" tint="-0.249977111117893"/>
  </sheetPr>
  <dimension ref="A1:H10"/>
  <sheetViews>
    <sheetView workbookViewId="0">
      <selection sqref="A1:XFD1048576"/>
    </sheetView>
  </sheetViews>
  <sheetFormatPr defaultRowHeight="14.5" x14ac:dyDescent="0.35"/>
  <cols>
    <col min="1" max="1" width="57" customWidth="1"/>
    <col min="2" max="2" width="12.26953125" bestFit="1" customWidth="1"/>
    <col min="3" max="3" width="14.81640625" customWidth="1"/>
    <col min="4" max="4" width="10" bestFit="1" customWidth="1"/>
    <col min="5" max="5" width="12.7265625" bestFit="1" customWidth="1"/>
    <col min="6" max="6" width="10" bestFit="1" customWidth="1"/>
    <col min="7" max="7" width="12.7265625" bestFit="1" customWidth="1"/>
  </cols>
  <sheetData>
    <row r="1" spans="1:8" x14ac:dyDescent="0.35">
      <c r="A1" s="9" t="s">
        <v>6</v>
      </c>
    </row>
    <row r="3" spans="1:8" ht="43.5"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445800</v>
      </c>
      <c r="C5" s="16">
        <v>1.0999999999999901</v>
      </c>
      <c r="D5" s="15">
        <v>49590</v>
      </c>
      <c r="E5" s="15">
        <v>117140</v>
      </c>
      <c r="F5" s="15">
        <v>166740</v>
      </c>
    </row>
    <row r="6" spans="1:8" x14ac:dyDescent="0.35">
      <c r="A6" s="14" t="s">
        <v>16</v>
      </c>
      <c r="B6" s="15">
        <v>30800</v>
      </c>
      <c r="C6" s="16">
        <v>2.2999999999999998</v>
      </c>
      <c r="D6" s="15">
        <v>7970</v>
      </c>
      <c r="E6" s="15">
        <v>7820</v>
      </c>
      <c r="F6" s="15">
        <v>15790</v>
      </c>
    </row>
    <row r="7" spans="1:8" x14ac:dyDescent="0.35">
      <c r="A7" s="14" t="s">
        <v>17</v>
      </c>
      <c r="B7" s="15">
        <v>43250</v>
      </c>
      <c r="C7" s="16">
        <v>0.2</v>
      </c>
      <c r="D7" s="15">
        <v>630</v>
      </c>
      <c r="E7" s="15">
        <v>9690</v>
      </c>
      <c r="F7" s="15">
        <v>10320</v>
      </c>
    </row>
    <row r="8" spans="1:8" x14ac:dyDescent="0.35">
      <c r="A8" s="14" t="s">
        <v>18</v>
      </c>
      <c r="B8" s="15">
        <v>15290</v>
      </c>
      <c r="C8" s="16">
        <v>2.7</v>
      </c>
      <c r="D8" s="15">
        <v>4720</v>
      </c>
      <c r="E8" s="15">
        <v>4270</v>
      </c>
      <c r="F8" s="15">
        <v>8990</v>
      </c>
    </row>
    <row r="9" spans="1:8" x14ac:dyDescent="0.35">
      <c r="A9" s="14" t="s">
        <v>19</v>
      </c>
      <c r="B9" s="15">
        <v>20610</v>
      </c>
      <c r="C9" s="16">
        <v>0.89999999999999902</v>
      </c>
      <c r="D9" s="15">
        <v>2000</v>
      </c>
      <c r="E9" s="15">
        <v>6010</v>
      </c>
      <c r="F9" s="15">
        <v>8000</v>
      </c>
    </row>
    <row r="10" spans="1:8" x14ac:dyDescent="0.35">
      <c r="A10" s="14" t="s">
        <v>20</v>
      </c>
      <c r="B10" s="15">
        <v>26110</v>
      </c>
      <c r="C10" s="16">
        <v>1.0999999999999901</v>
      </c>
      <c r="D10" s="15">
        <v>3090</v>
      </c>
      <c r="E10" s="15">
        <v>4470</v>
      </c>
      <c r="F10" s="15">
        <v>7550</v>
      </c>
    </row>
  </sheetData>
  <mergeCells count="1">
    <mergeCell ref="D3:F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A9059-E9FC-4740-A1A4-C320A0DEF726}">
  <sheetPr>
    <tabColor theme="8" tint="-0.249977111117893"/>
  </sheetPr>
  <dimension ref="A1:H10"/>
  <sheetViews>
    <sheetView workbookViewId="0">
      <selection sqref="A1:XFD1048576"/>
    </sheetView>
  </sheetViews>
  <sheetFormatPr defaultRowHeight="14.5" x14ac:dyDescent="0.35"/>
  <cols>
    <col min="1" max="1" width="57.1796875" customWidth="1"/>
    <col min="2" max="2" width="12.26953125" bestFit="1" customWidth="1"/>
    <col min="3" max="3" width="13.1796875" customWidth="1"/>
    <col min="4" max="4" width="10" bestFit="1" customWidth="1"/>
    <col min="5" max="5" width="12.7265625" bestFit="1" customWidth="1"/>
    <col min="6" max="6" width="10" bestFit="1" customWidth="1"/>
    <col min="7" max="7" width="12.7265625" bestFit="1" customWidth="1"/>
  </cols>
  <sheetData>
    <row r="1" spans="1:8" x14ac:dyDescent="0.35">
      <c r="A1" s="9" t="s">
        <v>21</v>
      </c>
    </row>
    <row r="3" spans="1:8" ht="43.5"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1819070</v>
      </c>
      <c r="C5" s="16">
        <v>1.7</v>
      </c>
      <c r="D5" s="15">
        <v>347180</v>
      </c>
      <c r="E5" s="15">
        <v>407510</v>
      </c>
      <c r="F5" s="15">
        <v>754690</v>
      </c>
    </row>
    <row r="6" spans="1:8" x14ac:dyDescent="0.35">
      <c r="A6" s="14" t="s">
        <v>17</v>
      </c>
      <c r="B6" s="15">
        <v>160620</v>
      </c>
      <c r="C6" s="16">
        <v>1.7</v>
      </c>
      <c r="D6" s="15">
        <v>31120</v>
      </c>
      <c r="E6" s="15">
        <v>32840</v>
      </c>
      <c r="F6" s="15">
        <v>63960</v>
      </c>
    </row>
    <row r="7" spans="1:8" x14ac:dyDescent="0.35">
      <c r="A7" s="14" t="s">
        <v>22</v>
      </c>
      <c r="B7" s="15">
        <v>70410</v>
      </c>
      <c r="C7" s="16">
        <v>4.3</v>
      </c>
      <c r="D7" s="15">
        <v>38320</v>
      </c>
      <c r="E7" s="15">
        <v>16210</v>
      </c>
      <c r="F7" s="15">
        <v>54530</v>
      </c>
    </row>
    <row r="8" spans="1:8" x14ac:dyDescent="0.35">
      <c r="A8" s="14" t="s">
        <v>16</v>
      </c>
      <c r="B8" s="15">
        <v>92230</v>
      </c>
      <c r="C8" s="16">
        <v>2.5</v>
      </c>
      <c r="D8" s="15">
        <v>26940</v>
      </c>
      <c r="E8" s="15">
        <v>20820</v>
      </c>
      <c r="F8" s="15">
        <v>47760</v>
      </c>
    </row>
    <row r="9" spans="1:8" x14ac:dyDescent="0.35">
      <c r="A9" s="14" t="s">
        <v>23</v>
      </c>
      <c r="B9" s="15">
        <v>92060</v>
      </c>
      <c r="C9" s="16">
        <v>1.9</v>
      </c>
      <c r="D9" s="15">
        <v>19630</v>
      </c>
      <c r="E9" s="15">
        <v>19400</v>
      </c>
      <c r="F9" s="15">
        <v>39030</v>
      </c>
    </row>
    <row r="10" spans="1:8" x14ac:dyDescent="0.35">
      <c r="A10" s="14" t="s">
        <v>20</v>
      </c>
      <c r="B10" s="15">
        <v>103710</v>
      </c>
      <c r="C10" s="16">
        <v>1.5</v>
      </c>
      <c r="D10" s="15">
        <v>18020</v>
      </c>
      <c r="E10" s="15">
        <v>16970</v>
      </c>
      <c r="F10" s="15">
        <v>34990</v>
      </c>
    </row>
  </sheetData>
  <mergeCells count="1">
    <mergeCell ref="D3:F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58D86-E0D3-4B09-A247-5023E1612B95}">
  <sheetPr>
    <tabColor theme="8" tint="-0.249977111117893"/>
  </sheetPr>
  <dimension ref="A1:H10"/>
  <sheetViews>
    <sheetView workbookViewId="0">
      <selection sqref="A1:XFD1048576"/>
    </sheetView>
  </sheetViews>
  <sheetFormatPr defaultRowHeight="14.5" x14ac:dyDescent="0.35"/>
  <cols>
    <col min="1" max="1" width="57" customWidth="1"/>
    <col min="2" max="2" width="12.26953125" bestFit="1" customWidth="1"/>
    <col min="3" max="3" width="12.54296875" customWidth="1"/>
    <col min="4" max="4" width="10" bestFit="1" customWidth="1"/>
    <col min="5" max="5" width="12.7265625" bestFit="1" customWidth="1"/>
    <col min="6" max="6" width="10" bestFit="1" customWidth="1"/>
    <col min="7" max="7" width="12.7265625" bestFit="1" customWidth="1"/>
  </cols>
  <sheetData>
    <row r="1" spans="1:8" x14ac:dyDescent="0.35">
      <c r="A1" s="9" t="s">
        <v>24</v>
      </c>
    </row>
    <row r="3" spans="1:8" ht="58"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305620</v>
      </c>
      <c r="C5" s="16">
        <v>1.2</v>
      </c>
      <c r="D5" s="15">
        <v>37660</v>
      </c>
      <c r="E5" s="15">
        <v>84200</v>
      </c>
      <c r="F5" s="15">
        <v>121860</v>
      </c>
    </row>
    <row r="6" spans="1:8" x14ac:dyDescent="0.35">
      <c r="A6" s="14" t="s">
        <v>17</v>
      </c>
      <c r="B6" s="15">
        <v>29950</v>
      </c>
      <c r="C6" s="16">
        <v>0.5</v>
      </c>
      <c r="D6" s="15">
        <v>1480</v>
      </c>
      <c r="E6" s="15">
        <v>6990</v>
      </c>
      <c r="F6" s="15">
        <v>8470</v>
      </c>
    </row>
    <row r="7" spans="1:8" x14ac:dyDescent="0.35">
      <c r="A7" s="14" t="s">
        <v>16</v>
      </c>
      <c r="B7" s="15">
        <v>13790</v>
      </c>
      <c r="C7" s="16">
        <v>2.2999999999999998</v>
      </c>
      <c r="D7" s="15">
        <v>3600</v>
      </c>
      <c r="E7" s="15">
        <v>3960</v>
      </c>
      <c r="F7" s="15">
        <v>7560</v>
      </c>
    </row>
    <row r="8" spans="1:8" x14ac:dyDescent="0.35">
      <c r="A8" s="14" t="s">
        <v>25</v>
      </c>
      <c r="B8" s="15">
        <v>17090</v>
      </c>
      <c r="C8" s="16">
        <v>1.3</v>
      </c>
      <c r="D8" s="15">
        <v>2430</v>
      </c>
      <c r="E8" s="15">
        <v>5040</v>
      </c>
      <c r="F8" s="15">
        <v>7470</v>
      </c>
    </row>
    <row r="9" spans="1:8" x14ac:dyDescent="0.35">
      <c r="A9" s="14" t="s">
        <v>20</v>
      </c>
      <c r="B9" s="15">
        <v>18700</v>
      </c>
      <c r="C9" s="16">
        <v>1.0999999999999901</v>
      </c>
      <c r="D9" s="15">
        <v>2290</v>
      </c>
      <c r="E9" s="15">
        <v>3250</v>
      </c>
      <c r="F9" s="15">
        <v>5530</v>
      </c>
    </row>
    <row r="10" spans="1:8" x14ac:dyDescent="0.35">
      <c r="A10" s="14" t="s">
        <v>26</v>
      </c>
      <c r="B10" s="15">
        <v>10660</v>
      </c>
      <c r="C10" s="16">
        <v>1.4</v>
      </c>
      <c r="D10" s="15">
        <v>1600</v>
      </c>
      <c r="E10" s="15">
        <v>3350</v>
      </c>
      <c r="F10" s="15">
        <v>4960</v>
      </c>
    </row>
  </sheetData>
  <mergeCells count="1">
    <mergeCell ref="D3:F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98D2E-4B05-4900-8E76-04AAFBB16C2C}">
  <sheetPr>
    <tabColor theme="8" tint="-0.249977111117893"/>
  </sheetPr>
  <dimension ref="A1:H10"/>
  <sheetViews>
    <sheetView workbookViewId="0">
      <selection sqref="A1:XFD1048576"/>
    </sheetView>
  </sheetViews>
  <sheetFormatPr defaultRowHeight="14.5" x14ac:dyDescent="0.35"/>
  <cols>
    <col min="1" max="1" width="56.81640625" customWidth="1"/>
    <col min="2" max="2" width="12.26953125" bestFit="1" customWidth="1"/>
    <col min="3" max="3" width="12.54296875" customWidth="1"/>
    <col min="4" max="4" width="10" bestFit="1" customWidth="1"/>
    <col min="5" max="5" width="12.7265625" bestFit="1" customWidth="1"/>
    <col min="6" max="6" width="10" bestFit="1" customWidth="1"/>
    <col min="7" max="7" width="12.7265625" bestFit="1" customWidth="1"/>
  </cols>
  <sheetData>
    <row r="1" spans="1:8" x14ac:dyDescent="0.35">
      <c r="A1" s="9" t="s">
        <v>27</v>
      </c>
    </row>
    <row r="3" spans="1:8" ht="58"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c r="G4" s="13"/>
      <c r="H4" s="13"/>
    </row>
    <row r="5" spans="1:8" x14ac:dyDescent="0.35">
      <c r="A5" s="14" t="s">
        <v>15</v>
      </c>
      <c r="B5" s="15">
        <v>79790</v>
      </c>
      <c r="C5" s="16">
        <v>0.5</v>
      </c>
      <c r="D5" s="15">
        <v>4280</v>
      </c>
      <c r="E5" s="15">
        <v>22030</v>
      </c>
      <c r="F5" s="15">
        <v>26320</v>
      </c>
    </row>
    <row r="6" spans="1:8" x14ac:dyDescent="0.35">
      <c r="A6" s="14" t="s">
        <v>17</v>
      </c>
      <c r="B6" s="15">
        <v>6690</v>
      </c>
      <c r="C6" s="16">
        <v>1</v>
      </c>
      <c r="D6" s="15">
        <v>680</v>
      </c>
      <c r="E6" s="15">
        <v>1680</v>
      </c>
      <c r="F6" s="15">
        <v>2360</v>
      </c>
    </row>
    <row r="7" spans="1:8" x14ac:dyDescent="0.35">
      <c r="A7" s="14" t="s">
        <v>28</v>
      </c>
      <c r="B7" s="15">
        <v>5790</v>
      </c>
      <c r="C7" s="16">
        <v>0.5</v>
      </c>
      <c r="D7" s="15">
        <v>270</v>
      </c>
      <c r="E7" s="15">
        <v>1820</v>
      </c>
      <c r="F7" s="15">
        <v>2090</v>
      </c>
    </row>
    <row r="8" spans="1:8" x14ac:dyDescent="0.35">
      <c r="A8" s="14" t="s">
        <v>18</v>
      </c>
      <c r="B8" s="15">
        <v>3280</v>
      </c>
      <c r="C8" s="16">
        <v>1.2</v>
      </c>
      <c r="D8" s="15">
        <v>430</v>
      </c>
      <c r="E8" s="15">
        <v>1010</v>
      </c>
      <c r="F8" s="15">
        <v>1430</v>
      </c>
    </row>
    <row r="9" spans="1:8" x14ac:dyDescent="0.35">
      <c r="A9" s="14" t="s">
        <v>19</v>
      </c>
      <c r="B9" s="15">
        <v>4100</v>
      </c>
      <c r="C9" s="16">
        <v>0.2</v>
      </c>
      <c r="D9" s="15">
        <v>60</v>
      </c>
      <c r="E9" s="15">
        <v>1200</v>
      </c>
      <c r="F9" s="15">
        <v>1260</v>
      </c>
    </row>
    <row r="10" spans="1:8" x14ac:dyDescent="0.35">
      <c r="A10" s="14" t="s">
        <v>20</v>
      </c>
      <c r="B10" s="15">
        <v>4030</v>
      </c>
      <c r="C10" s="16">
        <v>1</v>
      </c>
      <c r="D10" s="15">
        <v>450</v>
      </c>
      <c r="E10" s="15">
        <v>740</v>
      </c>
      <c r="F10" s="15">
        <v>1190</v>
      </c>
    </row>
  </sheetData>
  <mergeCells count="1">
    <mergeCell ref="D3:F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DDD2B-3F8A-45A4-8F2A-AA417ACA77FB}">
  <sheetPr>
    <tabColor theme="8" tint="-0.249977111117893"/>
  </sheetPr>
  <dimension ref="A1:H12"/>
  <sheetViews>
    <sheetView workbookViewId="0">
      <selection sqref="A1:XFD1048576"/>
    </sheetView>
  </sheetViews>
  <sheetFormatPr defaultRowHeight="14.5" x14ac:dyDescent="0.35"/>
  <cols>
    <col min="1" max="1" width="46.81640625" customWidth="1"/>
    <col min="2" max="2" width="12.26953125" bestFit="1" customWidth="1"/>
    <col min="3" max="3" width="12.26953125" customWidth="1"/>
    <col min="4" max="4" width="10" bestFit="1" customWidth="1"/>
    <col min="5" max="5" width="12.7265625" bestFit="1" customWidth="1"/>
    <col min="6" max="6" width="10" bestFit="1" customWidth="1"/>
    <col min="7" max="7" width="12.7265625" bestFit="1" customWidth="1"/>
  </cols>
  <sheetData>
    <row r="1" spans="1:8" x14ac:dyDescent="0.35">
      <c r="A1" s="9" t="s">
        <v>29</v>
      </c>
    </row>
    <row r="3" spans="1:8" ht="58"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86510</v>
      </c>
      <c r="C5" s="16">
        <v>0.4</v>
      </c>
      <c r="D5" s="15">
        <v>2840</v>
      </c>
      <c r="E5" s="15">
        <v>20640</v>
      </c>
      <c r="F5" s="15">
        <v>23490</v>
      </c>
    </row>
    <row r="6" spans="1:8" x14ac:dyDescent="0.35">
      <c r="A6" s="14" t="s">
        <v>16</v>
      </c>
      <c r="B6" s="15">
        <v>6330</v>
      </c>
      <c r="C6" s="16">
        <v>1.6</v>
      </c>
      <c r="D6" s="15">
        <v>1130</v>
      </c>
      <c r="E6" s="15">
        <v>1530</v>
      </c>
      <c r="F6" s="15">
        <v>2660</v>
      </c>
    </row>
    <row r="7" spans="1:8" x14ac:dyDescent="0.35">
      <c r="A7" s="14" t="s">
        <v>17</v>
      </c>
      <c r="B7" s="15">
        <v>7920</v>
      </c>
      <c r="C7" s="16">
        <v>0.2</v>
      </c>
      <c r="D7" s="15">
        <v>100</v>
      </c>
      <c r="E7" s="15">
        <v>1640</v>
      </c>
      <c r="F7" s="15">
        <v>1740</v>
      </c>
    </row>
    <row r="8" spans="1:8" x14ac:dyDescent="0.35">
      <c r="A8" s="14" t="s">
        <v>25</v>
      </c>
      <c r="B8" s="15">
        <v>4000</v>
      </c>
      <c r="C8" s="16">
        <v>1.5</v>
      </c>
      <c r="D8" s="15">
        <v>660</v>
      </c>
      <c r="E8" s="15">
        <v>1000</v>
      </c>
      <c r="F8" s="15">
        <v>1660</v>
      </c>
    </row>
    <row r="9" spans="1:8" x14ac:dyDescent="0.35">
      <c r="A9" s="14" t="s">
        <v>30</v>
      </c>
      <c r="B9" s="15">
        <v>2110</v>
      </c>
      <c r="C9" s="16">
        <v>1.6</v>
      </c>
      <c r="D9" s="15">
        <v>390</v>
      </c>
      <c r="E9" s="15">
        <v>670</v>
      </c>
      <c r="F9" s="15">
        <v>1050</v>
      </c>
    </row>
    <row r="10" spans="1:8" x14ac:dyDescent="0.35">
      <c r="A10" s="14" t="s">
        <v>31</v>
      </c>
      <c r="B10" s="15">
        <v>1700</v>
      </c>
      <c r="C10" s="16">
        <v>2.2999999999999998</v>
      </c>
      <c r="D10" s="15">
        <v>450</v>
      </c>
      <c r="E10" s="15">
        <v>450</v>
      </c>
      <c r="F10" s="15">
        <v>910</v>
      </c>
    </row>
    <row r="12" spans="1:8" x14ac:dyDescent="0.35">
      <c r="A12" s="9"/>
    </row>
  </sheetData>
  <mergeCells count="1">
    <mergeCell ref="D3:F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1E818-F0C2-4676-87B2-0B7AD60D1327}">
  <sheetPr>
    <tabColor theme="8" tint="-0.249977111117893"/>
  </sheetPr>
  <dimension ref="A1:H19"/>
  <sheetViews>
    <sheetView workbookViewId="0">
      <selection sqref="A1:XFD1048576"/>
    </sheetView>
  </sheetViews>
  <sheetFormatPr defaultRowHeight="14.5" x14ac:dyDescent="0.35"/>
  <cols>
    <col min="1" max="1" width="55.26953125" customWidth="1"/>
    <col min="2" max="2" width="12.26953125" bestFit="1" customWidth="1"/>
    <col min="3" max="3" width="13" customWidth="1"/>
    <col min="4" max="4" width="10" bestFit="1" customWidth="1"/>
    <col min="5" max="5" width="12.7265625" bestFit="1" customWidth="1"/>
    <col min="6" max="6" width="10" bestFit="1" customWidth="1"/>
    <col min="7" max="7" width="12.7265625" bestFit="1" customWidth="1"/>
  </cols>
  <sheetData>
    <row r="1" spans="1:8" x14ac:dyDescent="0.35">
      <c r="A1" s="9" t="s">
        <v>32</v>
      </c>
    </row>
    <row r="3" spans="1:8" ht="43.5"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44180</v>
      </c>
      <c r="C5" s="16">
        <v>1</v>
      </c>
      <c r="D5" s="15">
        <v>4760</v>
      </c>
      <c r="E5" s="15">
        <v>10940</v>
      </c>
      <c r="F5" s="15">
        <v>15690</v>
      </c>
    </row>
    <row r="6" spans="1:8" x14ac:dyDescent="0.35">
      <c r="A6" s="14" t="s">
        <v>17</v>
      </c>
      <c r="B6" s="15">
        <v>3620</v>
      </c>
      <c r="C6" s="16">
        <v>1.7999999999999901</v>
      </c>
      <c r="D6" s="15">
        <v>740</v>
      </c>
      <c r="E6" s="15">
        <v>860</v>
      </c>
      <c r="F6" s="15">
        <v>1600</v>
      </c>
    </row>
    <row r="7" spans="1:8" x14ac:dyDescent="0.35">
      <c r="A7" s="14" t="s">
        <v>33</v>
      </c>
      <c r="B7" s="15">
        <v>1380</v>
      </c>
      <c r="C7" s="16">
        <v>4.2</v>
      </c>
      <c r="D7" s="15">
        <v>760</v>
      </c>
      <c r="E7" s="15">
        <v>410</v>
      </c>
      <c r="F7" s="15">
        <v>1180</v>
      </c>
    </row>
    <row r="8" spans="1:8" x14ac:dyDescent="0.35">
      <c r="A8" s="14" t="s">
        <v>34</v>
      </c>
      <c r="B8" s="15">
        <v>1450</v>
      </c>
      <c r="C8" s="16">
        <v>3.2</v>
      </c>
      <c r="D8" s="15">
        <v>570</v>
      </c>
      <c r="E8" s="15">
        <v>450</v>
      </c>
      <c r="F8" s="15">
        <v>1020</v>
      </c>
    </row>
    <row r="9" spans="1:8" x14ac:dyDescent="0.35">
      <c r="A9" s="14" t="s">
        <v>35</v>
      </c>
      <c r="B9" s="15">
        <v>1960</v>
      </c>
      <c r="C9" s="16">
        <v>1.5</v>
      </c>
      <c r="D9" s="15">
        <v>320</v>
      </c>
      <c r="E9" s="15">
        <v>540</v>
      </c>
      <c r="F9" s="15">
        <v>870</v>
      </c>
    </row>
    <row r="10" spans="1:8" x14ac:dyDescent="0.35">
      <c r="A10" s="14" t="s">
        <v>19</v>
      </c>
      <c r="B10" s="15">
        <v>3080</v>
      </c>
      <c r="C10" s="16">
        <v>-0.1</v>
      </c>
      <c r="D10" s="15">
        <v>-50</v>
      </c>
      <c r="E10" s="15">
        <v>840</v>
      </c>
      <c r="F10" s="15">
        <v>790</v>
      </c>
    </row>
    <row r="15" spans="1:8" x14ac:dyDescent="0.35">
      <c r="B15" s="17"/>
    </row>
    <row r="16" spans="1:8" x14ac:dyDescent="0.35">
      <c r="B16" s="17"/>
    </row>
    <row r="17" spans="2:2" x14ac:dyDescent="0.35">
      <c r="B17" s="17"/>
    </row>
    <row r="18" spans="2:2" x14ac:dyDescent="0.35">
      <c r="B18" s="17"/>
    </row>
    <row r="19" spans="2:2" x14ac:dyDescent="0.35">
      <c r="B19" s="17"/>
    </row>
  </sheetData>
  <mergeCells count="1">
    <mergeCell ref="D3:F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2387F-1BCB-42D1-8161-5F6061FC97A9}">
  <sheetPr>
    <tabColor theme="8" tint="-0.249977111117893"/>
  </sheetPr>
  <dimension ref="A1:H10"/>
  <sheetViews>
    <sheetView workbookViewId="0">
      <selection sqref="A1:XFD1048576"/>
    </sheetView>
  </sheetViews>
  <sheetFormatPr defaultRowHeight="14.5" x14ac:dyDescent="0.35"/>
  <cols>
    <col min="1" max="1" width="49" customWidth="1"/>
    <col min="2" max="2" width="12.26953125" bestFit="1" customWidth="1"/>
    <col min="3" max="3" width="15.26953125" customWidth="1"/>
    <col min="4" max="4" width="10" bestFit="1" customWidth="1"/>
    <col min="5" max="5" width="12.7265625" bestFit="1" customWidth="1"/>
    <col min="6" max="6" width="10" bestFit="1" customWidth="1"/>
    <col min="7" max="7" width="12.7265625" bestFit="1" customWidth="1"/>
  </cols>
  <sheetData>
    <row r="1" spans="1:8" x14ac:dyDescent="0.35">
      <c r="A1" s="9" t="s">
        <v>36</v>
      </c>
    </row>
    <row r="3" spans="1:8" ht="43.5" x14ac:dyDescent="0.35">
      <c r="A3" s="10" t="s">
        <v>7</v>
      </c>
      <c r="B3" s="11" t="s">
        <v>8</v>
      </c>
      <c r="C3" s="12" t="s">
        <v>9</v>
      </c>
      <c r="D3" s="302" t="s">
        <v>10</v>
      </c>
      <c r="E3" s="302"/>
      <c r="F3" s="302"/>
      <c r="G3" s="9"/>
      <c r="H3" s="9"/>
    </row>
    <row r="4" spans="1:8" x14ac:dyDescent="0.35">
      <c r="A4" s="10"/>
      <c r="B4" s="13">
        <v>2024</v>
      </c>
      <c r="C4" s="13" t="s">
        <v>11</v>
      </c>
      <c r="D4" s="13" t="s">
        <v>12</v>
      </c>
      <c r="E4" s="13" t="s">
        <v>13</v>
      </c>
      <c r="F4" s="13" t="s">
        <v>14</v>
      </c>
    </row>
    <row r="5" spans="1:8" x14ac:dyDescent="0.35">
      <c r="A5" s="14" t="s">
        <v>15</v>
      </c>
      <c r="B5" s="15">
        <v>36320</v>
      </c>
      <c r="C5" s="16">
        <v>0.6</v>
      </c>
      <c r="D5" s="15">
        <v>2370</v>
      </c>
      <c r="E5" s="15">
        <v>8820</v>
      </c>
      <c r="F5" s="15">
        <v>11190</v>
      </c>
    </row>
    <row r="6" spans="1:8" x14ac:dyDescent="0.35">
      <c r="A6" s="14" t="s">
        <v>17</v>
      </c>
      <c r="B6" s="15">
        <v>4080</v>
      </c>
      <c r="C6" s="16">
        <v>0.7</v>
      </c>
      <c r="D6" s="15">
        <v>280</v>
      </c>
      <c r="E6" s="15">
        <v>860</v>
      </c>
      <c r="F6" s="15">
        <v>1140</v>
      </c>
    </row>
    <row r="7" spans="1:8" x14ac:dyDescent="0.35">
      <c r="A7" s="14" t="s">
        <v>34</v>
      </c>
      <c r="B7" s="15">
        <v>1620</v>
      </c>
      <c r="C7" s="16">
        <v>2.5</v>
      </c>
      <c r="D7" s="15">
        <v>480</v>
      </c>
      <c r="E7" s="15">
        <v>500</v>
      </c>
      <c r="F7" s="15">
        <v>970</v>
      </c>
    </row>
    <row r="8" spans="1:8" x14ac:dyDescent="0.35">
      <c r="A8" s="14" t="s">
        <v>26</v>
      </c>
      <c r="B8" s="15">
        <v>1390</v>
      </c>
      <c r="C8" s="16">
        <v>2.2999999999999998</v>
      </c>
      <c r="D8" s="15">
        <v>380</v>
      </c>
      <c r="E8" s="15">
        <v>380</v>
      </c>
      <c r="F8" s="15">
        <v>760</v>
      </c>
    </row>
    <row r="9" spans="1:8" x14ac:dyDescent="0.35">
      <c r="A9" s="14" t="s">
        <v>37</v>
      </c>
      <c r="B9" s="15">
        <v>1300</v>
      </c>
      <c r="C9" s="16">
        <v>1.7</v>
      </c>
      <c r="D9" s="15">
        <v>250</v>
      </c>
      <c r="E9" s="15">
        <v>390</v>
      </c>
      <c r="F9" s="15">
        <v>640</v>
      </c>
    </row>
    <row r="10" spans="1:8" x14ac:dyDescent="0.35">
      <c r="A10" s="14" t="s">
        <v>38</v>
      </c>
      <c r="B10" s="15">
        <v>1670</v>
      </c>
      <c r="C10" s="16">
        <v>1.3</v>
      </c>
      <c r="D10" s="15">
        <v>240</v>
      </c>
      <c r="E10" s="15">
        <v>390</v>
      </c>
      <c r="F10" s="15">
        <v>630</v>
      </c>
    </row>
  </sheetData>
  <mergeCells count="1">
    <mergeCell ref="D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29B57-0BCE-4A48-9A11-FF3A8AC1ACA5}">
  <sheetPr>
    <tabColor theme="9" tint="-0.249977111117893"/>
  </sheetPr>
  <dimension ref="A1:M25"/>
  <sheetViews>
    <sheetView workbookViewId="0"/>
  </sheetViews>
  <sheetFormatPr defaultRowHeight="14.5" x14ac:dyDescent="0.35"/>
  <cols>
    <col min="1" max="1" width="37.1796875" customWidth="1"/>
    <col min="2" max="2" width="18.1796875" customWidth="1"/>
    <col min="3" max="3" width="17.7265625" customWidth="1"/>
    <col min="5" max="5" width="14.26953125" bestFit="1" customWidth="1"/>
  </cols>
  <sheetData>
    <row r="1" spans="1:10" x14ac:dyDescent="0.35">
      <c r="A1" s="9" t="s">
        <v>1283</v>
      </c>
      <c r="E1" s="8"/>
      <c r="H1" s="9" t="s">
        <v>1284</v>
      </c>
    </row>
    <row r="2" spans="1:10" x14ac:dyDescent="0.35">
      <c r="A2" s="265" t="s">
        <v>1285</v>
      </c>
      <c r="E2" s="8"/>
    </row>
    <row r="3" spans="1:10" x14ac:dyDescent="0.35">
      <c r="B3" t="s">
        <v>158</v>
      </c>
      <c r="E3" s="266" t="s">
        <v>1286</v>
      </c>
    </row>
    <row r="4" spans="1:10" x14ac:dyDescent="0.35">
      <c r="A4" s="267" t="s">
        <v>1287</v>
      </c>
      <c r="B4" s="268">
        <f>ROUND(E4,-3)</f>
        <v>1120000</v>
      </c>
      <c r="C4" s="269">
        <v>1</v>
      </c>
      <c r="E4" s="270">
        <v>1119970.8500000001</v>
      </c>
    </row>
    <row r="5" spans="1:10" x14ac:dyDescent="0.35">
      <c r="A5" s="271" t="s">
        <v>1288</v>
      </c>
      <c r="B5" s="272">
        <f>ROUND(E5,-3)</f>
        <v>449000</v>
      </c>
      <c r="C5" s="273">
        <f>B5/B4</f>
        <v>0.40089285714285716</v>
      </c>
      <c r="E5" s="274">
        <v>448693.18000000005</v>
      </c>
    </row>
    <row r="6" spans="1:10" x14ac:dyDescent="0.35">
      <c r="A6" s="271" t="s">
        <v>1289</v>
      </c>
      <c r="B6" s="272">
        <f>ROUND(E6,-3)</f>
        <v>671000</v>
      </c>
      <c r="C6" s="273">
        <f>1-C5</f>
        <v>0.59910714285714284</v>
      </c>
      <c r="E6" s="274">
        <v>671277.67</v>
      </c>
    </row>
    <row r="7" spans="1:10" x14ac:dyDescent="0.35">
      <c r="A7" s="42"/>
      <c r="B7" s="272"/>
      <c r="C7" s="275"/>
      <c r="E7" s="274"/>
    </row>
    <row r="8" spans="1:10" x14ac:dyDescent="0.35">
      <c r="A8" s="276" t="s">
        <v>1290</v>
      </c>
      <c r="B8" s="277">
        <f>ROUND(E8,-3)</f>
        <v>1120000</v>
      </c>
      <c r="C8" s="278">
        <v>1</v>
      </c>
      <c r="E8" s="279">
        <f>SUM(E9:E12)</f>
        <v>1119970.52</v>
      </c>
      <c r="G8" s="280"/>
      <c r="H8" s="280"/>
    </row>
    <row r="9" spans="1:10" x14ac:dyDescent="0.35">
      <c r="A9" s="271" t="s">
        <v>95</v>
      </c>
      <c r="B9" s="272">
        <f t="shared" ref="B9:B12" si="0">ROUND(E9,-3)</f>
        <v>524000</v>
      </c>
      <c r="C9" s="273">
        <f>B9/$B$8</f>
        <v>0.46785714285714286</v>
      </c>
      <c r="E9" s="274">
        <v>523911.25999999995</v>
      </c>
      <c r="F9" s="281"/>
      <c r="G9" s="280"/>
      <c r="H9" s="280"/>
      <c r="J9" s="282"/>
    </row>
    <row r="10" spans="1:10" x14ac:dyDescent="0.35">
      <c r="A10" s="271" t="s">
        <v>96</v>
      </c>
      <c r="B10" s="272">
        <f t="shared" si="0"/>
        <v>518000</v>
      </c>
      <c r="C10" s="273">
        <f>B10/$B$8</f>
        <v>0.46250000000000002</v>
      </c>
      <c r="E10" s="274">
        <v>518008.41000000003</v>
      </c>
      <c r="F10" s="281"/>
      <c r="G10" s="280"/>
      <c r="H10" s="280"/>
    </row>
    <row r="11" spans="1:10" x14ac:dyDescent="0.35">
      <c r="A11" s="271" t="s">
        <v>97</v>
      </c>
      <c r="B11" s="272">
        <f t="shared" si="0"/>
        <v>53000</v>
      </c>
      <c r="C11" s="273">
        <f>B11/$B$8</f>
        <v>4.732142857142857E-2</v>
      </c>
      <c r="E11" s="274">
        <v>52601.3</v>
      </c>
      <c r="F11" s="281"/>
      <c r="G11" s="280"/>
      <c r="H11" s="280"/>
    </row>
    <row r="12" spans="1:10" ht="15" thickBot="1" x14ac:dyDescent="0.4">
      <c r="A12" s="283" t="s">
        <v>1291</v>
      </c>
      <c r="B12" s="284">
        <f t="shared" si="0"/>
        <v>25000</v>
      </c>
      <c r="C12" s="285">
        <f>B12/$B$8</f>
        <v>2.2321428571428572E-2</v>
      </c>
      <c r="E12" s="286">
        <f>20290.55+5159</f>
        <v>25449.55</v>
      </c>
      <c r="G12" s="280"/>
    </row>
    <row r="13" spans="1:10" x14ac:dyDescent="0.35">
      <c r="A13" s="296" t="s">
        <v>1292</v>
      </c>
      <c r="B13" s="296"/>
      <c r="C13" s="296"/>
      <c r="E13" s="8"/>
    </row>
    <row r="14" spans="1:10" x14ac:dyDescent="0.35">
      <c r="A14" s="287" t="s">
        <v>1293</v>
      </c>
      <c r="E14" s="8"/>
    </row>
    <row r="15" spans="1:10" x14ac:dyDescent="0.35">
      <c r="E15" s="8"/>
    </row>
    <row r="16" spans="1:10" ht="15" thickBot="1" x14ac:dyDescent="0.4">
      <c r="A16" s="283" t="s">
        <v>1294</v>
      </c>
      <c r="B16" s="284">
        <f t="shared" ref="B16" si="1">ROUND(E16,-3)</f>
        <v>20000</v>
      </c>
      <c r="C16" s="285">
        <f>B16/B8</f>
        <v>1.7857142857142856E-2</v>
      </c>
      <c r="E16" s="286">
        <v>20290.550000000003</v>
      </c>
    </row>
    <row r="17" spans="1:13" x14ac:dyDescent="0.35">
      <c r="A17" s="288" t="s">
        <v>1295</v>
      </c>
      <c r="B17" s="289">
        <f>ROUND(E17,-3)</f>
        <v>5000</v>
      </c>
      <c r="C17" s="290">
        <f>B17/B8</f>
        <v>4.464285714285714E-3</v>
      </c>
      <c r="E17" s="291">
        <v>5159.3300000000745</v>
      </c>
    </row>
    <row r="18" spans="1:13" x14ac:dyDescent="0.35">
      <c r="E18" s="8"/>
    </row>
    <row r="19" spans="1:13" x14ac:dyDescent="0.35">
      <c r="E19" s="8"/>
    </row>
    <row r="20" spans="1:13" x14ac:dyDescent="0.35">
      <c r="E20" s="8"/>
    </row>
    <row r="21" spans="1:13" x14ac:dyDescent="0.35">
      <c r="E21" s="8"/>
    </row>
    <row r="22" spans="1:13" x14ac:dyDescent="0.35">
      <c r="A22" s="292"/>
      <c r="B22" s="293"/>
      <c r="C22" s="292"/>
      <c r="D22" s="292"/>
      <c r="E22" s="292"/>
      <c r="F22" s="292"/>
      <c r="G22" s="292"/>
      <c r="H22" s="292"/>
      <c r="I22" s="292"/>
      <c r="J22" s="292"/>
      <c r="K22" s="292"/>
      <c r="L22" s="292"/>
      <c r="M22" s="292"/>
    </row>
    <row r="23" spans="1:13" x14ac:dyDescent="0.35">
      <c r="A23" s="292"/>
      <c r="B23" s="294"/>
      <c r="C23" s="294"/>
      <c r="D23" s="294"/>
      <c r="E23" s="294"/>
      <c r="F23" s="294"/>
      <c r="G23" s="294"/>
      <c r="H23" s="294"/>
      <c r="I23" s="294"/>
      <c r="J23" s="294"/>
      <c r="K23" s="294"/>
      <c r="L23" s="294"/>
      <c r="M23" s="294"/>
    </row>
    <row r="24" spans="1:13" x14ac:dyDescent="0.35">
      <c r="A24" s="292"/>
      <c r="B24" s="294"/>
      <c r="C24" s="294"/>
      <c r="D24" s="294"/>
      <c r="E24" s="294"/>
      <c r="F24" s="294"/>
      <c r="G24" s="294"/>
      <c r="H24" s="294"/>
      <c r="I24" s="294"/>
      <c r="J24" s="294"/>
      <c r="K24" s="294"/>
      <c r="L24" s="294"/>
      <c r="M24" s="294"/>
    </row>
    <row r="25" spans="1:13" x14ac:dyDescent="0.35">
      <c r="A25" s="292"/>
      <c r="B25" s="295"/>
      <c r="C25" s="295"/>
      <c r="D25" s="295"/>
      <c r="E25" s="295"/>
      <c r="F25" s="295"/>
      <c r="G25" s="295"/>
      <c r="H25" s="295"/>
      <c r="I25" s="295"/>
      <c r="J25" s="295"/>
      <c r="K25" s="295"/>
      <c r="L25" s="295"/>
      <c r="M25" s="295"/>
    </row>
  </sheetData>
  <mergeCells count="1">
    <mergeCell ref="A13:C13"/>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AC317-89EA-4878-AF63-28E256A772E8}">
  <sheetPr>
    <tabColor rgb="FFB49BE5"/>
  </sheetPr>
  <dimension ref="A1:B10"/>
  <sheetViews>
    <sheetView workbookViewId="0"/>
  </sheetViews>
  <sheetFormatPr defaultRowHeight="14.5" x14ac:dyDescent="0.35"/>
  <cols>
    <col min="2" max="2" width="48.1796875" customWidth="1"/>
  </cols>
  <sheetData>
    <row r="1" spans="1:2" x14ac:dyDescent="0.35">
      <c r="A1" s="18" t="s">
        <v>39</v>
      </c>
    </row>
    <row r="2" spans="1:2" ht="15" thickBot="1" x14ac:dyDescent="0.4">
      <c r="A2" s="18"/>
    </row>
    <row r="3" spans="1:2" x14ac:dyDescent="0.35">
      <c r="A3" s="303">
        <v>1</v>
      </c>
      <c r="B3" s="19" t="s">
        <v>40</v>
      </c>
    </row>
    <row r="4" spans="1:2" ht="29.5" thickBot="1" x14ac:dyDescent="0.4">
      <c r="A4" s="304"/>
      <c r="B4" s="20" t="s">
        <v>41</v>
      </c>
    </row>
    <row r="5" spans="1:2" x14ac:dyDescent="0.35">
      <c r="A5" s="303">
        <v>2</v>
      </c>
      <c r="B5" s="19" t="s">
        <v>42</v>
      </c>
    </row>
    <row r="6" spans="1:2" ht="15" thickBot="1" x14ac:dyDescent="0.4">
      <c r="A6" s="305"/>
      <c r="B6" s="21" t="s">
        <v>43</v>
      </c>
    </row>
    <row r="7" spans="1:2" x14ac:dyDescent="0.35">
      <c r="A7" s="303">
        <v>3</v>
      </c>
      <c r="B7" s="19" t="s">
        <v>44</v>
      </c>
    </row>
    <row r="8" spans="1:2" ht="29.5" thickBot="1" x14ac:dyDescent="0.4">
      <c r="A8" s="305">
        <v>3</v>
      </c>
      <c r="B8" s="20" t="s">
        <v>45</v>
      </c>
    </row>
    <row r="9" spans="1:2" x14ac:dyDescent="0.35">
      <c r="A9" s="303">
        <v>4</v>
      </c>
      <c r="B9" s="22" t="s">
        <v>46</v>
      </c>
    </row>
    <row r="10" spans="1:2" ht="15" thickBot="1" x14ac:dyDescent="0.4">
      <c r="A10" s="304"/>
      <c r="B10" s="20" t="s">
        <v>47</v>
      </c>
    </row>
  </sheetData>
  <mergeCells count="4">
    <mergeCell ref="A3:A4"/>
    <mergeCell ref="A5:A6"/>
    <mergeCell ref="A7:A8"/>
    <mergeCell ref="A9:A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A8BF4-947E-4F66-8734-AEA33C747C07}">
  <sheetPr>
    <tabColor rgb="FFB49BE5"/>
  </sheetPr>
  <dimension ref="A1:B14"/>
  <sheetViews>
    <sheetView workbookViewId="0"/>
  </sheetViews>
  <sheetFormatPr defaultRowHeight="14.5" x14ac:dyDescent="0.35"/>
  <cols>
    <col min="1" max="1" width="48" customWidth="1"/>
    <col min="2" max="2" width="59" customWidth="1"/>
  </cols>
  <sheetData>
    <row r="1" spans="1:2" ht="15.5" x14ac:dyDescent="0.35">
      <c r="A1" s="23" t="s">
        <v>48</v>
      </c>
    </row>
    <row r="2" spans="1:2" ht="16" thickBot="1" x14ac:dyDescent="0.4">
      <c r="A2" s="23"/>
    </row>
    <row r="3" spans="1:2" ht="15" thickBot="1" x14ac:dyDescent="0.4">
      <c r="A3" s="24" t="s">
        <v>49</v>
      </c>
      <c r="B3" s="25" t="s">
        <v>50</v>
      </c>
    </row>
    <row r="4" spans="1:2" x14ac:dyDescent="0.35">
      <c r="A4" s="26" t="s">
        <v>51</v>
      </c>
      <c r="B4" s="27" t="s">
        <v>52</v>
      </c>
    </row>
    <row r="5" spans="1:2" ht="43.5" x14ac:dyDescent="0.35">
      <c r="A5" s="28" t="s">
        <v>53</v>
      </c>
      <c r="B5" s="29" t="s">
        <v>54</v>
      </c>
    </row>
    <row r="6" spans="1:2" ht="29" x14ac:dyDescent="0.35">
      <c r="A6" s="28" t="s">
        <v>55</v>
      </c>
      <c r="B6" s="29" t="s">
        <v>56</v>
      </c>
    </row>
    <row r="7" spans="1:2" ht="15" thickBot="1" x14ac:dyDescent="0.4">
      <c r="A7" s="30" t="s">
        <v>57</v>
      </c>
      <c r="B7" s="31"/>
    </row>
    <row r="8" spans="1:2" x14ac:dyDescent="0.35">
      <c r="A8" s="26" t="s">
        <v>42</v>
      </c>
      <c r="B8" s="27" t="s">
        <v>58</v>
      </c>
    </row>
    <row r="9" spans="1:2" ht="29.5" thickBot="1" x14ac:dyDescent="0.4">
      <c r="A9" s="30" t="s">
        <v>59</v>
      </c>
      <c r="B9" s="32" t="s">
        <v>60</v>
      </c>
    </row>
    <row r="10" spans="1:2" x14ac:dyDescent="0.35">
      <c r="A10" s="26" t="s">
        <v>44</v>
      </c>
      <c r="B10" s="27" t="s">
        <v>61</v>
      </c>
    </row>
    <row r="11" spans="1:2" ht="43.5" x14ac:dyDescent="0.35">
      <c r="A11" s="28" t="s">
        <v>62</v>
      </c>
      <c r="B11" s="29" t="s">
        <v>63</v>
      </c>
    </row>
    <row r="12" spans="1:2" ht="29.5" thickBot="1" x14ac:dyDescent="0.4">
      <c r="A12" s="30" t="s">
        <v>64</v>
      </c>
      <c r="B12" s="31"/>
    </row>
    <row r="13" spans="1:2" x14ac:dyDescent="0.35">
      <c r="A13" s="26" t="s">
        <v>46</v>
      </c>
      <c r="B13" s="27" t="s">
        <v>65</v>
      </c>
    </row>
    <row r="14" spans="1:2" ht="29.5" thickBot="1" x14ac:dyDescent="0.4">
      <c r="A14" s="30" t="s">
        <v>66</v>
      </c>
      <c r="B14" s="32" t="s">
        <v>67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9B7791-D48E-4568-B336-072BC9093446}">
  <sheetPr>
    <tabColor theme="5"/>
  </sheetPr>
  <dimension ref="A1:X114"/>
  <sheetViews>
    <sheetView workbookViewId="0">
      <selection sqref="A1:XFD1048576"/>
    </sheetView>
  </sheetViews>
  <sheetFormatPr defaultRowHeight="14.5" x14ac:dyDescent="0.35"/>
  <cols>
    <col min="1" max="1" width="35.453125" style="7" customWidth="1"/>
    <col min="2" max="2" width="11.26953125" customWidth="1"/>
    <col min="3" max="3" width="10.26953125" customWidth="1"/>
    <col min="4" max="4" width="9.453125" customWidth="1"/>
    <col min="5" max="5" width="8.7265625" customWidth="1"/>
    <col min="6" max="6" width="10.26953125" customWidth="1"/>
    <col min="7" max="7" width="11.26953125" customWidth="1"/>
    <col min="8" max="9" width="11.1796875" customWidth="1"/>
    <col min="14" max="14" width="21.81640625" customWidth="1"/>
    <col min="18" max="19" width="11.54296875" bestFit="1" customWidth="1"/>
    <col min="20" max="20" width="13.26953125" bestFit="1" customWidth="1"/>
    <col min="22" max="24" width="11.26953125" bestFit="1" customWidth="1"/>
  </cols>
  <sheetData>
    <row r="1" spans="1:24" x14ac:dyDescent="0.35">
      <c r="A1" s="198" t="s">
        <v>1224</v>
      </c>
      <c r="B1" s="199"/>
      <c r="C1" s="199"/>
      <c r="D1" s="199"/>
      <c r="E1" s="199"/>
      <c r="F1" s="199"/>
    </row>
    <row r="2" spans="1:24" x14ac:dyDescent="0.35">
      <c r="K2" s="232" t="s">
        <v>1225</v>
      </c>
      <c r="L2" s="232"/>
      <c r="M2" s="232"/>
      <c r="N2" s="232"/>
      <c r="O2" s="232"/>
      <c r="P2" s="232"/>
    </row>
    <row r="3" spans="1:24" ht="25.5" customHeight="1" x14ac:dyDescent="0.35">
      <c r="A3" s="306" t="s">
        <v>7</v>
      </c>
      <c r="B3" s="233" t="s">
        <v>8</v>
      </c>
      <c r="C3" s="308" t="s">
        <v>1226</v>
      </c>
      <c r="D3" s="308"/>
      <c r="E3" s="309"/>
      <c r="F3" s="310" t="s">
        <v>10</v>
      </c>
      <c r="G3" s="311"/>
      <c r="H3" s="312"/>
      <c r="I3" s="225"/>
      <c r="K3" s="313" t="s">
        <v>1227</v>
      </c>
      <c r="L3" s="313"/>
      <c r="M3" s="313"/>
      <c r="N3" s="313"/>
      <c r="O3" s="313"/>
      <c r="P3" s="313"/>
    </row>
    <row r="4" spans="1:24" ht="38.25" customHeight="1" x14ac:dyDescent="0.35">
      <c r="A4" s="307"/>
      <c r="B4" s="234">
        <v>2024</v>
      </c>
      <c r="C4" s="234" t="s">
        <v>1228</v>
      </c>
      <c r="D4" s="235" t="s">
        <v>1229</v>
      </c>
      <c r="E4" s="234" t="s">
        <v>1230</v>
      </c>
      <c r="F4" s="236" t="s">
        <v>12</v>
      </c>
      <c r="G4" s="234" t="s">
        <v>13</v>
      </c>
      <c r="H4" s="236" t="s">
        <v>14</v>
      </c>
      <c r="I4" s="237"/>
      <c r="K4" s="314" t="s">
        <v>1231</v>
      </c>
      <c r="L4" s="314"/>
      <c r="M4" s="314"/>
      <c r="N4" s="314"/>
      <c r="O4" s="314"/>
      <c r="P4" s="314"/>
    </row>
    <row r="5" spans="1:24" x14ac:dyDescent="0.35">
      <c r="A5" s="238" t="s">
        <v>15</v>
      </c>
      <c r="B5" s="239">
        <v>2817300</v>
      </c>
      <c r="C5" s="240">
        <v>1.5</v>
      </c>
      <c r="D5" s="241">
        <v>1.4</v>
      </c>
      <c r="E5" s="240">
        <v>1.4</v>
      </c>
      <c r="F5" s="242">
        <v>448700</v>
      </c>
      <c r="G5" s="239">
        <v>671300</v>
      </c>
      <c r="H5" s="239">
        <v>1120000</v>
      </c>
      <c r="I5" s="243"/>
      <c r="K5" s="314"/>
      <c r="L5" s="314"/>
      <c r="M5" s="314"/>
      <c r="N5" s="314"/>
      <c r="O5" s="314"/>
      <c r="P5" s="314"/>
      <c r="R5" s="53"/>
      <c r="S5" s="54"/>
      <c r="T5" s="54"/>
      <c r="U5" s="54"/>
      <c r="V5" s="17"/>
      <c r="W5" s="17"/>
      <c r="X5" s="17"/>
    </row>
    <row r="6" spans="1:24" x14ac:dyDescent="0.35">
      <c r="A6" s="238" t="s">
        <v>1219</v>
      </c>
      <c r="B6" s="239">
        <v>28600</v>
      </c>
      <c r="C6" s="244">
        <v>0.4</v>
      </c>
      <c r="D6" s="245">
        <v>0.1</v>
      </c>
      <c r="E6" s="244">
        <v>0.3</v>
      </c>
      <c r="F6" s="242">
        <v>700</v>
      </c>
      <c r="G6" s="239">
        <v>7000</v>
      </c>
      <c r="H6" s="239">
        <v>7800</v>
      </c>
      <c r="I6" s="243"/>
      <c r="K6" s="314"/>
      <c r="L6" s="314"/>
      <c r="M6" s="314"/>
      <c r="N6" s="314"/>
      <c r="O6" s="314"/>
      <c r="P6" s="314"/>
      <c r="R6" s="53"/>
      <c r="S6" s="54"/>
      <c r="T6" s="54"/>
      <c r="U6" s="54"/>
      <c r="V6" s="17"/>
      <c r="W6" s="17"/>
      <c r="X6" s="17"/>
    </row>
    <row r="7" spans="1:24" x14ac:dyDescent="0.35">
      <c r="A7" s="246" t="s">
        <v>1232</v>
      </c>
      <c r="B7" s="247">
        <v>27000</v>
      </c>
      <c r="C7" s="248">
        <v>0.2</v>
      </c>
      <c r="D7" s="249">
        <v>0.2</v>
      </c>
      <c r="E7" s="248">
        <v>0.2</v>
      </c>
      <c r="F7" s="250">
        <v>300</v>
      </c>
      <c r="G7" s="247">
        <v>6500</v>
      </c>
      <c r="H7" s="247">
        <v>6800</v>
      </c>
      <c r="I7" s="251"/>
      <c r="K7" s="314"/>
      <c r="L7" s="314"/>
      <c r="M7" s="314"/>
      <c r="N7" s="314"/>
      <c r="O7" s="314"/>
      <c r="P7" s="314"/>
      <c r="R7" s="53"/>
      <c r="S7" s="54"/>
      <c r="T7" s="54"/>
      <c r="U7" s="54"/>
      <c r="V7" s="17"/>
      <c r="W7" s="17"/>
      <c r="X7" s="17"/>
    </row>
    <row r="8" spans="1:24" x14ac:dyDescent="0.35">
      <c r="A8" s="246" t="s">
        <v>1233</v>
      </c>
      <c r="B8" s="247">
        <v>1600</v>
      </c>
      <c r="C8" s="248">
        <v>4.4000000000000004</v>
      </c>
      <c r="D8" s="249">
        <v>0</v>
      </c>
      <c r="E8" s="248">
        <v>2.2000000000000002</v>
      </c>
      <c r="F8" s="250">
        <v>400</v>
      </c>
      <c r="G8" s="247">
        <v>500</v>
      </c>
      <c r="H8" s="247">
        <v>900</v>
      </c>
      <c r="I8" s="251"/>
      <c r="K8" s="314"/>
      <c r="L8" s="314"/>
      <c r="M8" s="314"/>
      <c r="N8" s="314"/>
      <c r="O8" s="314"/>
      <c r="P8" s="314"/>
      <c r="R8" s="53"/>
      <c r="S8" s="54"/>
      <c r="T8" s="54"/>
      <c r="U8" s="54"/>
      <c r="V8" s="17"/>
      <c r="W8" s="17"/>
      <c r="X8" s="17"/>
    </row>
    <row r="9" spans="1:24" x14ac:dyDescent="0.35">
      <c r="A9" s="238" t="s">
        <v>35</v>
      </c>
      <c r="B9" s="239">
        <v>16400</v>
      </c>
      <c r="C9" s="244">
        <v>-0.3</v>
      </c>
      <c r="D9" s="245">
        <v>-0.9</v>
      </c>
      <c r="E9" s="244">
        <v>-0.6</v>
      </c>
      <c r="F9" s="242">
        <v>-1200</v>
      </c>
      <c r="G9" s="239">
        <v>4200</v>
      </c>
      <c r="H9" s="239">
        <v>3100</v>
      </c>
      <c r="I9" s="243"/>
      <c r="K9" s="314"/>
      <c r="L9" s="314"/>
      <c r="M9" s="314"/>
      <c r="N9" s="314"/>
      <c r="O9" s="314"/>
      <c r="P9" s="314"/>
      <c r="R9" s="53"/>
      <c r="S9" s="54"/>
      <c r="T9" s="54"/>
      <c r="U9" s="54"/>
      <c r="V9" s="17"/>
      <c r="W9" s="17"/>
      <c r="X9" s="17"/>
    </row>
    <row r="10" spans="1:24" x14ac:dyDescent="0.35">
      <c r="A10" s="238" t="s">
        <v>1218</v>
      </c>
      <c r="B10" s="239">
        <v>30800</v>
      </c>
      <c r="C10" s="244">
        <v>1</v>
      </c>
      <c r="D10" s="245">
        <v>-0.1</v>
      </c>
      <c r="E10" s="244">
        <v>0.4</v>
      </c>
      <c r="F10" s="242">
        <v>1300</v>
      </c>
      <c r="G10" s="239">
        <v>8900</v>
      </c>
      <c r="H10" s="239">
        <v>10200</v>
      </c>
      <c r="I10" s="243"/>
      <c r="R10" s="53"/>
      <c r="S10" s="54"/>
      <c r="T10" s="54"/>
      <c r="U10" s="54"/>
      <c r="V10" s="17"/>
      <c r="W10" s="17"/>
      <c r="X10" s="17"/>
    </row>
    <row r="11" spans="1:24" x14ac:dyDescent="0.35">
      <c r="A11" s="246" t="s">
        <v>1234</v>
      </c>
      <c r="B11" s="247">
        <v>5700</v>
      </c>
      <c r="C11" s="248">
        <v>1.8</v>
      </c>
      <c r="D11" s="249">
        <v>-0.5</v>
      </c>
      <c r="E11" s="248">
        <v>0.6</v>
      </c>
      <c r="F11" s="250">
        <v>400</v>
      </c>
      <c r="G11" s="247">
        <v>1700</v>
      </c>
      <c r="H11" s="247">
        <v>2100</v>
      </c>
      <c r="I11" s="251"/>
      <c r="R11" s="53"/>
      <c r="S11" s="54"/>
      <c r="T11" s="54"/>
      <c r="U11" s="54"/>
      <c r="V11" s="17"/>
      <c r="W11" s="17"/>
      <c r="X11" s="17"/>
    </row>
    <row r="12" spans="1:24" x14ac:dyDescent="0.35">
      <c r="A12" s="246" t="s">
        <v>28</v>
      </c>
      <c r="B12" s="247">
        <v>17700</v>
      </c>
      <c r="C12" s="248">
        <v>0.9</v>
      </c>
      <c r="D12" s="249">
        <v>-0.1</v>
      </c>
      <c r="E12" s="248">
        <v>0.4</v>
      </c>
      <c r="F12" s="250">
        <v>700</v>
      </c>
      <c r="G12" s="247">
        <v>5100</v>
      </c>
      <c r="H12" s="247">
        <v>5800</v>
      </c>
      <c r="I12" s="251"/>
      <c r="R12" s="53"/>
      <c r="S12" s="54"/>
      <c r="T12" s="54"/>
      <c r="U12" s="54"/>
      <c r="V12" s="17"/>
      <c r="W12" s="17"/>
      <c r="X12" s="17"/>
    </row>
    <row r="13" spans="1:24" ht="26.5" x14ac:dyDescent="0.35">
      <c r="A13" s="246" t="s">
        <v>1235</v>
      </c>
      <c r="B13" s="247">
        <v>7400</v>
      </c>
      <c r="C13" s="248">
        <v>0.5</v>
      </c>
      <c r="D13" s="249">
        <v>0.1</v>
      </c>
      <c r="E13" s="248">
        <v>0.3</v>
      </c>
      <c r="F13" s="250">
        <v>200</v>
      </c>
      <c r="G13" s="247">
        <v>2000</v>
      </c>
      <c r="H13" s="247">
        <v>2300</v>
      </c>
      <c r="I13" s="251"/>
      <c r="R13" s="53"/>
      <c r="S13" s="54"/>
      <c r="T13" s="54"/>
      <c r="U13" s="54"/>
      <c r="V13" s="17"/>
      <c r="W13" s="17"/>
      <c r="X13" s="17"/>
    </row>
    <row r="14" spans="1:24" x14ac:dyDescent="0.35">
      <c r="A14" s="252" t="s">
        <v>1220</v>
      </c>
      <c r="B14" s="239">
        <v>16500</v>
      </c>
      <c r="C14" s="244">
        <v>1.2</v>
      </c>
      <c r="D14" s="245">
        <v>1.2</v>
      </c>
      <c r="E14" s="244">
        <v>1.2</v>
      </c>
      <c r="F14" s="242">
        <v>2100</v>
      </c>
      <c r="G14" s="239">
        <v>4600</v>
      </c>
      <c r="H14" s="239">
        <v>6700</v>
      </c>
      <c r="I14" s="243"/>
      <c r="R14" s="53"/>
      <c r="S14" s="54"/>
      <c r="T14" s="54"/>
      <c r="U14" s="54"/>
      <c r="V14" s="17"/>
      <c r="W14" s="17"/>
      <c r="X14" s="17"/>
    </row>
    <row r="15" spans="1:24" x14ac:dyDescent="0.35">
      <c r="A15" s="252" t="s">
        <v>1210</v>
      </c>
      <c r="B15" s="239">
        <v>236700</v>
      </c>
      <c r="C15" s="244">
        <v>1.4</v>
      </c>
      <c r="D15" s="245">
        <v>1.7</v>
      </c>
      <c r="E15" s="244">
        <v>1.6</v>
      </c>
      <c r="F15" s="242">
        <v>41800</v>
      </c>
      <c r="G15" s="239">
        <v>57900</v>
      </c>
      <c r="H15" s="239">
        <v>99600</v>
      </c>
      <c r="I15" s="243"/>
      <c r="R15" s="53"/>
      <c r="S15" s="54"/>
      <c r="T15" s="54"/>
      <c r="U15" s="54"/>
      <c r="V15" s="17"/>
      <c r="W15" s="17"/>
      <c r="X15" s="17"/>
    </row>
    <row r="16" spans="1:24" x14ac:dyDescent="0.35">
      <c r="A16" s="246" t="s">
        <v>1236</v>
      </c>
      <c r="B16" s="247">
        <v>19900</v>
      </c>
      <c r="C16" s="248">
        <v>0.5</v>
      </c>
      <c r="D16" s="249">
        <v>2.2999999999999998</v>
      </c>
      <c r="E16" s="248">
        <v>1.4</v>
      </c>
      <c r="F16" s="250">
        <v>3000</v>
      </c>
      <c r="G16" s="247">
        <v>5400</v>
      </c>
      <c r="H16" s="247">
        <v>8400</v>
      </c>
      <c r="I16" s="251"/>
      <c r="U16" s="54"/>
      <c r="V16" s="17"/>
      <c r="W16" s="17"/>
      <c r="X16" s="17"/>
    </row>
    <row r="17" spans="1:24" x14ac:dyDescent="0.35">
      <c r="A17" s="246" t="s">
        <v>25</v>
      </c>
      <c r="B17" s="247">
        <v>125800</v>
      </c>
      <c r="C17" s="248">
        <v>1.4</v>
      </c>
      <c r="D17" s="249">
        <v>1.4</v>
      </c>
      <c r="E17" s="248">
        <v>1.4</v>
      </c>
      <c r="F17" s="250">
        <v>19700</v>
      </c>
      <c r="G17" s="247">
        <v>28600</v>
      </c>
      <c r="H17" s="247">
        <v>48400</v>
      </c>
      <c r="I17" s="251"/>
      <c r="U17" s="54"/>
      <c r="V17" s="17"/>
      <c r="W17" s="17"/>
      <c r="X17" s="17"/>
    </row>
    <row r="18" spans="1:24" x14ac:dyDescent="0.35">
      <c r="A18" s="246" t="s">
        <v>26</v>
      </c>
      <c r="B18" s="247">
        <v>76300</v>
      </c>
      <c r="C18" s="248">
        <v>1.9</v>
      </c>
      <c r="D18" s="249">
        <v>2.2000000000000002</v>
      </c>
      <c r="E18" s="248">
        <v>2.1</v>
      </c>
      <c r="F18" s="250">
        <v>18500</v>
      </c>
      <c r="G18" s="247">
        <v>20300</v>
      </c>
      <c r="H18" s="247">
        <v>38700</v>
      </c>
      <c r="I18" s="251"/>
      <c r="U18" s="54"/>
      <c r="V18" s="17"/>
      <c r="W18" s="17"/>
      <c r="X18" s="17"/>
    </row>
    <row r="19" spans="1:24" x14ac:dyDescent="0.35">
      <c r="A19" s="246" t="s">
        <v>1237</v>
      </c>
      <c r="B19" s="247">
        <v>14600</v>
      </c>
      <c r="C19" s="248">
        <v>0.3</v>
      </c>
      <c r="D19" s="249">
        <v>0.5</v>
      </c>
      <c r="E19" s="248">
        <v>0.4</v>
      </c>
      <c r="F19" s="250">
        <v>500</v>
      </c>
      <c r="G19" s="247">
        <v>3600</v>
      </c>
      <c r="H19" s="247">
        <v>4100</v>
      </c>
      <c r="I19" s="251"/>
      <c r="U19" s="54"/>
      <c r="V19" s="17"/>
      <c r="W19" s="17"/>
      <c r="X19" s="17"/>
    </row>
    <row r="20" spans="1:24" x14ac:dyDescent="0.35">
      <c r="A20" s="238" t="s">
        <v>1214</v>
      </c>
      <c r="B20" s="239">
        <v>174700</v>
      </c>
      <c r="C20" s="244">
        <v>0.6</v>
      </c>
      <c r="D20" s="245">
        <v>0.7</v>
      </c>
      <c r="E20" s="244">
        <v>0.7</v>
      </c>
      <c r="F20" s="242">
        <v>12000</v>
      </c>
      <c r="G20" s="239">
        <v>44300</v>
      </c>
      <c r="H20" s="239">
        <v>56200</v>
      </c>
      <c r="I20" s="243"/>
      <c r="U20" s="54"/>
      <c r="V20" s="17"/>
      <c r="W20" s="17"/>
      <c r="X20" s="17"/>
    </row>
    <row r="21" spans="1:24" ht="26.5" x14ac:dyDescent="0.35">
      <c r="A21" s="246" t="s">
        <v>1238</v>
      </c>
      <c r="B21" s="247">
        <v>40800</v>
      </c>
      <c r="C21" s="248">
        <v>1.7</v>
      </c>
      <c r="D21" s="249">
        <v>1.4</v>
      </c>
      <c r="E21" s="248">
        <v>1.6</v>
      </c>
      <c r="F21" s="250">
        <v>7200</v>
      </c>
      <c r="G21" s="247">
        <v>10400</v>
      </c>
      <c r="H21" s="247">
        <v>17500</v>
      </c>
      <c r="I21" s="251"/>
      <c r="U21" s="54"/>
      <c r="V21" s="17"/>
      <c r="W21" s="17"/>
      <c r="X21" s="17"/>
    </row>
    <row r="22" spans="1:24" x14ac:dyDescent="0.35">
      <c r="A22" s="246" t="s">
        <v>1239</v>
      </c>
      <c r="B22" s="247">
        <v>22400</v>
      </c>
      <c r="C22" s="248">
        <v>-0.9</v>
      </c>
      <c r="D22" s="249">
        <v>-0.7</v>
      </c>
      <c r="E22" s="248">
        <v>-0.8</v>
      </c>
      <c r="F22" s="250">
        <v>-2000</v>
      </c>
      <c r="G22" s="247">
        <v>5800</v>
      </c>
      <c r="H22" s="247">
        <v>3800</v>
      </c>
      <c r="I22" s="251"/>
      <c r="U22" s="54"/>
      <c r="V22" s="17"/>
      <c r="W22" s="17"/>
      <c r="X22" s="17"/>
    </row>
    <row r="23" spans="1:24" x14ac:dyDescent="0.35">
      <c r="A23" s="246" t="s">
        <v>30</v>
      </c>
      <c r="B23" s="247">
        <v>9400</v>
      </c>
      <c r="C23" s="248">
        <v>-0.5</v>
      </c>
      <c r="D23" s="249">
        <v>-0.5</v>
      </c>
      <c r="E23" s="248">
        <v>-0.5</v>
      </c>
      <c r="F23" s="250">
        <v>-500</v>
      </c>
      <c r="G23" s="247">
        <v>2600</v>
      </c>
      <c r="H23" s="247">
        <v>2100</v>
      </c>
      <c r="I23" s="251"/>
      <c r="U23" s="54"/>
      <c r="V23" s="17"/>
      <c r="W23" s="17"/>
      <c r="X23" s="17"/>
    </row>
    <row r="24" spans="1:24" x14ac:dyDescent="0.35">
      <c r="A24" s="246" t="s">
        <v>1240</v>
      </c>
      <c r="B24" s="247">
        <v>5800</v>
      </c>
      <c r="C24" s="248">
        <v>1.7</v>
      </c>
      <c r="D24" s="249">
        <v>0</v>
      </c>
      <c r="E24" s="248">
        <v>0.8</v>
      </c>
      <c r="F24" s="250">
        <v>500</v>
      </c>
      <c r="G24" s="247">
        <v>1700</v>
      </c>
      <c r="H24" s="247">
        <v>2200</v>
      </c>
      <c r="I24" s="251"/>
      <c r="U24" s="54"/>
      <c r="V24" s="17"/>
      <c r="W24" s="17"/>
      <c r="X24" s="17"/>
    </row>
    <row r="25" spans="1:24" x14ac:dyDescent="0.35">
      <c r="A25" s="246" t="s">
        <v>1241</v>
      </c>
      <c r="B25" s="247">
        <v>11900</v>
      </c>
      <c r="C25" s="248">
        <v>-0.3</v>
      </c>
      <c r="D25" s="249">
        <v>0.2</v>
      </c>
      <c r="E25" s="248">
        <v>-0.1</v>
      </c>
      <c r="F25" s="250">
        <v>-200</v>
      </c>
      <c r="G25" s="247">
        <v>2800</v>
      </c>
      <c r="H25" s="247">
        <v>2600</v>
      </c>
      <c r="I25" s="251"/>
      <c r="U25" s="54"/>
      <c r="V25" s="17"/>
      <c r="W25" s="17"/>
      <c r="X25" s="17"/>
    </row>
    <row r="26" spans="1:24" x14ac:dyDescent="0.35">
      <c r="A26" s="246" t="s">
        <v>1242</v>
      </c>
      <c r="B26" s="247">
        <v>11600</v>
      </c>
      <c r="C26" s="248">
        <v>1.9</v>
      </c>
      <c r="D26" s="249">
        <v>2.2999999999999998</v>
      </c>
      <c r="E26" s="248">
        <v>2.1</v>
      </c>
      <c r="F26" s="250">
        <v>2800</v>
      </c>
      <c r="G26" s="247">
        <v>3100</v>
      </c>
      <c r="H26" s="247">
        <v>5900</v>
      </c>
      <c r="I26" s="251"/>
      <c r="U26" s="54"/>
      <c r="V26" s="17"/>
      <c r="W26" s="17"/>
      <c r="X26" s="17"/>
    </row>
    <row r="27" spans="1:24" x14ac:dyDescent="0.35">
      <c r="A27" s="246" t="s">
        <v>1243</v>
      </c>
      <c r="B27" s="247">
        <v>4900</v>
      </c>
      <c r="C27" s="248">
        <v>1</v>
      </c>
      <c r="D27" s="249">
        <v>0.6</v>
      </c>
      <c r="E27" s="248">
        <v>0.8</v>
      </c>
      <c r="F27" s="250">
        <v>400</v>
      </c>
      <c r="G27" s="247">
        <v>1200</v>
      </c>
      <c r="H27" s="247">
        <v>1700</v>
      </c>
      <c r="I27" s="251"/>
      <c r="U27" s="54"/>
      <c r="V27" s="17"/>
      <c r="W27" s="17"/>
      <c r="X27" s="17"/>
    </row>
    <row r="28" spans="1:24" ht="26.5" x14ac:dyDescent="0.35">
      <c r="A28" s="246" t="s">
        <v>1244</v>
      </c>
      <c r="B28" s="247">
        <v>7400</v>
      </c>
      <c r="C28" s="248">
        <v>1.7</v>
      </c>
      <c r="D28" s="249">
        <v>1.2</v>
      </c>
      <c r="E28" s="248">
        <v>1.4</v>
      </c>
      <c r="F28" s="250">
        <v>1200</v>
      </c>
      <c r="G28" s="247">
        <v>2000</v>
      </c>
      <c r="H28" s="247">
        <v>3100</v>
      </c>
      <c r="I28" s="251"/>
      <c r="U28" s="54"/>
      <c r="V28" s="17"/>
      <c r="W28" s="17"/>
      <c r="X28" s="17"/>
    </row>
    <row r="29" spans="1:24" x14ac:dyDescent="0.35">
      <c r="A29" s="246" t="s">
        <v>1245</v>
      </c>
      <c r="B29" s="247">
        <v>60500</v>
      </c>
      <c r="C29" s="248">
        <v>0.2</v>
      </c>
      <c r="D29" s="249">
        <v>0.6</v>
      </c>
      <c r="E29" s="248">
        <v>0.4</v>
      </c>
      <c r="F29" s="250">
        <v>2600</v>
      </c>
      <c r="G29" s="247">
        <v>14700</v>
      </c>
      <c r="H29" s="247">
        <v>17400</v>
      </c>
      <c r="I29" s="251"/>
      <c r="U29" s="54"/>
      <c r="V29" s="17"/>
      <c r="W29" s="17"/>
      <c r="X29" s="17"/>
    </row>
    <row r="30" spans="1:24" x14ac:dyDescent="0.35">
      <c r="A30" s="252" t="s">
        <v>37</v>
      </c>
      <c r="B30" s="239">
        <v>93000</v>
      </c>
      <c r="C30" s="244">
        <v>1.4</v>
      </c>
      <c r="D30" s="245">
        <v>0.9</v>
      </c>
      <c r="E30" s="244">
        <v>1.2</v>
      </c>
      <c r="F30" s="242">
        <v>11600</v>
      </c>
      <c r="G30" s="239">
        <v>24000</v>
      </c>
      <c r="H30" s="239">
        <v>35600</v>
      </c>
      <c r="I30" s="243"/>
      <c r="U30" s="54"/>
      <c r="V30" s="17"/>
      <c r="W30" s="17"/>
      <c r="X30" s="17"/>
    </row>
    <row r="31" spans="1:24" x14ac:dyDescent="0.35">
      <c r="A31" s="238" t="s">
        <v>1208</v>
      </c>
      <c r="B31" s="239">
        <v>344400</v>
      </c>
      <c r="C31" s="244">
        <v>1.3</v>
      </c>
      <c r="D31" s="245">
        <v>1.3</v>
      </c>
      <c r="E31" s="244">
        <v>1.3</v>
      </c>
      <c r="F31" s="242">
        <v>49100</v>
      </c>
      <c r="G31" s="239">
        <v>74700</v>
      </c>
      <c r="H31" s="239">
        <v>123700</v>
      </c>
      <c r="I31" s="243"/>
      <c r="U31" s="54"/>
      <c r="V31" s="17"/>
      <c r="W31" s="17"/>
      <c r="X31" s="17"/>
    </row>
    <row r="32" spans="1:24" x14ac:dyDescent="0.35">
      <c r="A32" s="246" t="s">
        <v>1246</v>
      </c>
      <c r="B32" s="247">
        <v>39200</v>
      </c>
      <c r="C32" s="248">
        <v>1.1000000000000001</v>
      </c>
      <c r="D32" s="249">
        <v>1</v>
      </c>
      <c r="E32" s="248">
        <v>1</v>
      </c>
      <c r="F32" s="250">
        <v>4300</v>
      </c>
      <c r="G32" s="247">
        <v>9300</v>
      </c>
      <c r="H32" s="247">
        <v>13600</v>
      </c>
      <c r="I32" s="251"/>
      <c r="U32" s="54"/>
      <c r="V32" s="17"/>
      <c r="W32" s="17"/>
      <c r="X32" s="17"/>
    </row>
    <row r="33" spans="1:24" x14ac:dyDescent="0.35">
      <c r="A33" s="246" t="s">
        <v>1247</v>
      </c>
      <c r="B33" s="247">
        <v>37000</v>
      </c>
      <c r="C33" s="248">
        <v>1.9</v>
      </c>
      <c r="D33" s="249">
        <v>1.4</v>
      </c>
      <c r="E33" s="248">
        <v>1.7</v>
      </c>
      <c r="F33" s="250">
        <v>6900</v>
      </c>
      <c r="G33" s="247">
        <v>7900</v>
      </c>
      <c r="H33" s="247">
        <v>14800</v>
      </c>
      <c r="I33" s="251"/>
      <c r="U33" s="54"/>
      <c r="V33" s="17"/>
      <c r="W33" s="17"/>
      <c r="X33" s="17"/>
    </row>
    <row r="34" spans="1:24" x14ac:dyDescent="0.35">
      <c r="A34" s="246" t="s">
        <v>1248</v>
      </c>
      <c r="B34" s="247">
        <v>12000</v>
      </c>
      <c r="C34" s="248">
        <v>2.6</v>
      </c>
      <c r="D34" s="249">
        <v>1.7</v>
      </c>
      <c r="E34" s="248">
        <v>2.1</v>
      </c>
      <c r="F34" s="250">
        <v>2900</v>
      </c>
      <c r="G34" s="247">
        <v>2900</v>
      </c>
      <c r="H34" s="247">
        <v>5800</v>
      </c>
      <c r="I34" s="251"/>
      <c r="R34" s="53"/>
      <c r="S34" s="54"/>
      <c r="T34" s="54"/>
      <c r="U34" s="54"/>
      <c r="V34" s="17"/>
      <c r="W34" s="17"/>
      <c r="X34" s="17"/>
    </row>
    <row r="35" spans="1:24" ht="26.5" x14ac:dyDescent="0.35">
      <c r="A35" s="246" t="s">
        <v>1249</v>
      </c>
      <c r="B35" s="247">
        <v>256100</v>
      </c>
      <c r="C35" s="248">
        <v>1.2</v>
      </c>
      <c r="D35" s="249">
        <v>1.3</v>
      </c>
      <c r="E35" s="248">
        <v>1.3</v>
      </c>
      <c r="F35" s="250">
        <v>35000</v>
      </c>
      <c r="G35" s="247">
        <v>54600</v>
      </c>
      <c r="H35" s="247">
        <v>89600</v>
      </c>
      <c r="I35" s="251"/>
      <c r="R35" s="17"/>
      <c r="S35" s="17"/>
      <c r="T35" s="17"/>
      <c r="U35" s="54"/>
      <c r="V35" s="17"/>
      <c r="W35" s="17"/>
      <c r="X35" s="17"/>
    </row>
    <row r="36" spans="1:24" x14ac:dyDescent="0.35">
      <c r="A36" s="238" t="s">
        <v>1212</v>
      </c>
      <c r="B36" s="239">
        <v>144400</v>
      </c>
      <c r="C36" s="244">
        <v>1.4</v>
      </c>
      <c r="D36" s="245">
        <v>1.1000000000000001</v>
      </c>
      <c r="E36" s="244">
        <v>1.2</v>
      </c>
      <c r="F36" s="242">
        <v>19200</v>
      </c>
      <c r="G36" s="239">
        <v>37700</v>
      </c>
      <c r="H36" s="239">
        <v>56900</v>
      </c>
      <c r="I36" s="243"/>
      <c r="R36" s="53"/>
      <c r="S36" s="54"/>
      <c r="T36" s="54"/>
      <c r="U36" s="54"/>
      <c r="V36" s="17"/>
      <c r="W36" s="17"/>
      <c r="X36" s="17"/>
    </row>
    <row r="37" spans="1:24" x14ac:dyDescent="0.35">
      <c r="A37" s="246" t="s">
        <v>1250</v>
      </c>
      <c r="B37" s="247">
        <v>22600</v>
      </c>
      <c r="C37" s="248">
        <v>1.2</v>
      </c>
      <c r="D37" s="249">
        <v>1.1000000000000001</v>
      </c>
      <c r="E37" s="248">
        <v>1.1000000000000001</v>
      </c>
      <c r="F37" s="250">
        <v>2800</v>
      </c>
      <c r="G37" s="247">
        <v>6200</v>
      </c>
      <c r="H37" s="247">
        <v>9000</v>
      </c>
      <c r="I37" s="251"/>
      <c r="R37" s="53"/>
      <c r="S37" s="54"/>
      <c r="T37" s="54"/>
      <c r="U37" s="54"/>
      <c r="V37" s="17"/>
      <c r="W37" s="17"/>
      <c r="X37" s="17"/>
    </row>
    <row r="38" spans="1:24" x14ac:dyDescent="0.35">
      <c r="A38" s="246" t="s">
        <v>1251</v>
      </c>
      <c r="B38" s="247">
        <v>5600</v>
      </c>
      <c r="C38" s="248">
        <v>-0.3</v>
      </c>
      <c r="D38" s="249">
        <v>1</v>
      </c>
      <c r="E38" s="248">
        <v>0.3</v>
      </c>
      <c r="F38" s="250">
        <v>200</v>
      </c>
      <c r="G38" s="247">
        <v>1600</v>
      </c>
      <c r="H38" s="247">
        <v>1800</v>
      </c>
      <c r="I38" s="251"/>
      <c r="R38" s="53"/>
      <c r="S38" s="54"/>
      <c r="T38" s="54"/>
      <c r="U38" s="54"/>
      <c r="V38" s="17"/>
      <c r="W38" s="17"/>
      <c r="X38" s="17"/>
    </row>
    <row r="39" spans="1:24" x14ac:dyDescent="0.35">
      <c r="A39" s="246" t="s">
        <v>1252</v>
      </c>
      <c r="B39" s="247">
        <v>6700</v>
      </c>
      <c r="C39" s="248">
        <v>1.7</v>
      </c>
      <c r="D39" s="249">
        <v>1.2</v>
      </c>
      <c r="E39" s="248">
        <v>1.5</v>
      </c>
      <c r="F39" s="250">
        <v>1100</v>
      </c>
      <c r="G39" s="247">
        <v>1600</v>
      </c>
      <c r="H39" s="247">
        <v>2700</v>
      </c>
      <c r="I39" s="251"/>
      <c r="R39" s="53"/>
      <c r="S39" s="54"/>
      <c r="T39" s="54"/>
      <c r="U39" s="54"/>
      <c r="V39" s="17"/>
      <c r="W39" s="17"/>
      <c r="X39" s="17"/>
    </row>
    <row r="40" spans="1:24" ht="26.5" x14ac:dyDescent="0.35">
      <c r="A40" s="246" t="s">
        <v>33</v>
      </c>
      <c r="B40" s="247">
        <v>13200</v>
      </c>
      <c r="C40" s="248">
        <v>3</v>
      </c>
      <c r="D40" s="249">
        <v>1.4</v>
      </c>
      <c r="E40" s="248">
        <v>2.2000000000000002</v>
      </c>
      <c r="F40" s="250">
        <v>3400</v>
      </c>
      <c r="G40" s="247">
        <v>3600</v>
      </c>
      <c r="H40" s="247">
        <v>7000</v>
      </c>
      <c r="I40" s="251"/>
      <c r="R40" s="53"/>
      <c r="S40" s="54"/>
      <c r="T40" s="54"/>
      <c r="U40" s="54"/>
      <c r="V40" s="17"/>
      <c r="W40" s="17"/>
      <c r="X40" s="17"/>
    </row>
    <row r="41" spans="1:24" x14ac:dyDescent="0.35">
      <c r="A41" s="246" t="s">
        <v>34</v>
      </c>
      <c r="B41" s="247">
        <v>36200</v>
      </c>
      <c r="C41" s="248">
        <v>0.3</v>
      </c>
      <c r="D41" s="249">
        <v>0.6</v>
      </c>
      <c r="E41" s="248">
        <v>0.4</v>
      </c>
      <c r="F41" s="250">
        <v>1600</v>
      </c>
      <c r="G41" s="247">
        <v>9300</v>
      </c>
      <c r="H41" s="247">
        <v>10800</v>
      </c>
      <c r="I41" s="251"/>
      <c r="R41" s="53"/>
      <c r="S41" s="54"/>
      <c r="T41" s="54"/>
      <c r="U41" s="54"/>
      <c r="V41" s="17"/>
      <c r="W41" s="17"/>
      <c r="X41" s="17"/>
    </row>
    <row r="42" spans="1:24" ht="26.5" x14ac:dyDescent="0.35">
      <c r="A42" s="246" t="s">
        <v>1253</v>
      </c>
      <c r="B42" s="247">
        <v>26500</v>
      </c>
      <c r="C42" s="248">
        <v>1.9</v>
      </c>
      <c r="D42" s="249">
        <v>1.5</v>
      </c>
      <c r="E42" s="248">
        <v>1.7</v>
      </c>
      <c r="F42" s="250">
        <v>5000</v>
      </c>
      <c r="G42" s="247">
        <v>7200</v>
      </c>
      <c r="H42" s="247">
        <v>12300</v>
      </c>
      <c r="I42" s="251"/>
      <c r="R42" s="53"/>
      <c r="S42" s="54"/>
      <c r="T42" s="54"/>
      <c r="U42" s="54"/>
      <c r="V42" s="17"/>
      <c r="W42" s="17"/>
      <c r="X42" s="17"/>
    </row>
    <row r="43" spans="1:24" x14ac:dyDescent="0.35">
      <c r="A43" s="246" t="s">
        <v>1254</v>
      </c>
      <c r="B43" s="247">
        <v>24300</v>
      </c>
      <c r="C43" s="248">
        <v>2</v>
      </c>
      <c r="D43" s="249">
        <v>0.9</v>
      </c>
      <c r="E43" s="248">
        <v>1.5</v>
      </c>
      <c r="F43" s="250">
        <v>3900</v>
      </c>
      <c r="G43" s="247">
        <v>6100</v>
      </c>
      <c r="H43" s="247">
        <v>10000</v>
      </c>
      <c r="I43" s="251"/>
      <c r="R43" s="53"/>
      <c r="S43" s="54"/>
      <c r="T43" s="54"/>
      <c r="U43" s="54"/>
      <c r="V43" s="17"/>
      <c r="W43" s="17"/>
      <c r="X43" s="17"/>
    </row>
    <row r="44" spans="1:24" x14ac:dyDescent="0.35">
      <c r="A44" s="246" t="s">
        <v>1255</v>
      </c>
      <c r="B44" s="247">
        <v>9400</v>
      </c>
      <c r="C44" s="248">
        <v>1.3</v>
      </c>
      <c r="D44" s="249">
        <v>1.1000000000000001</v>
      </c>
      <c r="E44" s="248">
        <v>1.2</v>
      </c>
      <c r="F44" s="250">
        <v>1200</v>
      </c>
      <c r="G44" s="247">
        <v>2100</v>
      </c>
      <c r="H44" s="247">
        <v>3300</v>
      </c>
      <c r="I44" s="251"/>
      <c r="R44" s="53"/>
      <c r="S44" s="54"/>
      <c r="T44" s="54"/>
      <c r="U44" s="54"/>
      <c r="V44" s="17"/>
      <c r="W44" s="17"/>
      <c r="X44" s="17"/>
    </row>
    <row r="45" spans="1:24" x14ac:dyDescent="0.35">
      <c r="A45" s="238" t="s">
        <v>1256</v>
      </c>
      <c r="B45" s="239">
        <v>173400</v>
      </c>
      <c r="C45" s="244">
        <v>1.2</v>
      </c>
      <c r="D45" s="245">
        <v>1.1000000000000001</v>
      </c>
      <c r="E45" s="244">
        <v>1.2</v>
      </c>
      <c r="F45" s="242">
        <v>21700</v>
      </c>
      <c r="G45" s="239">
        <v>44400</v>
      </c>
      <c r="H45" s="239">
        <v>66100</v>
      </c>
      <c r="I45" s="243"/>
      <c r="R45" s="53"/>
      <c r="S45" s="54"/>
      <c r="T45" s="54"/>
      <c r="U45" s="54"/>
      <c r="V45" s="17"/>
      <c r="W45" s="17"/>
      <c r="X45" s="17"/>
    </row>
    <row r="46" spans="1:24" x14ac:dyDescent="0.35">
      <c r="A46" s="246" t="s">
        <v>1257</v>
      </c>
      <c r="B46" s="247">
        <v>75800</v>
      </c>
      <c r="C46" s="248">
        <v>1.1000000000000001</v>
      </c>
      <c r="D46" s="249">
        <v>0.8</v>
      </c>
      <c r="E46" s="248">
        <v>1</v>
      </c>
      <c r="F46" s="250">
        <v>7900</v>
      </c>
      <c r="G46" s="247">
        <v>18200</v>
      </c>
      <c r="H46" s="247">
        <v>26100</v>
      </c>
      <c r="I46" s="251"/>
      <c r="R46" s="53"/>
      <c r="S46" s="54"/>
      <c r="T46" s="54"/>
      <c r="U46" s="54"/>
      <c r="V46" s="17"/>
      <c r="W46" s="17"/>
      <c r="X46" s="17"/>
    </row>
    <row r="47" spans="1:24" x14ac:dyDescent="0.35">
      <c r="A47" s="246" t="s">
        <v>1258</v>
      </c>
      <c r="B47" s="247">
        <v>36200</v>
      </c>
      <c r="C47" s="248">
        <v>1.3</v>
      </c>
      <c r="D47" s="249">
        <v>1.7</v>
      </c>
      <c r="E47" s="248">
        <v>1.5</v>
      </c>
      <c r="F47" s="250">
        <v>6000</v>
      </c>
      <c r="G47" s="247">
        <v>9300</v>
      </c>
      <c r="H47" s="247">
        <v>15300</v>
      </c>
      <c r="I47" s="251"/>
      <c r="R47" s="53"/>
      <c r="S47" s="54"/>
      <c r="T47" s="54"/>
      <c r="U47" s="54"/>
      <c r="V47" s="17"/>
      <c r="W47" s="17"/>
      <c r="X47" s="17"/>
    </row>
    <row r="48" spans="1:24" x14ac:dyDescent="0.35">
      <c r="A48" s="246" t="s">
        <v>1259</v>
      </c>
      <c r="B48" s="247">
        <v>61400</v>
      </c>
      <c r="C48" s="248">
        <v>1.2</v>
      </c>
      <c r="D48" s="249">
        <v>1.2</v>
      </c>
      <c r="E48" s="248">
        <v>1.2</v>
      </c>
      <c r="F48" s="250">
        <v>7800</v>
      </c>
      <c r="G48" s="247">
        <v>16900</v>
      </c>
      <c r="H48" s="247">
        <v>24700</v>
      </c>
      <c r="I48" s="251"/>
      <c r="R48" s="53"/>
      <c r="S48" s="54"/>
      <c r="T48" s="54"/>
      <c r="U48" s="54"/>
      <c r="V48" s="17"/>
      <c r="W48" s="17"/>
      <c r="X48" s="17"/>
    </row>
    <row r="49" spans="1:24" x14ac:dyDescent="0.35">
      <c r="A49" s="238" t="s">
        <v>1206</v>
      </c>
      <c r="B49" s="239">
        <v>283600</v>
      </c>
      <c r="C49" s="244">
        <v>2.7</v>
      </c>
      <c r="D49" s="245">
        <v>2.4</v>
      </c>
      <c r="E49" s="244">
        <v>2.5</v>
      </c>
      <c r="F49" s="242">
        <v>83600</v>
      </c>
      <c r="G49" s="239">
        <v>66700</v>
      </c>
      <c r="H49" s="239">
        <v>150300</v>
      </c>
      <c r="I49" s="243"/>
      <c r="R49" s="53"/>
      <c r="S49" s="54"/>
      <c r="T49" s="54"/>
      <c r="U49" s="54"/>
      <c r="V49" s="17"/>
      <c r="W49" s="17"/>
      <c r="X49" s="17"/>
    </row>
    <row r="50" spans="1:24" ht="26.5" x14ac:dyDescent="0.35">
      <c r="A50" s="246" t="s">
        <v>1260</v>
      </c>
      <c r="B50" s="247">
        <v>50700</v>
      </c>
      <c r="C50" s="248">
        <v>2.7</v>
      </c>
      <c r="D50" s="249">
        <v>1.6</v>
      </c>
      <c r="E50" s="248">
        <v>2.2000000000000002</v>
      </c>
      <c r="F50" s="250">
        <v>12400</v>
      </c>
      <c r="G50" s="247">
        <v>12300</v>
      </c>
      <c r="H50" s="247">
        <v>24700</v>
      </c>
      <c r="I50" s="251"/>
      <c r="R50" s="53"/>
      <c r="S50" s="54"/>
      <c r="T50" s="54"/>
      <c r="U50" s="54"/>
      <c r="V50" s="17"/>
      <c r="W50" s="17"/>
      <c r="X50" s="17"/>
    </row>
    <row r="51" spans="1:24" ht="26.5" x14ac:dyDescent="0.35">
      <c r="A51" s="246" t="s">
        <v>22</v>
      </c>
      <c r="B51" s="247">
        <v>88600</v>
      </c>
      <c r="C51" s="248">
        <v>4</v>
      </c>
      <c r="D51" s="249">
        <v>4.2</v>
      </c>
      <c r="E51" s="248">
        <v>4.0999999999999996</v>
      </c>
      <c r="F51" s="250">
        <v>45300</v>
      </c>
      <c r="G51" s="247">
        <v>21500</v>
      </c>
      <c r="H51" s="247">
        <v>66800</v>
      </c>
      <c r="I51" s="251"/>
      <c r="R51" s="53"/>
      <c r="S51" s="54"/>
      <c r="T51" s="54"/>
      <c r="U51" s="54"/>
      <c r="V51" s="17"/>
      <c r="W51" s="17"/>
      <c r="X51" s="17"/>
    </row>
    <row r="52" spans="1:24" ht="26.5" x14ac:dyDescent="0.35">
      <c r="A52" s="246" t="s">
        <v>1261</v>
      </c>
      <c r="B52" s="247">
        <v>23100</v>
      </c>
      <c r="C52" s="248">
        <v>1.6</v>
      </c>
      <c r="D52" s="249">
        <v>0.7</v>
      </c>
      <c r="E52" s="248">
        <v>1.2</v>
      </c>
      <c r="F52" s="250">
        <v>2900</v>
      </c>
      <c r="G52" s="247">
        <v>5800</v>
      </c>
      <c r="H52" s="247">
        <v>8700</v>
      </c>
      <c r="I52" s="251"/>
      <c r="R52" s="53"/>
      <c r="S52" s="54"/>
      <c r="T52" s="54"/>
      <c r="U52" s="54"/>
      <c r="V52" s="17"/>
      <c r="W52" s="17"/>
      <c r="X52" s="17"/>
    </row>
    <row r="53" spans="1:24" ht="26.5" x14ac:dyDescent="0.35">
      <c r="A53" s="246" t="s">
        <v>23</v>
      </c>
      <c r="B53" s="247">
        <v>121200</v>
      </c>
      <c r="C53" s="248">
        <v>1.8</v>
      </c>
      <c r="D53" s="249">
        <v>1.6</v>
      </c>
      <c r="E53" s="248">
        <v>1.7</v>
      </c>
      <c r="F53" s="250">
        <v>23000</v>
      </c>
      <c r="G53" s="247">
        <v>27100</v>
      </c>
      <c r="H53" s="247">
        <v>50000</v>
      </c>
      <c r="I53" s="251"/>
      <c r="R53" s="53"/>
      <c r="S53" s="54"/>
      <c r="T53" s="54"/>
      <c r="U53" s="54"/>
      <c r="V53" s="17"/>
      <c r="W53" s="17"/>
      <c r="X53" s="17"/>
    </row>
    <row r="54" spans="1:24" ht="26.5" x14ac:dyDescent="0.35">
      <c r="A54" s="252" t="s">
        <v>1217</v>
      </c>
      <c r="B54" s="239">
        <v>90000</v>
      </c>
      <c r="C54" s="244">
        <v>0.9</v>
      </c>
      <c r="D54" s="245">
        <v>0.7</v>
      </c>
      <c r="E54" s="244">
        <v>0.8</v>
      </c>
      <c r="F54" s="242">
        <v>7500</v>
      </c>
      <c r="G54" s="239">
        <v>23100</v>
      </c>
      <c r="H54" s="239">
        <v>30600</v>
      </c>
      <c r="I54" s="243"/>
      <c r="R54" s="53"/>
      <c r="S54" s="54"/>
      <c r="T54" s="54"/>
      <c r="U54" s="54"/>
      <c r="V54" s="17"/>
      <c r="W54" s="17"/>
      <c r="X54" s="17"/>
    </row>
    <row r="55" spans="1:24" x14ac:dyDescent="0.35">
      <c r="A55" s="246" t="s">
        <v>1262</v>
      </c>
      <c r="B55" s="247">
        <v>7000</v>
      </c>
      <c r="C55" s="248">
        <v>2.1</v>
      </c>
      <c r="D55" s="249">
        <v>1.5</v>
      </c>
      <c r="E55" s="248">
        <v>1.8</v>
      </c>
      <c r="F55" s="250">
        <v>1500</v>
      </c>
      <c r="G55" s="247">
        <v>2300</v>
      </c>
      <c r="H55" s="247">
        <v>3700</v>
      </c>
      <c r="I55" s="251"/>
      <c r="R55" s="53"/>
      <c r="S55" s="54"/>
      <c r="T55" s="54"/>
      <c r="U55" s="54"/>
      <c r="V55" s="17"/>
      <c r="W55" s="17"/>
      <c r="X55" s="17"/>
    </row>
    <row r="56" spans="1:24" ht="26.5" x14ac:dyDescent="0.35">
      <c r="A56" s="246" t="s">
        <v>1263</v>
      </c>
      <c r="B56" s="247">
        <v>83000</v>
      </c>
      <c r="C56" s="248">
        <v>0.8</v>
      </c>
      <c r="D56" s="249">
        <v>0.6</v>
      </c>
      <c r="E56" s="248">
        <v>0.7</v>
      </c>
      <c r="F56" s="250">
        <v>6100</v>
      </c>
      <c r="G56" s="247">
        <v>20800</v>
      </c>
      <c r="H56" s="247">
        <v>26900</v>
      </c>
      <c r="I56" s="251"/>
      <c r="R56" s="53"/>
      <c r="S56" s="54"/>
      <c r="T56" s="54"/>
      <c r="U56" s="54"/>
      <c r="V56" s="17"/>
      <c r="W56" s="17"/>
      <c r="X56" s="17"/>
    </row>
    <row r="57" spans="1:24" x14ac:dyDescent="0.35">
      <c r="A57" s="238" t="s">
        <v>1209</v>
      </c>
      <c r="B57" s="239">
        <v>217600</v>
      </c>
      <c r="C57" s="244">
        <v>1.4</v>
      </c>
      <c r="D57" s="245">
        <v>0.9</v>
      </c>
      <c r="E57" s="244">
        <v>1.1000000000000001</v>
      </c>
      <c r="F57" s="242">
        <v>26400</v>
      </c>
      <c r="G57" s="239">
        <v>53400</v>
      </c>
      <c r="H57" s="239">
        <v>79800</v>
      </c>
      <c r="I57" s="243"/>
      <c r="R57" s="53"/>
      <c r="S57" s="54"/>
      <c r="T57" s="54"/>
      <c r="U57" s="54"/>
      <c r="V57" s="17"/>
      <c r="W57" s="17"/>
      <c r="X57" s="17"/>
    </row>
    <row r="58" spans="1:24" x14ac:dyDescent="0.35">
      <c r="A58" s="246" t="s">
        <v>19</v>
      </c>
      <c r="B58" s="247">
        <v>114100</v>
      </c>
      <c r="C58" s="248">
        <v>1.5</v>
      </c>
      <c r="D58" s="249">
        <v>0.9</v>
      </c>
      <c r="E58" s="248">
        <v>1.2</v>
      </c>
      <c r="F58" s="250">
        <v>14900</v>
      </c>
      <c r="G58" s="247">
        <v>30500</v>
      </c>
      <c r="H58" s="247">
        <v>45300</v>
      </c>
      <c r="I58" s="251"/>
      <c r="R58" s="53"/>
      <c r="S58" s="54"/>
      <c r="T58" s="54"/>
      <c r="U58" s="54"/>
      <c r="V58" s="17"/>
      <c r="W58" s="17"/>
      <c r="X58" s="17"/>
    </row>
    <row r="59" spans="1:24" x14ac:dyDescent="0.35">
      <c r="A59" s="246" t="s">
        <v>1264</v>
      </c>
      <c r="B59" s="247">
        <v>16700</v>
      </c>
      <c r="C59" s="248">
        <v>1.4</v>
      </c>
      <c r="D59" s="249">
        <v>0.9</v>
      </c>
      <c r="E59" s="248">
        <v>1.1000000000000001</v>
      </c>
      <c r="F59" s="250">
        <v>2100</v>
      </c>
      <c r="G59" s="247">
        <v>4500</v>
      </c>
      <c r="H59" s="247">
        <v>6600</v>
      </c>
      <c r="I59" s="251"/>
      <c r="R59" s="53"/>
      <c r="S59" s="54"/>
      <c r="T59" s="54"/>
      <c r="U59" s="54"/>
      <c r="V59" s="17"/>
      <c r="W59" s="17"/>
      <c r="X59" s="17"/>
    </row>
    <row r="60" spans="1:24" x14ac:dyDescent="0.35">
      <c r="A60" s="246" t="s">
        <v>1265</v>
      </c>
      <c r="B60" s="247">
        <v>51100</v>
      </c>
      <c r="C60" s="248">
        <v>0.5</v>
      </c>
      <c r="D60" s="249">
        <v>1</v>
      </c>
      <c r="E60" s="248">
        <v>0.7</v>
      </c>
      <c r="F60" s="250">
        <v>3900</v>
      </c>
      <c r="G60" s="247">
        <v>10500</v>
      </c>
      <c r="H60" s="247">
        <v>14400</v>
      </c>
      <c r="I60" s="251"/>
      <c r="R60" s="53"/>
      <c r="S60" s="54"/>
      <c r="T60" s="54"/>
      <c r="U60" s="54"/>
      <c r="V60" s="17"/>
      <c r="W60" s="17"/>
      <c r="X60" s="17"/>
    </row>
    <row r="61" spans="1:24" x14ac:dyDescent="0.35">
      <c r="A61" s="246" t="s">
        <v>1266</v>
      </c>
      <c r="B61" s="247">
        <v>35700</v>
      </c>
      <c r="C61" s="248">
        <v>2.1</v>
      </c>
      <c r="D61" s="249">
        <v>0.7</v>
      </c>
      <c r="E61" s="248">
        <v>1.4</v>
      </c>
      <c r="F61" s="250">
        <v>5500</v>
      </c>
      <c r="G61" s="247">
        <v>7900</v>
      </c>
      <c r="H61" s="247">
        <v>13500</v>
      </c>
      <c r="I61" s="251"/>
      <c r="R61" s="53"/>
      <c r="S61" s="54"/>
      <c r="T61" s="54"/>
      <c r="U61" s="54"/>
      <c r="V61" s="17"/>
      <c r="W61" s="17"/>
      <c r="X61" s="17"/>
    </row>
    <row r="62" spans="1:24" x14ac:dyDescent="0.35">
      <c r="A62" s="238" t="s">
        <v>1207</v>
      </c>
      <c r="B62" s="239">
        <v>380300</v>
      </c>
      <c r="C62" s="244">
        <v>2.1</v>
      </c>
      <c r="D62" s="245">
        <v>1.9</v>
      </c>
      <c r="E62" s="244">
        <v>2</v>
      </c>
      <c r="F62" s="242">
        <v>87200</v>
      </c>
      <c r="G62" s="239">
        <v>90900</v>
      </c>
      <c r="H62" s="239">
        <v>178100</v>
      </c>
      <c r="I62" s="243"/>
      <c r="R62" s="53"/>
      <c r="S62" s="54"/>
      <c r="T62" s="54"/>
      <c r="U62" s="54"/>
      <c r="V62" s="17"/>
      <c r="W62" s="17"/>
      <c r="X62" s="17"/>
    </row>
    <row r="63" spans="1:24" x14ac:dyDescent="0.35">
      <c r="A63" s="246" t="s">
        <v>18</v>
      </c>
      <c r="B63" s="247">
        <v>99100</v>
      </c>
      <c r="C63" s="248">
        <v>1.5</v>
      </c>
      <c r="D63" s="249">
        <v>1.8</v>
      </c>
      <c r="E63" s="248">
        <v>1.7</v>
      </c>
      <c r="F63" s="250">
        <v>18300</v>
      </c>
      <c r="G63" s="247">
        <v>23400</v>
      </c>
      <c r="H63" s="247">
        <v>41700</v>
      </c>
      <c r="I63" s="53"/>
      <c r="J63" s="53"/>
      <c r="R63" s="53"/>
      <c r="S63" s="54"/>
      <c r="T63" s="54"/>
      <c r="U63" s="54"/>
      <c r="V63" s="17"/>
      <c r="W63" s="17"/>
      <c r="X63" s="17"/>
    </row>
    <row r="64" spans="1:24" x14ac:dyDescent="0.35">
      <c r="A64" s="246" t="s">
        <v>16</v>
      </c>
      <c r="B64" s="247">
        <v>149700</v>
      </c>
      <c r="C64" s="248">
        <v>2.6</v>
      </c>
      <c r="D64" s="249">
        <v>2.1</v>
      </c>
      <c r="E64" s="248">
        <v>2.2999999999999998</v>
      </c>
      <c r="F64" s="250">
        <v>39900</v>
      </c>
      <c r="G64" s="247">
        <v>35700</v>
      </c>
      <c r="H64" s="247">
        <v>75600</v>
      </c>
      <c r="I64" s="251"/>
      <c r="R64" s="53"/>
      <c r="S64" s="54"/>
      <c r="T64" s="54"/>
      <c r="U64" s="54"/>
      <c r="V64" s="17"/>
      <c r="W64" s="17"/>
      <c r="X64" s="17"/>
    </row>
    <row r="65" spans="1:24" x14ac:dyDescent="0.35">
      <c r="A65" s="246" t="s">
        <v>31</v>
      </c>
      <c r="B65" s="247">
        <v>51100</v>
      </c>
      <c r="C65" s="248">
        <v>2.4</v>
      </c>
      <c r="D65" s="249">
        <v>1.9</v>
      </c>
      <c r="E65" s="248">
        <v>2.2000000000000002</v>
      </c>
      <c r="F65" s="250">
        <v>12500</v>
      </c>
      <c r="G65" s="247">
        <v>12800</v>
      </c>
      <c r="H65" s="247">
        <v>25300</v>
      </c>
      <c r="I65" s="251"/>
      <c r="R65" s="53"/>
      <c r="S65" s="54"/>
      <c r="T65" s="54"/>
      <c r="U65" s="54"/>
      <c r="V65" s="17"/>
      <c r="W65" s="17"/>
      <c r="X65" s="17"/>
    </row>
    <row r="66" spans="1:24" x14ac:dyDescent="0.35">
      <c r="A66" s="246" t="s">
        <v>1267</v>
      </c>
      <c r="B66" s="247">
        <v>55100</v>
      </c>
      <c r="C66" s="248">
        <v>1.6</v>
      </c>
      <c r="D66" s="249">
        <v>1.5</v>
      </c>
      <c r="E66" s="248">
        <v>1.5</v>
      </c>
      <c r="F66" s="250">
        <v>9400</v>
      </c>
      <c r="G66" s="247">
        <v>13800</v>
      </c>
      <c r="H66" s="247">
        <v>23200</v>
      </c>
      <c r="I66" s="251"/>
      <c r="R66" s="53"/>
      <c r="S66" s="54"/>
      <c r="T66" s="54"/>
      <c r="U66" s="54"/>
      <c r="V66" s="17"/>
      <c r="W66" s="17"/>
      <c r="X66" s="17"/>
    </row>
    <row r="67" spans="1:24" x14ac:dyDescent="0.35">
      <c r="A67" s="246" t="s">
        <v>1268</v>
      </c>
      <c r="B67" s="247">
        <v>25300</v>
      </c>
      <c r="C67" s="248">
        <v>2.6</v>
      </c>
      <c r="D67" s="249">
        <v>2.2999999999999998</v>
      </c>
      <c r="E67" s="248">
        <v>2.4</v>
      </c>
      <c r="F67" s="250">
        <v>7100</v>
      </c>
      <c r="G67" s="247">
        <v>5200</v>
      </c>
      <c r="H67" s="247">
        <v>12300</v>
      </c>
      <c r="I67" s="251"/>
      <c r="R67" s="53"/>
      <c r="S67" s="54"/>
      <c r="T67" s="54"/>
      <c r="U67" s="54"/>
      <c r="V67" s="17"/>
      <c r="W67" s="17"/>
      <c r="X67" s="17"/>
    </row>
    <row r="68" spans="1:24" x14ac:dyDescent="0.35">
      <c r="A68" s="238" t="s">
        <v>1215</v>
      </c>
      <c r="B68" s="239">
        <v>141400</v>
      </c>
      <c r="C68" s="244">
        <v>1.6</v>
      </c>
      <c r="D68" s="245">
        <v>1.1000000000000001</v>
      </c>
      <c r="E68" s="244">
        <v>1.3</v>
      </c>
      <c r="F68" s="242">
        <v>20800</v>
      </c>
      <c r="G68" s="239">
        <v>30400</v>
      </c>
      <c r="H68" s="239">
        <v>51300</v>
      </c>
      <c r="I68" s="243"/>
      <c r="R68" s="53"/>
      <c r="S68" s="54"/>
      <c r="T68" s="54"/>
      <c r="U68" s="54"/>
      <c r="V68" s="17"/>
      <c r="W68" s="17"/>
      <c r="X68" s="17"/>
    </row>
    <row r="69" spans="1:24" x14ac:dyDescent="0.35">
      <c r="A69" s="246" t="s">
        <v>1269</v>
      </c>
      <c r="B69" s="247">
        <v>12500</v>
      </c>
      <c r="C69" s="248">
        <v>0.6</v>
      </c>
      <c r="D69" s="249">
        <v>0.3</v>
      </c>
      <c r="E69" s="248">
        <v>0.4</v>
      </c>
      <c r="F69" s="250">
        <v>600</v>
      </c>
      <c r="G69" s="247">
        <v>2600</v>
      </c>
      <c r="H69" s="247">
        <v>3200</v>
      </c>
      <c r="I69" s="251"/>
      <c r="R69" s="53"/>
      <c r="S69" s="54"/>
      <c r="T69" s="54"/>
      <c r="U69" s="54"/>
      <c r="V69" s="17"/>
      <c r="W69" s="17"/>
      <c r="X69" s="17"/>
    </row>
    <row r="70" spans="1:24" ht="26.5" x14ac:dyDescent="0.35">
      <c r="A70" s="246" t="s">
        <v>1270</v>
      </c>
      <c r="B70" s="247">
        <v>29500</v>
      </c>
      <c r="C70" s="248">
        <v>2</v>
      </c>
      <c r="D70" s="249">
        <v>1.2</v>
      </c>
      <c r="E70" s="248">
        <v>1.6</v>
      </c>
      <c r="F70" s="250">
        <v>5300</v>
      </c>
      <c r="G70" s="247">
        <v>6100</v>
      </c>
      <c r="H70" s="247">
        <v>11500</v>
      </c>
      <c r="I70" s="251"/>
      <c r="R70" s="53"/>
      <c r="S70" s="54"/>
      <c r="T70" s="54"/>
      <c r="U70" s="54"/>
      <c r="V70" s="17"/>
      <c r="W70" s="17"/>
      <c r="X70" s="17"/>
    </row>
    <row r="71" spans="1:24" x14ac:dyDescent="0.35">
      <c r="A71" s="246" t="s">
        <v>1271</v>
      </c>
      <c r="B71" s="247">
        <v>15200</v>
      </c>
      <c r="C71" s="248">
        <v>0.4</v>
      </c>
      <c r="D71" s="249">
        <v>0.5</v>
      </c>
      <c r="E71" s="248">
        <v>0.5</v>
      </c>
      <c r="F71" s="250">
        <v>700</v>
      </c>
      <c r="G71" s="247">
        <v>3300</v>
      </c>
      <c r="H71" s="247">
        <v>4000</v>
      </c>
      <c r="I71" s="251"/>
      <c r="R71" s="53"/>
      <c r="S71" s="54"/>
      <c r="T71" s="54"/>
      <c r="U71" s="54"/>
      <c r="V71" s="17"/>
      <c r="W71" s="17"/>
      <c r="X71" s="17"/>
    </row>
    <row r="72" spans="1:24" ht="26.5" x14ac:dyDescent="0.35">
      <c r="A72" s="246" t="s">
        <v>1272</v>
      </c>
      <c r="B72" s="247">
        <v>10000</v>
      </c>
      <c r="C72" s="248">
        <v>1.6</v>
      </c>
      <c r="D72" s="249">
        <v>1.2</v>
      </c>
      <c r="E72" s="248">
        <v>1.4</v>
      </c>
      <c r="F72" s="250">
        <v>1500</v>
      </c>
      <c r="G72" s="247">
        <v>2400</v>
      </c>
      <c r="H72" s="247">
        <v>3900</v>
      </c>
      <c r="I72" s="251"/>
      <c r="R72" s="53"/>
      <c r="S72" s="54"/>
      <c r="T72" s="54"/>
      <c r="U72" s="54"/>
      <c r="V72" s="17"/>
      <c r="W72" s="17"/>
      <c r="X72" s="17"/>
    </row>
    <row r="73" spans="1:24" ht="26.5" x14ac:dyDescent="0.35">
      <c r="A73" s="246" t="s">
        <v>1273</v>
      </c>
      <c r="B73" s="247">
        <v>23700</v>
      </c>
      <c r="C73" s="248">
        <v>1.8</v>
      </c>
      <c r="D73" s="249">
        <v>1.1000000000000001</v>
      </c>
      <c r="E73" s="248">
        <v>1.4</v>
      </c>
      <c r="F73" s="250">
        <v>3800</v>
      </c>
      <c r="G73" s="247">
        <v>5300</v>
      </c>
      <c r="H73" s="247">
        <v>9100</v>
      </c>
      <c r="I73" s="251"/>
      <c r="R73" s="53"/>
      <c r="S73" s="54"/>
      <c r="T73" s="54"/>
      <c r="U73" s="54"/>
      <c r="V73" s="17"/>
      <c r="W73" s="17"/>
      <c r="X73" s="17"/>
    </row>
    <row r="74" spans="1:24" x14ac:dyDescent="0.35">
      <c r="A74" s="246" t="s">
        <v>1274</v>
      </c>
      <c r="B74" s="247">
        <v>50600</v>
      </c>
      <c r="C74" s="248">
        <v>1.8</v>
      </c>
      <c r="D74" s="249">
        <v>1.3</v>
      </c>
      <c r="E74" s="248">
        <v>1.6</v>
      </c>
      <c r="F74" s="250">
        <v>8900</v>
      </c>
      <c r="G74" s="247">
        <v>10700</v>
      </c>
      <c r="H74" s="247">
        <v>19600</v>
      </c>
      <c r="I74" s="251"/>
      <c r="R74" s="53"/>
      <c r="S74" s="54"/>
      <c r="T74" s="54"/>
      <c r="U74" s="54"/>
      <c r="V74" s="17"/>
      <c r="W74" s="17"/>
      <c r="X74" s="17"/>
    </row>
    <row r="75" spans="1:24" x14ac:dyDescent="0.35">
      <c r="A75" s="238" t="s">
        <v>1211</v>
      </c>
      <c r="B75" s="239">
        <v>192000</v>
      </c>
      <c r="C75" s="244">
        <v>1.4</v>
      </c>
      <c r="D75" s="245">
        <v>1.5</v>
      </c>
      <c r="E75" s="244">
        <v>1.4</v>
      </c>
      <c r="F75" s="242">
        <v>30000</v>
      </c>
      <c r="G75" s="239">
        <v>34600</v>
      </c>
      <c r="H75" s="239">
        <v>64600</v>
      </c>
      <c r="I75" s="243"/>
      <c r="R75" s="53"/>
      <c r="S75" s="54"/>
      <c r="T75" s="54"/>
      <c r="U75" s="54"/>
      <c r="V75" s="17"/>
      <c r="W75" s="17"/>
      <c r="X75" s="17"/>
    </row>
    <row r="76" spans="1:24" x14ac:dyDescent="0.35">
      <c r="A76" s="246" t="s">
        <v>1275</v>
      </c>
      <c r="B76" s="247">
        <v>32100</v>
      </c>
      <c r="C76" s="248">
        <v>1.6</v>
      </c>
      <c r="D76" s="249">
        <v>1.6</v>
      </c>
      <c r="E76" s="248">
        <v>1.6</v>
      </c>
      <c r="F76" s="250">
        <v>5700</v>
      </c>
      <c r="G76" s="247">
        <v>8300</v>
      </c>
      <c r="H76" s="247">
        <v>14000</v>
      </c>
      <c r="I76" s="251"/>
      <c r="R76" s="53"/>
      <c r="S76" s="54"/>
      <c r="T76" s="54"/>
      <c r="U76" s="54"/>
      <c r="V76" s="17"/>
      <c r="W76" s="17"/>
      <c r="X76" s="17"/>
    </row>
    <row r="77" spans="1:24" x14ac:dyDescent="0.35">
      <c r="A77" s="246" t="s">
        <v>20</v>
      </c>
      <c r="B77" s="247">
        <v>159900</v>
      </c>
      <c r="C77" s="248">
        <v>1.3</v>
      </c>
      <c r="D77" s="249">
        <v>1.4</v>
      </c>
      <c r="E77" s="248">
        <v>1.4</v>
      </c>
      <c r="F77" s="250">
        <v>24300</v>
      </c>
      <c r="G77" s="247">
        <v>26300</v>
      </c>
      <c r="H77" s="247">
        <v>50600</v>
      </c>
      <c r="I77" s="251"/>
      <c r="R77" s="53"/>
      <c r="S77" s="54"/>
      <c r="T77" s="54"/>
      <c r="U77" s="54"/>
      <c r="V77" s="17"/>
      <c r="W77" s="17"/>
      <c r="X77" s="17"/>
    </row>
    <row r="78" spans="1:24" x14ac:dyDescent="0.35">
      <c r="A78" s="238" t="s">
        <v>1216</v>
      </c>
      <c r="B78" s="239">
        <v>111100</v>
      </c>
      <c r="C78" s="244">
        <v>1.3</v>
      </c>
      <c r="D78" s="245">
        <v>1.6</v>
      </c>
      <c r="E78" s="244">
        <v>1.4</v>
      </c>
      <c r="F78" s="242">
        <v>17400</v>
      </c>
      <c r="G78" s="239">
        <v>25600</v>
      </c>
      <c r="H78" s="239">
        <v>43000</v>
      </c>
      <c r="I78" s="243"/>
      <c r="R78" s="53"/>
      <c r="S78" s="54"/>
      <c r="T78" s="54"/>
      <c r="U78" s="54"/>
      <c r="V78" s="17"/>
      <c r="W78" s="17"/>
      <c r="X78" s="17"/>
    </row>
    <row r="79" spans="1:24" x14ac:dyDescent="0.35">
      <c r="A79" s="246" t="s">
        <v>1276</v>
      </c>
      <c r="B79" s="247">
        <v>20200</v>
      </c>
      <c r="C79" s="248">
        <v>0.3</v>
      </c>
      <c r="D79" s="249">
        <v>0.1</v>
      </c>
      <c r="E79" s="248">
        <v>0.2</v>
      </c>
      <c r="F79" s="250">
        <v>400</v>
      </c>
      <c r="G79" s="247">
        <v>4500</v>
      </c>
      <c r="H79" s="247">
        <v>4800</v>
      </c>
      <c r="I79" s="251"/>
      <c r="R79" s="53"/>
      <c r="S79" s="54"/>
      <c r="T79" s="54"/>
      <c r="U79" s="54"/>
      <c r="V79" s="17"/>
      <c r="W79" s="17"/>
      <c r="X79" s="17"/>
    </row>
    <row r="80" spans="1:24" ht="26.5" x14ac:dyDescent="0.35">
      <c r="A80" s="246" t="s">
        <v>38</v>
      </c>
      <c r="B80" s="247">
        <v>90800</v>
      </c>
      <c r="C80" s="248">
        <v>1.4</v>
      </c>
      <c r="D80" s="249">
        <v>1.9</v>
      </c>
      <c r="E80" s="248">
        <v>1.7</v>
      </c>
      <c r="F80" s="250">
        <v>17000</v>
      </c>
      <c r="G80" s="247">
        <v>21200</v>
      </c>
      <c r="H80" s="247">
        <v>38200</v>
      </c>
      <c r="I80" s="251"/>
      <c r="R80" s="53"/>
      <c r="S80" s="54"/>
      <c r="T80" s="54"/>
      <c r="U80" s="54"/>
      <c r="V80" s="17"/>
      <c r="W80" s="17"/>
      <c r="X80" s="17"/>
    </row>
    <row r="81" spans="1:24" x14ac:dyDescent="0.35">
      <c r="A81" s="238" t="s">
        <v>1213</v>
      </c>
      <c r="B81" s="239">
        <v>142400</v>
      </c>
      <c r="C81" s="244">
        <v>0.9</v>
      </c>
      <c r="D81" s="245">
        <v>1.4</v>
      </c>
      <c r="E81" s="244">
        <v>1.1000000000000001</v>
      </c>
      <c r="F81" s="242">
        <v>17500</v>
      </c>
      <c r="G81" s="239">
        <v>38900</v>
      </c>
      <c r="H81" s="239">
        <v>56500</v>
      </c>
      <c r="I81" s="243"/>
      <c r="R81" s="53"/>
      <c r="S81" s="54"/>
      <c r="T81" s="54"/>
      <c r="U81" s="54"/>
      <c r="V81" s="17"/>
      <c r="W81" s="17"/>
      <c r="X81" s="17"/>
    </row>
    <row r="82" spans="1:24" ht="18" customHeight="1" x14ac:dyDescent="0.35">
      <c r="A82" s="246" t="s">
        <v>1277</v>
      </c>
      <c r="B82" s="247">
        <v>45500</v>
      </c>
      <c r="C82" s="248">
        <v>1</v>
      </c>
      <c r="D82" s="249">
        <v>1.9</v>
      </c>
      <c r="E82" s="248">
        <v>1.5</v>
      </c>
      <c r="F82" s="250">
        <v>7400</v>
      </c>
      <c r="G82" s="247">
        <v>12500</v>
      </c>
      <c r="H82" s="247">
        <v>19800</v>
      </c>
      <c r="I82" s="251"/>
      <c r="R82" s="53"/>
      <c r="S82" s="54"/>
      <c r="T82" s="54"/>
      <c r="U82" s="54"/>
      <c r="V82" s="17"/>
      <c r="W82" s="17"/>
      <c r="X82" s="17"/>
    </row>
    <row r="83" spans="1:24" ht="26.5" x14ac:dyDescent="0.35">
      <c r="A83" s="246" t="s">
        <v>1278</v>
      </c>
      <c r="B83" s="247">
        <v>45700</v>
      </c>
      <c r="C83" s="248">
        <v>0</v>
      </c>
      <c r="D83" s="249">
        <v>0.5</v>
      </c>
      <c r="E83" s="248">
        <v>0.3</v>
      </c>
      <c r="F83" s="250">
        <v>1100</v>
      </c>
      <c r="G83" s="247">
        <v>12200</v>
      </c>
      <c r="H83" s="247">
        <v>13400</v>
      </c>
      <c r="I83" s="251"/>
      <c r="R83" s="53"/>
      <c r="S83" s="54"/>
      <c r="T83" s="54"/>
      <c r="U83" s="54"/>
      <c r="V83" s="17"/>
      <c r="W83" s="17"/>
      <c r="X83" s="17"/>
    </row>
    <row r="84" spans="1:24" ht="26.5" x14ac:dyDescent="0.35">
      <c r="A84" s="253" t="s">
        <v>1279</v>
      </c>
      <c r="B84" s="254">
        <v>51200</v>
      </c>
      <c r="C84" s="255">
        <v>1.4</v>
      </c>
      <c r="D84" s="256">
        <v>1.7</v>
      </c>
      <c r="E84" s="255">
        <v>1.6</v>
      </c>
      <c r="F84" s="257">
        <v>9000</v>
      </c>
      <c r="G84" s="254">
        <v>14200</v>
      </c>
      <c r="H84" s="254">
        <v>23300</v>
      </c>
      <c r="I84" s="251"/>
      <c r="R84" s="53"/>
      <c r="S84" s="54"/>
      <c r="T84" s="54"/>
      <c r="U84" s="54"/>
      <c r="V84" s="17"/>
      <c r="W84" s="17"/>
      <c r="X84" s="17"/>
    </row>
    <row r="85" spans="1:24" x14ac:dyDescent="0.35">
      <c r="A85" s="258"/>
      <c r="B85" s="251"/>
      <c r="C85" s="249"/>
      <c r="D85" s="249"/>
      <c r="E85" s="249"/>
      <c r="F85" s="251"/>
      <c r="G85" s="251"/>
      <c r="H85" s="251"/>
      <c r="I85" s="251"/>
      <c r="R85" s="53"/>
      <c r="S85" s="54"/>
      <c r="T85" s="54"/>
      <c r="U85" s="54"/>
      <c r="V85" s="17"/>
      <c r="W85" s="17"/>
      <c r="X85" s="17"/>
    </row>
    <row r="86" spans="1:24" x14ac:dyDescent="0.35">
      <c r="A86" s="259" t="s">
        <v>1280</v>
      </c>
      <c r="B86" s="251"/>
      <c r="C86" s="249"/>
      <c r="D86" s="249"/>
      <c r="E86" s="249"/>
      <c r="F86" s="251"/>
      <c r="G86" s="251"/>
      <c r="H86" s="251"/>
      <c r="I86" s="251"/>
      <c r="R86" s="53"/>
      <c r="S86" s="54"/>
      <c r="T86" s="54"/>
      <c r="U86" s="54"/>
      <c r="V86" s="17"/>
      <c r="W86" s="17"/>
      <c r="X86" s="17"/>
    </row>
    <row r="87" spans="1:24" x14ac:dyDescent="0.35">
      <c r="A87" s="259" t="s">
        <v>1281</v>
      </c>
      <c r="B87" s="53"/>
      <c r="R87" s="53"/>
      <c r="S87" s="54"/>
      <c r="T87" s="54"/>
      <c r="U87" s="54"/>
      <c r="V87" s="17"/>
      <c r="W87" s="17"/>
      <c r="X87" s="17"/>
    </row>
    <row r="88" spans="1:24" ht="15.5" x14ac:dyDescent="0.35">
      <c r="A88" s="260" t="s">
        <v>212</v>
      </c>
      <c r="B88" s="261"/>
      <c r="F88" s="261"/>
      <c r="G88" s="261"/>
      <c r="H88" s="261"/>
      <c r="I88" s="261"/>
    </row>
    <row r="89" spans="1:24" ht="15.5" x14ac:dyDescent="0.35">
      <c r="A89" s="262" t="s">
        <v>1282</v>
      </c>
      <c r="B89" s="261"/>
      <c r="F89" s="261"/>
      <c r="G89" s="261"/>
      <c r="H89" s="261"/>
      <c r="I89" s="261"/>
    </row>
    <row r="90" spans="1:24" x14ac:dyDescent="0.35">
      <c r="A90" s="263" t="s">
        <v>1202</v>
      </c>
      <c r="B90" s="53"/>
      <c r="F90" s="261"/>
      <c r="G90" s="261"/>
      <c r="H90" s="261"/>
      <c r="I90" s="261"/>
    </row>
    <row r="95" spans="1:24" x14ac:dyDescent="0.35">
      <c r="O95" s="53"/>
      <c r="P95" s="54"/>
      <c r="Q95" s="264"/>
    </row>
    <row r="96" spans="1:24" x14ac:dyDescent="0.35">
      <c r="O96" s="53"/>
      <c r="P96" s="54"/>
      <c r="Q96" s="264"/>
    </row>
    <row r="97" spans="15:17" x14ac:dyDescent="0.35">
      <c r="O97" s="53"/>
      <c r="P97" s="54"/>
      <c r="Q97" s="264"/>
    </row>
    <row r="98" spans="15:17" x14ac:dyDescent="0.35">
      <c r="O98" s="53"/>
      <c r="P98" s="54"/>
      <c r="Q98" s="264"/>
    </row>
    <row r="99" spans="15:17" x14ac:dyDescent="0.35">
      <c r="O99" s="53"/>
      <c r="P99" s="54"/>
      <c r="Q99" s="264"/>
    </row>
    <row r="100" spans="15:17" x14ac:dyDescent="0.35">
      <c r="O100" s="53"/>
      <c r="P100" s="54"/>
      <c r="Q100" s="264"/>
    </row>
    <row r="101" spans="15:17" x14ac:dyDescent="0.35">
      <c r="O101" s="53"/>
      <c r="P101" s="54"/>
      <c r="Q101" s="264"/>
    </row>
    <row r="102" spans="15:17" x14ac:dyDescent="0.35">
      <c r="O102" s="53"/>
      <c r="P102" s="54"/>
      <c r="Q102" s="264"/>
    </row>
    <row r="103" spans="15:17" x14ac:dyDescent="0.35">
      <c r="O103" s="53"/>
      <c r="P103" s="54"/>
      <c r="Q103" s="264"/>
    </row>
    <row r="104" spans="15:17" x14ac:dyDescent="0.35">
      <c r="O104" s="53"/>
      <c r="P104" s="54"/>
      <c r="Q104" s="264"/>
    </row>
    <row r="105" spans="15:17" x14ac:dyDescent="0.35">
      <c r="O105" s="53"/>
      <c r="P105" s="54"/>
      <c r="Q105" s="264"/>
    </row>
    <row r="106" spans="15:17" x14ac:dyDescent="0.35">
      <c r="O106" s="53"/>
      <c r="P106" s="54"/>
      <c r="Q106" s="264"/>
    </row>
    <row r="107" spans="15:17" x14ac:dyDescent="0.35">
      <c r="O107" s="53"/>
      <c r="P107" s="54"/>
      <c r="Q107" s="264"/>
    </row>
    <row r="108" spans="15:17" x14ac:dyDescent="0.35">
      <c r="O108" s="53"/>
      <c r="P108" s="54"/>
      <c r="Q108" s="264"/>
    </row>
    <row r="109" spans="15:17" x14ac:dyDescent="0.35">
      <c r="O109" s="53"/>
      <c r="P109" s="54"/>
      <c r="Q109" s="264"/>
    </row>
    <row r="110" spans="15:17" x14ac:dyDescent="0.35">
      <c r="O110" s="53"/>
      <c r="P110" s="54"/>
      <c r="Q110" s="264"/>
    </row>
    <row r="111" spans="15:17" x14ac:dyDescent="0.35">
      <c r="O111" s="53"/>
      <c r="P111" s="54"/>
      <c r="Q111" s="264"/>
    </row>
    <row r="112" spans="15:17" x14ac:dyDescent="0.35">
      <c r="O112" s="53"/>
      <c r="P112" s="54"/>
      <c r="Q112" s="264"/>
    </row>
    <row r="114" spans="17:17" x14ac:dyDescent="0.35">
      <c r="Q114" s="264"/>
    </row>
  </sheetData>
  <mergeCells count="5">
    <mergeCell ref="A3:A4"/>
    <mergeCell ref="C3:E3"/>
    <mergeCell ref="F3:H3"/>
    <mergeCell ref="K3:P3"/>
    <mergeCell ref="K4:P9"/>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9AA03-395E-48BA-8414-120BE881A9F4}">
  <sheetPr>
    <tabColor theme="8" tint="0.59999389629810485"/>
  </sheetPr>
  <dimension ref="A1:P521"/>
  <sheetViews>
    <sheetView workbookViewId="0"/>
  </sheetViews>
  <sheetFormatPr defaultColWidth="11.453125" defaultRowHeight="14.5" x14ac:dyDescent="0.35"/>
  <cols>
    <col min="1" max="1" width="8.81640625" style="86" customWidth="1"/>
    <col min="2" max="2" width="54.453125" style="86" customWidth="1"/>
    <col min="3" max="6" width="14.54296875" style="167" customWidth="1"/>
    <col min="7" max="7" width="14.54296875" style="153" customWidth="1"/>
    <col min="8" max="8" width="11.453125" style="153"/>
    <col min="9" max="9" width="8.81640625" style="174" customWidth="1"/>
    <col min="10" max="10" width="54.453125" style="174" customWidth="1"/>
    <col min="11" max="14" width="14.54296875" style="172" customWidth="1"/>
    <col min="15" max="15" width="14.54296875" style="177" customWidth="1"/>
    <col min="16" max="16384" width="11.453125" style="86"/>
  </cols>
  <sheetData>
    <row r="1" spans="1:16" s="165" customFormat="1" x14ac:dyDescent="0.35">
      <c r="A1" s="164" t="s">
        <v>214</v>
      </c>
      <c r="C1" s="166"/>
      <c r="D1" s="167"/>
      <c r="E1" s="167"/>
      <c r="F1" s="167"/>
      <c r="G1" s="168"/>
      <c r="H1" s="168"/>
      <c r="I1" s="169"/>
      <c r="J1" s="170"/>
      <c r="K1" s="171"/>
      <c r="L1" s="172"/>
      <c r="M1" s="172"/>
      <c r="N1" s="172"/>
      <c r="O1" s="173"/>
    </row>
    <row r="2" spans="1:16" x14ac:dyDescent="0.35">
      <c r="A2" s="165"/>
      <c r="G2" s="168"/>
      <c r="H2" s="168"/>
      <c r="I2" s="170"/>
      <c r="K2" s="86"/>
      <c r="O2" s="173"/>
    </row>
    <row r="3" spans="1:16" ht="15" thickBot="1" x14ac:dyDescent="0.4">
      <c r="I3" s="175" t="s">
        <v>165</v>
      </c>
      <c r="L3" s="176">
        <f>SUM(L5:L516)</f>
        <v>1119970.9099999995</v>
      </c>
      <c r="M3" s="176">
        <f t="shared" ref="M3:N3" si="0">SUM(M5:M516)</f>
        <v>448692.97999999986</v>
      </c>
      <c r="N3" s="176">
        <f t="shared" si="0"/>
        <v>671277.72000000055</v>
      </c>
    </row>
    <row r="4" spans="1:16" s="165" customFormat="1" ht="29.5" thickBot="1" x14ac:dyDescent="0.4">
      <c r="A4" s="143" t="str">
        <f>I4</f>
        <v>NOC</v>
      </c>
      <c r="B4" s="143" t="str">
        <f t="shared" ref="B4:G4" si="1">J4</f>
        <v>Description</v>
      </c>
      <c r="C4" s="144" t="str">
        <f t="shared" si="1"/>
        <v>Employment 2024</v>
      </c>
      <c r="D4" s="144" t="str">
        <f t="shared" si="1"/>
        <v>Job Openings 2024-2034</v>
      </c>
      <c r="E4" s="144" t="str">
        <f t="shared" si="1"/>
        <v>Expansion 
2024-2034</v>
      </c>
      <c r="F4" s="144" t="str">
        <f t="shared" si="1"/>
        <v>Replacement 2024-2034</v>
      </c>
      <c r="G4" s="145" t="str">
        <f t="shared" si="1"/>
        <v>TEER</v>
      </c>
      <c r="H4" s="178"/>
      <c r="I4" s="179" t="s">
        <v>117</v>
      </c>
      <c r="J4" s="179" t="s">
        <v>118</v>
      </c>
      <c r="K4" s="180" t="s">
        <v>160</v>
      </c>
      <c r="L4" s="180" t="s">
        <v>161</v>
      </c>
      <c r="M4" s="180" t="s">
        <v>162</v>
      </c>
      <c r="N4" s="180" t="s">
        <v>163</v>
      </c>
      <c r="O4" s="181" t="s">
        <v>105</v>
      </c>
    </row>
    <row r="5" spans="1:16" s="165" customFormat="1" x14ac:dyDescent="0.35">
      <c r="A5" s="86" t="str">
        <f>I5</f>
        <v>#00010</v>
      </c>
      <c r="B5" s="86" t="str">
        <f>J5</f>
        <v>Legislators</v>
      </c>
      <c r="C5" s="152">
        <f t="shared" ref="C5:F68" si="2">ROUND(K5,-1)</f>
        <v>1250</v>
      </c>
      <c r="D5" s="152">
        <f t="shared" si="2"/>
        <v>680</v>
      </c>
      <c r="E5" s="152">
        <f t="shared" si="2"/>
        <v>180</v>
      </c>
      <c r="F5" s="152">
        <f t="shared" si="2"/>
        <v>490</v>
      </c>
      <c r="G5" s="153" t="str">
        <f>O5</f>
        <v>0</v>
      </c>
      <c r="H5" s="153"/>
      <c r="I5" s="174" t="s">
        <v>215</v>
      </c>
      <c r="J5" s="174" t="s">
        <v>216</v>
      </c>
      <c r="K5" s="176">
        <v>1248.51</v>
      </c>
      <c r="L5" s="176">
        <v>676.09</v>
      </c>
      <c r="M5" s="176">
        <v>183.14</v>
      </c>
      <c r="N5" s="176">
        <v>492.96</v>
      </c>
      <c r="O5" s="177" t="s">
        <v>198</v>
      </c>
      <c r="P5" s="182"/>
    </row>
    <row r="6" spans="1:16" s="165" customFormat="1" x14ac:dyDescent="0.35">
      <c r="A6" s="86" t="str">
        <f t="shared" ref="A6:B69" si="3">I6</f>
        <v>#00018</v>
      </c>
      <c r="B6" s="86" t="str">
        <f t="shared" si="3"/>
        <v>Senior managers - public and private sector</v>
      </c>
      <c r="C6" s="152">
        <f t="shared" si="2"/>
        <v>35750</v>
      </c>
      <c r="D6" s="152">
        <f t="shared" si="2"/>
        <v>21510</v>
      </c>
      <c r="E6" s="152">
        <f t="shared" si="2"/>
        <v>6280</v>
      </c>
      <c r="F6" s="152">
        <f t="shared" si="2"/>
        <v>15230</v>
      </c>
      <c r="G6" s="153" t="str">
        <f t="shared" ref="G6:G69" si="4">O6</f>
        <v>0</v>
      </c>
      <c r="H6" s="153"/>
      <c r="I6" s="174" t="s">
        <v>217</v>
      </c>
      <c r="J6" s="174" t="s">
        <v>218</v>
      </c>
      <c r="K6" s="176">
        <v>35753.599999999999</v>
      </c>
      <c r="L6" s="176">
        <v>21510.819999999996</v>
      </c>
      <c r="M6" s="176">
        <v>6279.880000000001</v>
      </c>
      <c r="N6" s="176">
        <v>15230.93</v>
      </c>
      <c r="O6" s="177" t="s">
        <v>198</v>
      </c>
      <c r="P6" s="182"/>
    </row>
    <row r="7" spans="1:16" s="165" customFormat="1" x14ac:dyDescent="0.35">
      <c r="A7" s="86" t="str">
        <f t="shared" si="3"/>
        <v>#10010</v>
      </c>
      <c r="B7" s="86" t="str">
        <f t="shared" si="3"/>
        <v>Financial managers</v>
      </c>
      <c r="C7" s="152">
        <f t="shared" si="2"/>
        <v>9550</v>
      </c>
      <c r="D7" s="152">
        <f t="shared" si="2"/>
        <v>4250</v>
      </c>
      <c r="E7" s="152">
        <f t="shared" si="2"/>
        <v>1480</v>
      </c>
      <c r="F7" s="152">
        <f t="shared" si="2"/>
        <v>2770</v>
      </c>
      <c r="G7" s="153" t="str">
        <f t="shared" si="4"/>
        <v>0</v>
      </c>
      <c r="H7" s="153"/>
      <c r="I7" s="174" t="s">
        <v>219</v>
      </c>
      <c r="J7" s="174" t="s">
        <v>220</v>
      </c>
      <c r="K7" s="176">
        <v>9548.2000000000007</v>
      </c>
      <c r="L7" s="176">
        <v>4254.22</v>
      </c>
      <c r="M7" s="176">
        <v>1482.7799999999997</v>
      </c>
      <c r="N7" s="176">
        <v>2771.4300000000003</v>
      </c>
      <c r="O7" s="177" t="s">
        <v>198</v>
      </c>
      <c r="P7" s="182"/>
    </row>
    <row r="8" spans="1:16" s="165" customFormat="1" x14ac:dyDescent="0.35">
      <c r="A8" s="86" t="str">
        <f t="shared" si="3"/>
        <v>#10011</v>
      </c>
      <c r="B8" s="86" t="str">
        <f t="shared" si="3"/>
        <v>Human resources managers</v>
      </c>
      <c r="C8" s="152">
        <f t="shared" si="2"/>
        <v>7000</v>
      </c>
      <c r="D8" s="152">
        <f t="shared" si="2"/>
        <v>3690</v>
      </c>
      <c r="E8" s="152">
        <f t="shared" si="2"/>
        <v>1090</v>
      </c>
      <c r="F8" s="152">
        <f t="shared" si="2"/>
        <v>2600</v>
      </c>
      <c r="G8" s="153" t="str">
        <f t="shared" si="4"/>
        <v>0</v>
      </c>
      <c r="H8" s="153"/>
      <c r="I8" s="174" t="s">
        <v>221</v>
      </c>
      <c r="J8" s="174" t="s">
        <v>222</v>
      </c>
      <c r="K8" s="176">
        <v>7000.76</v>
      </c>
      <c r="L8" s="176">
        <v>3688.9300000000003</v>
      </c>
      <c r="M8" s="176">
        <v>1088.18</v>
      </c>
      <c r="N8" s="176">
        <v>2600.7399999999998</v>
      </c>
      <c r="O8" s="177" t="s">
        <v>198</v>
      </c>
      <c r="P8" s="182"/>
    </row>
    <row r="9" spans="1:16" x14ac:dyDescent="0.35">
      <c r="A9" s="86" t="str">
        <f t="shared" si="3"/>
        <v>#10012</v>
      </c>
      <c r="B9" s="86" t="str">
        <f t="shared" si="3"/>
        <v>Purchasing managers</v>
      </c>
      <c r="C9" s="152">
        <f t="shared" si="2"/>
        <v>3450</v>
      </c>
      <c r="D9" s="152">
        <f t="shared" si="2"/>
        <v>1950</v>
      </c>
      <c r="E9" s="152">
        <f t="shared" si="2"/>
        <v>480</v>
      </c>
      <c r="F9" s="152">
        <f t="shared" si="2"/>
        <v>1470</v>
      </c>
      <c r="G9" s="153" t="str">
        <f t="shared" si="4"/>
        <v>0</v>
      </c>
      <c r="I9" s="174" t="s">
        <v>223</v>
      </c>
      <c r="J9" s="174" t="s">
        <v>224</v>
      </c>
      <c r="K9" s="176">
        <v>3449.55</v>
      </c>
      <c r="L9" s="176">
        <v>1945.8000000000002</v>
      </c>
      <c r="M9" s="176">
        <v>478.01</v>
      </c>
      <c r="N9" s="176">
        <v>1467.8</v>
      </c>
      <c r="O9" s="177" t="s">
        <v>198</v>
      </c>
      <c r="P9" s="182"/>
    </row>
    <row r="10" spans="1:16" x14ac:dyDescent="0.35">
      <c r="A10" s="86" t="str">
        <f t="shared" si="3"/>
        <v>#10019</v>
      </c>
      <c r="B10" s="86" t="str">
        <f t="shared" si="3"/>
        <v>Other administrative services managers</v>
      </c>
      <c r="C10" s="152">
        <f t="shared" si="2"/>
        <v>7190</v>
      </c>
      <c r="D10" s="152">
        <f t="shared" si="2"/>
        <v>3530</v>
      </c>
      <c r="E10" s="152">
        <f t="shared" si="2"/>
        <v>1020</v>
      </c>
      <c r="F10" s="152">
        <f t="shared" si="2"/>
        <v>2520</v>
      </c>
      <c r="G10" s="153" t="str">
        <f t="shared" si="4"/>
        <v>0</v>
      </c>
      <c r="I10" s="174" t="s">
        <v>225</v>
      </c>
      <c r="J10" s="174" t="s">
        <v>226</v>
      </c>
      <c r="K10" s="176">
        <v>7192.54</v>
      </c>
      <c r="L10" s="176">
        <v>3531.48</v>
      </c>
      <c r="M10" s="176">
        <v>1015.6199999999999</v>
      </c>
      <c r="N10" s="176">
        <v>2515.87</v>
      </c>
      <c r="O10" s="177" t="s">
        <v>198</v>
      </c>
      <c r="P10" s="182"/>
    </row>
    <row r="11" spans="1:16" x14ac:dyDescent="0.35">
      <c r="A11" s="86" t="str">
        <f t="shared" si="3"/>
        <v>#10020</v>
      </c>
      <c r="B11" s="86" t="str">
        <f t="shared" si="3"/>
        <v>Insurance, real estate and financial brokerage managers</v>
      </c>
      <c r="C11" s="152">
        <f t="shared" si="2"/>
        <v>7390</v>
      </c>
      <c r="D11" s="152">
        <f t="shared" si="2"/>
        <v>3850</v>
      </c>
      <c r="E11" s="152">
        <f t="shared" si="2"/>
        <v>1080</v>
      </c>
      <c r="F11" s="152">
        <f t="shared" si="2"/>
        <v>2770</v>
      </c>
      <c r="G11" s="153" t="str">
        <f t="shared" si="4"/>
        <v>0</v>
      </c>
      <c r="I11" s="174" t="s">
        <v>227</v>
      </c>
      <c r="J11" s="174" t="s">
        <v>228</v>
      </c>
      <c r="K11" s="176">
        <v>7386.99</v>
      </c>
      <c r="L11" s="176">
        <v>3847.5699999999997</v>
      </c>
      <c r="M11" s="176">
        <v>1079</v>
      </c>
      <c r="N11" s="176">
        <v>2768.5400000000004</v>
      </c>
      <c r="O11" s="177" t="s">
        <v>198</v>
      </c>
      <c r="P11" s="182"/>
    </row>
    <row r="12" spans="1:16" x14ac:dyDescent="0.35">
      <c r="A12" s="86" t="str">
        <f t="shared" si="3"/>
        <v>#10021</v>
      </c>
      <c r="B12" s="86" t="str">
        <f t="shared" si="3"/>
        <v>Banking, credit and other investment managers</v>
      </c>
      <c r="C12" s="152">
        <f t="shared" si="2"/>
        <v>10780</v>
      </c>
      <c r="D12" s="152">
        <f t="shared" si="2"/>
        <v>4750</v>
      </c>
      <c r="E12" s="152">
        <f t="shared" si="2"/>
        <v>1180</v>
      </c>
      <c r="F12" s="152">
        <f t="shared" si="2"/>
        <v>3560</v>
      </c>
      <c r="G12" s="153" t="str">
        <f t="shared" si="4"/>
        <v>0</v>
      </c>
      <c r="I12" s="174" t="s">
        <v>229</v>
      </c>
      <c r="J12" s="174" t="s">
        <v>230</v>
      </c>
      <c r="K12" s="176">
        <v>10781.92</v>
      </c>
      <c r="L12" s="176">
        <v>4745.1000000000004</v>
      </c>
      <c r="M12" s="176">
        <v>1182.07</v>
      </c>
      <c r="N12" s="176">
        <v>3563</v>
      </c>
      <c r="O12" s="177" t="s">
        <v>198</v>
      </c>
      <c r="P12" s="182"/>
    </row>
    <row r="13" spans="1:16" x14ac:dyDescent="0.35">
      <c r="A13" s="86" t="str">
        <f t="shared" si="3"/>
        <v>#10022</v>
      </c>
      <c r="B13" s="86" t="str">
        <f t="shared" si="3"/>
        <v>Advertising, marketing and public relations managers</v>
      </c>
      <c r="C13" s="152">
        <f t="shared" si="2"/>
        <v>15840</v>
      </c>
      <c r="D13" s="152">
        <f t="shared" si="2"/>
        <v>6430</v>
      </c>
      <c r="E13" s="152">
        <f t="shared" si="2"/>
        <v>3150</v>
      </c>
      <c r="F13" s="152">
        <f t="shared" si="2"/>
        <v>3280</v>
      </c>
      <c r="G13" s="153" t="str">
        <f t="shared" si="4"/>
        <v>0</v>
      </c>
      <c r="I13" s="174" t="s">
        <v>231</v>
      </c>
      <c r="J13" s="174" t="s">
        <v>232</v>
      </c>
      <c r="K13" s="176">
        <v>15840.88</v>
      </c>
      <c r="L13" s="176">
        <v>6431.4099999999989</v>
      </c>
      <c r="M13" s="176">
        <v>3151.74</v>
      </c>
      <c r="N13" s="176">
        <v>3279.6499999999996</v>
      </c>
      <c r="O13" s="177" t="s">
        <v>198</v>
      </c>
      <c r="P13" s="182"/>
    </row>
    <row r="14" spans="1:16" x14ac:dyDescent="0.35">
      <c r="A14" s="86" t="str">
        <f t="shared" si="3"/>
        <v>#10029</v>
      </c>
      <c r="B14" s="86" t="str">
        <f t="shared" si="3"/>
        <v>Other business services managers</v>
      </c>
      <c r="C14" s="152">
        <f t="shared" si="2"/>
        <v>3280</v>
      </c>
      <c r="D14" s="152">
        <f t="shared" si="2"/>
        <v>1720</v>
      </c>
      <c r="E14" s="152">
        <f t="shared" si="2"/>
        <v>470</v>
      </c>
      <c r="F14" s="152">
        <f t="shared" si="2"/>
        <v>1260</v>
      </c>
      <c r="G14" s="153" t="str">
        <f t="shared" si="4"/>
        <v>0</v>
      </c>
      <c r="I14" s="174" t="s">
        <v>233</v>
      </c>
      <c r="J14" s="174" t="s">
        <v>234</v>
      </c>
      <c r="K14" s="176">
        <v>3275.08</v>
      </c>
      <c r="L14" s="176">
        <v>1720.6299999999999</v>
      </c>
      <c r="M14" s="176">
        <v>465.15000000000003</v>
      </c>
      <c r="N14" s="176">
        <v>1255.4699999999998</v>
      </c>
      <c r="O14" s="177" t="s">
        <v>198</v>
      </c>
      <c r="P14" s="182"/>
    </row>
    <row r="15" spans="1:16" x14ac:dyDescent="0.35">
      <c r="A15" s="86" t="str">
        <f t="shared" si="3"/>
        <v>#10030</v>
      </c>
      <c r="B15" s="86" t="str">
        <f t="shared" si="3"/>
        <v>Telecommunication carriers managers</v>
      </c>
      <c r="C15" s="152">
        <f t="shared" si="2"/>
        <v>1230</v>
      </c>
      <c r="D15" s="152">
        <f t="shared" si="2"/>
        <v>500</v>
      </c>
      <c r="E15" s="152">
        <f t="shared" si="2"/>
        <v>110</v>
      </c>
      <c r="F15" s="152">
        <f t="shared" si="2"/>
        <v>390</v>
      </c>
      <c r="G15" s="153" t="str">
        <f t="shared" si="4"/>
        <v>0</v>
      </c>
      <c r="I15" s="174" t="s">
        <v>235</v>
      </c>
      <c r="J15" s="174" t="s">
        <v>236</v>
      </c>
      <c r="K15" s="176">
        <v>1231.83</v>
      </c>
      <c r="L15" s="176">
        <v>500.43</v>
      </c>
      <c r="M15" s="176">
        <v>112.42000000000002</v>
      </c>
      <c r="N15" s="176">
        <v>388.03000000000009</v>
      </c>
      <c r="O15" s="177" t="s">
        <v>198</v>
      </c>
      <c r="P15" s="182"/>
    </row>
    <row r="16" spans="1:16" x14ac:dyDescent="0.35">
      <c r="A16" s="86" t="str">
        <f t="shared" si="3"/>
        <v>#11100</v>
      </c>
      <c r="B16" s="86" t="str">
        <f t="shared" si="3"/>
        <v>Financial auditors and accountants</v>
      </c>
      <c r="C16" s="152">
        <f t="shared" si="2"/>
        <v>34260</v>
      </c>
      <c r="D16" s="152">
        <f t="shared" si="2"/>
        <v>13170</v>
      </c>
      <c r="E16" s="152">
        <f t="shared" si="2"/>
        <v>5790</v>
      </c>
      <c r="F16" s="152">
        <f t="shared" si="2"/>
        <v>7370</v>
      </c>
      <c r="G16" s="153" t="str">
        <f t="shared" si="4"/>
        <v>1</v>
      </c>
      <c r="I16" s="174" t="s">
        <v>237</v>
      </c>
      <c r="J16" s="174" t="s">
        <v>238</v>
      </c>
      <c r="K16" s="176">
        <v>34258.83</v>
      </c>
      <c r="L16" s="176">
        <v>13166.410000000002</v>
      </c>
      <c r="M16" s="176">
        <v>5794.42</v>
      </c>
      <c r="N16" s="176">
        <v>7371.9800000000005</v>
      </c>
      <c r="O16" s="177" t="s">
        <v>191</v>
      </c>
      <c r="P16" s="182"/>
    </row>
    <row r="17" spans="1:16" x14ac:dyDescent="0.35">
      <c r="A17" s="86" t="str">
        <f t="shared" si="3"/>
        <v>#11101</v>
      </c>
      <c r="B17" s="86" t="str">
        <f t="shared" si="3"/>
        <v>Financial and investment analysts</v>
      </c>
      <c r="C17" s="152">
        <f t="shared" si="2"/>
        <v>6080</v>
      </c>
      <c r="D17" s="152">
        <f t="shared" si="2"/>
        <v>1980</v>
      </c>
      <c r="E17" s="152">
        <f t="shared" si="2"/>
        <v>760</v>
      </c>
      <c r="F17" s="152">
        <f t="shared" si="2"/>
        <v>1220</v>
      </c>
      <c r="G17" s="153" t="str">
        <f t="shared" si="4"/>
        <v>1</v>
      </c>
      <c r="I17" s="174" t="s">
        <v>239</v>
      </c>
      <c r="J17" s="174" t="s">
        <v>240</v>
      </c>
      <c r="K17" s="176">
        <v>6075.76</v>
      </c>
      <c r="L17" s="176">
        <v>1981.72</v>
      </c>
      <c r="M17" s="176">
        <v>756.8599999999999</v>
      </c>
      <c r="N17" s="176">
        <v>1224.8699999999999</v>
      </c>
      <c r="O17" s="177" t="s">
        <v>191</v>
      </c>
      <c r="P17" s="182"/>
    </row>
    <row r="18" spans="1:16" x14ac:dyDescent="0.35">
      <c r="A18" s="86" t="str">
        <f t="shared" si="3"/>
        <v>#11102</v>
      </c>
      <c r="B18" s="86" t="str">
        <f t="shared" si="3"/>
        <v>Financial advisors</v>
      </c>
      <c r="C18" s="152">
        <f t="shared" si="2"/>
        <v>16190</v>
      </c>
      <c r="D18" s="152">
        <f t="shared" si="2"/>
        <v>5400</v>
      </c>
      <c r="E18" s="152">
        <f t="shared" si="2"/>
        <v>1770</v>
      </c>
      <c r="F18" s="152">
        <f t="shared" si="2"/>
        <v>3640</v>
      </c>
      <c r="G18" s="153" t="str">
        <f t="shared" si="4"/>
        <v>1</v>
      </c>
      <c r="I18" s="174" t="s">
        <v>241</v>
      </c>
      <c r="J18" s="174" t="s">
        <v>242</v>
      </c>
      <c r="K18" s="176">
        <v>16187.64</v>
      </c>
      <c r="L18" s="176">
        <v>5404.6100000000006</v>
      </c>
      <c r="M18" s="176">
        <v>1767.8899999999999</v>
      </c>
      <c r="N18" s="176">
        <v>3636.72</v>
      </c>
      <c r="O18" s="177" t="s">
        <v>191</v>
      </c>
      <c r="P18" s="182"/>
    </row>
    <row r="19" spans="1:16" x14ac:dyDescent="0.35">
      <c r="A19" s="86" t="str">
        <f t="shared" si="3"/>
        <v>#11103</v>
      </c>
      <c r="B19" s="86" t="str">
        <f t="shared" si="3"/>
        <v>Securities agents, investment dealers and brokers</v>
      </c>
      <c r="C19" s="152">
        <f t="shared" si="2"/>
        <v>3020</v>
      </c>
      <c r="D19" s="152">
        <f t="shared" si="2"/>
        <v>1220</v>
      </c>
      <c r="E19" s="152">
        <f t="shared" si="2"/>
        <v>370</v>
      </c>
      <c r="F19" s="152">
        <f t="shared" si="2"/>
        <v>850</v>
      </c>
      <c r="G19" s="153" t="str">
        <f t="shared" si="4"/>
        <v>1</v>
      </c>
      <c r="I19" s="174" t="s">
        <v>243</v>
      </c>
      <c r="J19" s="174" t="s">
        <v>244</v>
      </c>
      <c r="K19" s="176">
        <v>3021.76</v>
      </c>
      <c r="L19" s="176">
        <v>1218.6199999999999</v>
      </c>
      <c r="M19" s="176">
        <v>368.88999999999993</v>
      </c>
      <c r="N19" s="176">
        <v>849.71</v>
      </c>
      <c r="O19" s="177" t="s">
        <v>191</v>
      </c>
      <c r="P19" s="182"/>
    </row>
    <row r="20" spans="1:16" x14ac:dyDescent="0.35">
      <c r="A20" s="86" t="str">
        <f t="shared" si="3"/>
        <v>#11109</v>
      </c>
      <c r="B20" s="86" t="str">
        <f t="shared" si="3"/>
        <v>Other financial officers</v>
      </c>
      <c r="C20" s="152">
        <f t="shared" si="2"/>
        <v>5410</v>
      </c>
      <c r="D20" s="152">
        <f t="shared" si="2"/>
        <v>1860</v>
      </c>
      <c r="E20" s="152">
        <f t="shared" si="2"/>
        <v>600</v>
      </c>
      <c r="F20" s="152">
        <f t="shared" si="2"/>
        <v>1260</v>
      </c>
      <c r="G20" s="153" t="str">
        <f t="shared" si="4"/>
        <v>1</v>
      </c>
      <c r="I20" s="174" t="s">
        <v>245</v>
      </c>
      <c r="J20" s="174" t="s">
        <v>246</v>
      </c>
      <c r="K20" s="176">
        <v>5411.89</v>
      </c>
      <c r="L20" s="176">
        <v>1862.77</v>
      </c>
      <c r="M20" s="176">
        <v>604.48</v>
      </c>
      <c r="N20" s="176">
        <v>1258.31</v>
      </c>
      <c r="O20" s="177" t="s">
        <v>191</v>
      </c>
      <c r="P20" s="182"/>
    </row>
    <row r="21" spans="1:16" x14ac:dyDescent="0.35">
      <c r="A21" s="86" t="str">
        <f t="shared" si="3"/>
        <v>#11200</v>
      </c>
      <c r="B21" s="86" t="str">
        <f t="shared" si="3"/>
        <v>Human resources professionals</v>
      </c>
      <c r="C21" s="152">
        <f t="shared" si="2"/>
        <v>10390</v>
      </c>
      <c r="D21" s="152">
        <f t="shared" si="2"/>
        <v>4350</v>
      </c>
      <c r="E21" s="152">
        <f t="shared" si="2"/>
        <v>1630</v>
      </c>
      <c r="F21" s="152">
        <f t="shared" si="2"/>
        <v>2720</v>
      </c>
      <c r="G21" s="153" t="str">
        <f t="shared" si="4"/>
        <v>1</v>
      </c>
      <c r="I21" s="174" t="s">
        <v>247</v>
      </c>
      <c r="J21" s="174" t="s">
        <v>248</v>
      </c>
      <c r="K21" s="176">
        <v>10389.950000000001</v>
      </c>
      <c r="L21" s="176">
        <v>4351.0599999999995</v>
      </c>
      <c r="M21" s="176">
        <v>1634.79</v>
      </c>
      <c r="N21" s="176">
        <v>2716.2800000000007</v>
      </c>
      <c r="O21" s="177" t="s">
        <v>191</v>
      </c>
      <c r="P21" s="182"/>
    </row>
    <row r="22" spans="1:16" x14ac:dyDescent="0.35">
      <c r="A22" s="86" t="str">
        <f t="shared" si="3"/>
        <v>#11201</v>
      </c>
      <c r="B22" s="86" t="str">
        <f t="shared" si="3"/>
        <v>Professional occupations in business management consulting</v>
      </c>
      <c r="C22" s="152">
        <f t="shared" si="2"/>
        <v>12470</v>
      </c>
      <c r="D22" s="152">
        <f t="shared" si="2"/>
        <v>5200</v>
      </c>
      <c r="E22" s="152">
        <f t="shared" si="2"/>
        <v>2050</v>
      </c>
      <c r="F22" s="152">
        <f t="shared" si="2"/>
        <v>3150</v>
      </c>
      <c r="G22" s="153" t="str">
        <f t="shared" si="4"/>
        <v>1</v>
      </c>
      <c r="I22" s="174" t="s">
        <v>249</v>
      </c>
      <c r="J22" s="174" t="s">
        <v>250</v>
      </c>
      <c r="K22" s="176">
        <v>12473.87</v>
      </c>
      <c r="L22" s="176">
        <v>5202.7299999999996</v>
      </c>
      <c r="M22" s="176">
        <v>2049.17</v>
      </c>
      <c r="N22" s="176">
        <v>3153.5699999999997</v>
      </c>
      <c r="O22" s="177" t="s">
        <v>191</v>
      </c>
      <c r="P22" s="182"/>
    </row>
    <row r="23" spans="1:16" x14ac:dyDescent="0.35">
      <c r="A23" s="86" t="str">
        <f t="shared" si="3"/>
        <v>#11202</v>
      </c>
      <c r="B23" s="86" t="str">
        <f t="shared" si="3"/>
        <v>Professional occupations in advertising, marketing and public relations</v>
      </c>
      <c r="C23" s="152">
        <f t="shared" si="2"/>
        <v>24460</v>
      </c>
      <c r="D23" s="152">
        <f t="shared" si="2"/>
        <v>8640</v>
      </c>
      <c r="E23" s="152">
        <f t="shared" si="2"/>
        <v>4610</v>
      </c>
      <c r="F23" s="152">
        <f t="shared" si="2"/>
        <v>4020</v>
      </c>
      <c r="G23" s="153" t="str">
        <f t="shared" si="4"/>
        <v>1</v>
      </c>
      <c r="I23" s="174" t="s">
        <v>251</v>
      </c>
      <c r="J23" s="174" t="s">
        <v>252</v>
      </c>
      <c r="K23" s="176">
        <v>24456.84</v>
      </c>
      <c r="L23" s="176">
        <v>8638.48</v>
      </c>
      <c r="M23" s="176">
        <v>4614.0600000000004</v>
      </c>
      <c r="N23" s="176">
        <v>4024.39</v>
      </c>
      <c r="O23" s="177" t="s">
        <v>191</v>
      </c>
      <c r="P23" s="182"/>
    </row>
    <row r="24" spans="1:16" x14ac:dyDescent="0.35">
      <c r="A24" s="86" t="str">
        <f t="shared" si="3"/>
        <v>#12010</v>
      </c>
      <c r="B24" s="86" t="str">
        <f t="shared" si="3"/>
        <v>Supervisors, general office and administrative support workers</v>
      </c>
      <c r="C24" s="152">
        <f t="shared" si="2"/>
        <v>2620</v>
      </c>
      <c r="D24" s="152">
        <f t="shared" si="2"/>
        <v>1350</v>
      </c>
      <c r="E24" s="152">
        <f t="shared" si="2"/>
        <v>400</v>
      </c>
      <c r="F24" s="152">
        <f t="shared" si="2"/>
        <v>950</v>
      </c>
      <c r="G24" s="153" t="str">
        <f t="shared" si="4"/>
        <v>2</v>
      </c>
      <c r="I24" s="174" t="s">
        <v>253</v>
      </c>
      <c r="J24" s="174" t="s">
        <v>254</v>
      </c>
      <c r="K24" s="176">
        <v>2620.9699999999998</v>
      </c>
      <c r="L24" s="176">
        <v>1348.9</v>
      </c>
      <c r="M24" s="176">
        <v>401</v>
      </c>
      <c r="N24" s="176">
        <v>947.93</v>
      </c>
      <c r="O24" s="177" t="s">
        <v>171</v>
      </c>
      <c r="P24" s="182"/>
    </row>
    <row r="25" spans="1:16" x14ac:dyDescent="0.35">
      <c r="A25" s="86" t="str">
        <f t="shared" si="3"/>
        <v>#12011</v>
      </c>
      <c r="B25" s="86" t="str">
        <f t="shared" si="3"/>
        <v>Supervisors, finance and insurance office workers</v>
      </c>
      <c r="C25" s="152">
        <f t="shared" si="2"/>
        <v>2100</v>
      </c>
      <c r="D25" s="152">
        <f t="shared" si="2"/>
        <v>1120</v>
      </c>
      <c r="E25" s="152">
        <f t="shared" si="2"/>
        <v>320</v>
      </c>
      <c r="F25" s="152">
        <f t="shared" si="2"/>
        <v>800</v>
      </c>
      <c r="G25" s="153" t="str">
        <f t="shared" si="4"/>
        <v>2</v>
      </c>
      <c r="I25" s="174" t="s">
        <v>255</v>
      </c>
      <c r="J25" s="174" t="s">
        <v>256</v>
      </c>
      <c r="K25" s="176">
        <v>2098.1999999999998</v>
      </c>
      <c r="L25" s="176">
        <v>1124.1399999999999</v>
      </c>
      <c r="M25" s="176">
        <v>319.29999999999995</v>
      </c>
      <c r="N25" s="176">
        <v>804.85</v>
      </c>
      <c r="O25" s="177" t="s">
        <v>171</v>
      </c>
      <c r="P25" s="182"/>
    </row>
    <row r="26" spans="1:16" x14ac:dyDescent="0.35">
      <c r="A26" s="86" t="str">
        <f t="shared" si="3"/>
        <v>#12012</v>
      </c>
      <c r="B26" s="86" t="str">
        <f t="shared" si="3"/>
        <v>Supervisors, library, correspondence and related information workers</v>
      </c>
      <c r="C26" s="152">
        <f t="shared" si="2"/>
        <v>360</v>
      </c>
      <c r="D26" s="152">
        <f t="shared" si="2"/>
        <v>260</v>
      </c>
      <c r="E26" s="152">
        <f t="shared" si="2"/>
        <v>60</v>
      </c>
      <c r="F26" s="152">
        <f t="shared" si="2"/>
        <v>210</v>
      </c>
      <c r="G26" s="153" t="str">
        <f t="shared" si="4"/>
        <v>2</v>
      </c>
      <c r="I26" s="174" t="s">
        <v>257</v>
      </c>
      <c r="J26" s="174" t="s">
        <v>258</v>
      </c>
      <c r="K26" s="176">
        <v>363.96</v>
      </c>
      <c r="L26" s="176">
        <v>263.3</v>
      </c>
      <c r="M26" s="176">
        <v>57.309999999999995</v>
      </c>
      <c r="N26" s="176">
        <v>206.01000000000002</v>
      </c>
      <c r="O26" s="177" t="s">
        <v>171</v>
      </c>
      <c r="P26" s="182"/>
    </row>
    <row r="27" spans="1:16" x14ac:dyDescent="0.35">
      <c r="A27" s="86" t="str">
        <f t="shared" si="3"/>
        <v>#12013</v>
      </c>
      <c r="B27" s="86" t="str">
        <f t="shared" si="3"/>
        <v>Supervisors, supply chain, tracking and scheduling coordination occupations</v>
      </c>
      <c r="C27" s="152">
        <f t="shared" si="2"/>
        <v>3970</v>
      </c>
      <c r="D27" s="152">
        <f t="shared" si="2"/>
        <v>1660</v>
      </c>
      <c r="E27" s="152">
        <f t="shared" si="2"/>
        <v>530</v>
      </c>
      <c r="F27" s="152">
        <f t="shared" si="2"/>
        <v>1130</v>
      </c>
      <c r="G27" s="153" t="str">
        <f t="shared" si="4"/>
        <v>2</v>
      </c>
      <c r="I27" s="174" t="s">
        <v>259</v>
      </c>
      <c r="J27" s="174" t="s">
        <v>260</v>
      </c>
      <c r="K27" s="176">
        <v>3973.59</v>
      </c>
      <c r="L27" s="176">
        <v>1658.7300000000002</v>
      </c>
      <c r="M27" s="176">
        <v>528.97</v>
      </c>
      <c r="N27" s="176">
        <v>1129.74</v>
      </c>
      <c r="O27" s="177" t="s">
        <v>171</v>
      </c>
      <c r="P27" s="182"/>
    </row>
    <row r="28" spans="1:16" x14ac:dyDescent="0.35">
      <c r="A28" s="86" t="str">
        <f t="shared" si="3"/>
        <v>#12100</v>
      </c>
      <c r="B28" s="86" t="str">
        <f t="shared" si="3"/>
        <v>Executive assistants</v>
      </c>
      <c r="C28" s="152">
        <f t="shared" si="2"/>
        <v>6460</v>
      </c>
      <c r="D28" s="152">
        <f t="shared" si="2"/>
        <v>3090</v>
      </c>
      <c r="E28" s="152">
        <f t="shared" si="2"/>
        <v>960</v>
      </c>
      <c r="F28" s="152">
        <f t="shared" si="2"/>
        <v>2130</v>
      </c>
      <c r="G28" s="153" t="str">
        <f t="shared" si="4"/>
        <v>2</v>
      </c>
      <c r="I28" s="174" t="s">
        <v>261</v>
      </c>
      <c r="J28" s="174" t="s">
        <v>262</v>
      </c>
      <c r="K28" s="176">
        <v>6461.55</v>
      </c>
      <c r="L28" s="176">
        <v>3089.2500000000005</v>
      </c>
      <c r="M28" s="176">
        <v>957.74</v>
      </c>
      <c r="N28" s="176">
        <v>2131.4899999999998</v>
      </c>
      <c r="O28" s="177" t="s">
        <v>171</v>
      </c>
      <c r="P28" s="182"/>
    </row>
    <row r="29" spans="1:16" x14ac:dyDescent="0.35">
      <c r="A29" s="86" t="str">
        <f t="shared" si="3"/>
        <v>#12101</v>
      </c>
      <c r="B29" s="86" t="str">
        <f t="shared" si="3"/>
        <v>Human resources and recruitment officers</v>
      </c>
      <c r="C29" s="152">
        <f t="shared" si="2"/>
        <v>4090</v>
      </c>
      <c r="D29" s="152">
        <f t="shared" si="2"/>
        <v>1850</v>
      </c>
      <c r="E29" s="152">
        <f t="shared" si="2"/>
        <v>680</v>
      </c>
      <c r="F29" s="152">
        <f t="shared" si="2"/>
        <v>1170</v>
      </c>
      <c r="G29" s="153" t="str">
        <f t="shared" si="4"/>
        <v>2</v>
      </c>
      <c r="I29" s="174" t="s">
        <v>263</v>
      </c>
      <c r="J29" s="174" t="s">
        <v>264</v>
      </c>
      <c r="K29" s="176">
        <v>4088.67</v>
      </c>
      <c r="L29" s="176">
        <v>1849.3100000000002</v>
      </c>
      <c r="M29" s="176">
        <v>681.27</v>
      </c>
      <c r="N29" s="176">
        <v>1168.02</v>
      </c>
      <c r="O29" s="177" t="s">
        <v>171</v>
      </c>
      <c r="P29" s="182"/>
    </row>
    <row r="30" spans="1:16" x14ac:dyDescent="0.35">
      <c r="A30" s="86" t="str">
        <f t="shared" si="3"/>
        <v>#12102</v>
      </c>
      <c r="B30" s="86" t="str">
        <f t="shared" si="3"/>
        <v>Procurement and purchasing agents and officers</v>
      </c>
      <c r="C30" s="152">
        <f t="shared" si="2"/>
        <v>5860</v>
      </c>
      <c r="D30" s="152">
        <f t="shared" si="2"/>
        <v>2950</v>
      </c>
      <c r="E30" s="152">
        <f t="shared" si="2"/>
        <v>850</v>
      </c>
      <c r="F30" s="152">
        <f t="shared" si="2"/>
        <v>2100</v>
      </c>
      <c r="G30" s="153" t="str">
        <f t="shared" si="4"/>
        <v>2</v>
      </c>
      <c r="I30" s="174" t="s">
        <v>265</v>
      </c>
      <c r="J30" s="174" t="s">
        <v>266</v>
      </c>
      <c r="K30" s="176">
        <v>5863.49</v>
      </c>
      <c r="L30" s="176">
        <v>2946.2499999999995</v>
      </c>
      <c r="M30" s="176">
        <v>848.75</v>
      </c>
      <c r="N30" s="176">
        <v>2097.46</v>
      </c>
      <c r="O30" s="177" t="s">
        <v>171</v>
      </c>
      <c r="P30" s="182"/>
    </row>
    <row r="31" spans="1:16" x14ac:dyDescent="0.35">
      <c r="A31" s="86" t="str">
        <f t="shared" si="3"/>
        <v>#12103</v>
      </c>
      <c r="B31" s="86" t="str">
        <f t="shared" si="3"/>
        <v>Conference and event planners</v>
      </c>
      <c r="C31" s="152">
        <f t="shared" si="2"/>
        <v>3180</v>
      </c>
      <c r="D31" s="152">
        <f t="shared" si="2"/>
        <v>1320</v>
      </c>
      <c r="E31" s="152">
        <f t="shared" si="2"/>
        <v>520</v>
      </c>
      <c r="F31" s="152">
        <f t="shared" si="2"/>
        <v>790</v>
      </c>
      <c r="G31" s="153" t="str">
        <f t="shared" si="4"/>
        <v>2</v>
      </c>
      <c r="I31" s="174" t="s">
        <v>267</v>
      </c>
      <c r="J31" s="174" t="s">
        <v>268</v>
      </c>
      <c r="K31" s="176">
        <v>3180.78</v>
      </c>
      <c r="L31" s="176">
        <v>1315.58</v>
      </c>
      <c r="M31" s="176">
        <v>524.66</v>
      </c>
      <c r="N31" s="176">
        <v>790.91</v>
      </c>
      <c r="O31" s="177" t="s">
        <v>171</v>
      </c>
      <c r="P31" s="182"/>
    </row>
    <row r="32" spans="1:16" x14ac:dyDescent="0.35">
      <c r="A32" s="86" t="str">
        <f t="shared" si="3"/>
        <v>#12104</v>
      </c>
      <c r="B32" s="86" t="str">
        <f t="shared" si="3"/>
        <v>Employment insurance and revenue officers</v>
      </c>
      <c r="C32" s="152">
        <f t="shared" si="2"/>
        <v>3740</v>
      </c>
      <c r="D32" s="152">
        <f t="shared" si="2"/>
        <v>1990</v>
      </c>
      <c r="E32" s="152">
        <f t="shared" si="2"/>
        <v>640</v>
      </c>
      <c r="F32" s="152">
        <f t="shared" si="2"/>
        <v>1350</v>
      </c>
      <c r="G32" s="153" t="str">
        <f t="shared" si="4"/>
        <v>2</v>
      </c>
      <c r="I32" s="174" t="s">
        <v>269</v>
      </c>
      <c r="J32" s="174" t="s">
        <v>270</v>
      </c>
      <c r="K32" s="176">
        <v>3737.74</v>
      </c>
      <c r="L32" s="176">
        <v>1992.2099999999996</v>
      </c>
      <c r="M32" s="176">
        <v>638.39</v>
      </c>
      <c r="N32" s="176">
        <v>1353.83</v>
      </c>
      <c r="O32" s="177" t="s">
        <v>171</v>
      </c>
      <c r="P32" s="182"/>
    </row>
    <row r="33" spans="1:16" x14ac:dyDescent="0.35">
      <c r="A33" s="86" t="str">
        <f t="shared" si="3"/>
        <v>#12110</v>
      </c>
      <c r="B33" s="86" t="str">
        <f t="shared" si="3"/>
        <v>Court reporters, medical transcriptionists and related occupations</v>
      </c>
      <c r="C33" s="152">
        <f t="shared" si="2"/>
        <v>1200</v>
      </c>
      <c r="D33" s="152">
        <f t="shared" si="2"/>
        <v>550</v>
      </c>
      <c r="E33" s="152">
        <f t="shared" si="2"/>
        <v>170</v>
      </c>
      <c r="F33" s="152">
        <f t="shared" si="2"/>
        <v>380</v>
      </c>
      <c r="G33" s="153" t="str">
        <f t="shared" si="4"/>
        <v>2</v>
      </c>
      <c r="I33" s="174" t="s">
        <v>271</v>
      </c>
      <c r="J33" s="174" t="s">
        <v>272</v>
      </c>
      <c r="K33" s="176">
        <v>1202.51</v>
      </c>
      <c r="L33" s="176">
        <v>554.68000000000006</v>
      </c>
      <c r="M33" s="176">
        <v>169.98000000000005</v>
      </c>
      <c r="N33" s="176">
        <v>384.71000000000004</v>
      </c>
      <c r="O33" s="177" t="s">
        <v>171</v>
      </c>
      <c r="P33" s="182"/>
    </row>
    <row r="34" spans="1:16" x14ac:dyDescent="0.35">
      <c r="A34" s="86" t="str">
        <f t="shared" si="3"/>
        <v>#12111</v>
      </c>
      <c r="B34" s="86" t="str">
        <f t="shared" si="3"/>
        <v>Health information management occupations</v>
      </c>
      <c r="C34" s="152">
        <f t="shared" si="2"/>
        <v>570</v>
      </c>
      <c r="D34" s="152">
        <f t="shared" si="2"/>
        <v>340</v>
      </c>
      <c r="E34" s="152">
        <f t="shared" si="2"/>
        <v>130</v>
      </c>
      <c r="F34" s="152">
        <f t="shared" si="2"/>
        <v>210</v>
      </c>
      <c r="G34" s="153" t="str">
        <f t="shared" si="4"/>
        <v>2</v>
      </c>
      <c r="I34" s="174" t="s">
        <v>273</v>
      </c>
      <c r="J34" s="174" t="s">
        <v>274</v>
      </c>
      <c r="K34" s="176">
        <v>568.66999999999996</v>
      </c>
      <c r="L34" s="176">
        <v>335.71000000000004</v>
      </c>
      <c r="M34" s="176">
        <v>130.70000000000002</v>
      </c>
      <c r="N34" s="176">
        <v>205.01</v>
      </c>
      <c r="O34" s="177" t="s">
        <v>171</v>
      </c>
      <c r="P34" s="182"/>
    </row>
    <row r="35" spans="1:16" x14ac:dyDescent="0.35">
      <c r="A35" s="86" t="str">
        <f t="shared" si="3"/>
        <v>#12112</v>
      </c>
      <c r="B35" s="86" t="str">
        <f t="shared" si="3"/>
        <v>Records management technicians</v>
      </c>
      <c r="C35" s="152">
        <f t="shared" si="2"/>
        <v>190</v>
      </c>
      <c r="D35" s="152">
        <f t="shared" si="2"/>
        <v>80</v>
      </c>
      <c r="E35" s="152">
        <f t="shared" si="2"/>
        <v>40</v>
      </c>
      <c r="F35" s="152">
        <f t="shared" si="2"/>
        <v>50</v>
      </c>
      <c r="G35" s="153" t="str">
        <f t="shared" si="4"/>
        <v>2</v>
      </c>
      <c r="I35" s="174" t="s">
        <v>275</v>
      </c>
      <c r="J35" s="174" t="s">
        <v>276</v>
      </c>
      <c r="K35" s="176">
        <v>191.76</v>
      </c>
      <c r="L35" s="176">
        <v>83.85</v>
      </c>
      <c r="M35" s="176">
        <v>38.36</v>
      </c>
      <c r="N35" s="176">
        <v>45.5</v>
      </c>
      <c r="O35" s="177" t="s">
        <v>171</v>
      </c>
      <c r="P35" s="182"/>
    </row>
    <row r="36" spans="1:16" x14ac:dyDescent="0.35">
      <c r="A36" s="86" t="str">
        <f t="shared" si="3"/>
        <v>#12113</v>
      </c>
      <c r="B36" s="86" t="str">
        <f t="shared" si="3"/>
        <v>Statistical officers and related research support occupations</v>
      </c>
      <c r="C36" s="152">
        <f t="shared" si="2"/>
        <v>540</v>
      </c>
      <c r="D36" s="152">
        <f t="shared" si="2"/>
        <v>180</v>
      </c>
      <c r="E36" s="152">
        <f t="shared" si="2"/>
        <v>110</v>
      </c>
      <c r="F36" s="152">
        <f t="shared" si="2"/>
        <v>70</v>
      </c>
      <c r="G36" s="153" t="str">
        <f t="shared" si="4"/>
        <v>2</v>
      </c>
      <c r="I36" s="174" t="s">
        <v>277</v>
      </c>
      <c r="J36" s="174" t="s">
        <v>278</v>
      </c>
      <c r="K36" s="176">
        <v>538.54</v>
      </c>
      <c r="L36" s="176">
        <v>179.7</v>
      </c>
      <c r="M36" s="176">
        <v>114.19</v>
      </c>
      <c r="N36" s="176">
        <v>65.509999999999991</v>
      </c>
      <c r="O36" s="177" t="s">
        <v>171</v>
      </c>
      <c r="P36" s="182"/>
    </row>
    <row r="37" spans="1:16" x14ac:dyDescent="0.35">
      <c r="A37" s="86" t="str">
        <f t="shared" si="3"/>
        <v>#12200</v>
      </c>
      <c r="B37" s="86" t="str">
        <f t="shared" si="3"/>
        <v>Accounting technicians and bookkeepers</v>
      </c>
      <c r="C37" s="152">
        <f t="shared" si="2"/>
        <v>27250</v>
      </c>
      <c r="D37" s="152">
        <f t="shared" si="2"/>
        <v>11770</v>
      </c>
      <c r="E37" s="152">
        <f t="shared" si="2"/>
        <v>3960</v>
      </c>
      <c r="F37" s="152">
        <f t="shared" si="2"/>
        <v>7810</v>
      </c>
      <c r="G37" s="153" t="str">
        <f t="shared" si="4"/>
        <v>2</v>
      </c>
      <c r="I37" s="174" t="s">
        <v>279</v>
      </c>
      <c r="J37" s="174" t="s">
        <v>280</v>
      </c>
      <c r="K37" s="176">
        <v>27251.02</v>
      </c>
      <c r="L37" s="176">
        <v>11770.969999999998</v>
      </c>
      <c r="M37" s="176">
        <v>3963.2400000000002</v>
      </c>
      <c r="N37" s="176">
        <v>7807.7399999999989</v>
      </c>
      <c r="O37" s="177" t="s">
        <v>171</v>
      </c>
      <c r="P37" s="182"/>
    </row>
    <row r="38" spans="1:16" x14ac:dyDescent="0.35">
      <c r="A38" s="86" t="str">
        <f t="shared" si="3"/>
        <v>#12201</v>
      </c>
      <c r="B38" s="86" t="str">
        <f t="shared" si="3"/>
        <v>Insurance adjusters and claims examiners</v>
      </c>
      <c r="C38" s="152">
        <f t="shared" si="2"/>
        <v>4220</v>
      </c>
      <c r="D38" s="152">
        <f t="shared" si="2"/>
        <v>1770</v>
      </c>
      <c r="E38" s="152">
        <f t="shared" si="2"/>
        <v>700</v>
      </c>
      <c r="F38" s="152">
        <f t="shared" si="2"/>
        <v>1060</v>
      </c>
      <c r="G38" s="153" t="str">
        <f t="shared" si="4"/>
        <v>2</v>
      </c>
      <c r="I38" s="174" t="s">
        <v>281</v>
      </c>
      <c r="J38" s="174" t="s">
        <v>282</v>
      </c>
      <c r="K38" s="176">
        <v>4220.97</v>
      </c>
      <c r="L38" s="176">
        <v>1765.6100000000001</v>
      </c>
      <c r="M38" s="176">
        <v>704.28</v>
      </c>
      <c r="N38" s="176">
        <v>1061.32</v>
      </c>
      <c r="O38" s="177" t="s">
        <v>171</v>
      </c>
      <c r="P38" s="182"/>
    </row>
    <row r="39" spans="1:16" x14ac:dyDescent="0.35">
      <c r="A39" s="86" t="str">
        <f t="shared" si="3"/>
        <v>#12202</v>
      </c>
      <c r="B39" s="86" t="str">
        <f t="shared" si="3"/>
        <v>Insurance underwriters</v>
      </c>
      <c r="C39" s="152">
        <f t="shared" si="2"/>
        <v>1740</v>
      </c>
      <c r="D39" s="152">
        <f t="shared" si="2"/>
        <v>680</v>
      </c>
      <c r="E39" s="152">
        <f t="shared" si="2"/>
        <v>300</v>
      </c>
      <c r="F39" s="152">
        <f t="shared" si="2"/>
        <v>380</v>
      </c>
      <c r="G39" s="153" t="str">
        <f t="shared" si="4"/>
        <v>2</v>
      </c>
      <c r="I39" s="174" t="s">
        <v>283</v>
      </c>
      <c r="J39" s="174" t="s">
        <v>284</v>
      </c>
      <c r="K39" s="176">
        <v>1740.16</v>
      </c>
      <c r="L39" s="176">
        <v>680.2</v>
      </c>
      <c r="M39" s="176">
        <v>297.54999999999995</v>
      </c>
      <c r="N39" s="176">
        <v>382.65999999999997</v>
      </c>
      <c r="O39" s="177" t="s">
        <v>171</v>
      </c>
      <c r="P39" s="182"/>
    </row>
    <row r="40" spans="1:16" x14ac:dyDescent="0.35">
      <c r="A40" s="86" t="str">
        <f t="shared" si="3"/>
        <v>#12203</v>
      </c>
      <c r="B40" s="86" t="str">
        <f t="shared" si="3"/>
        <v>Assessors, business valuators and appraisers</v>
      </c>
      <c r="C40" s="152">
        <f t="shared" si="2"/>
        <v>2070</v>
      </c>
      <c r="D40" s="152">
        <f t="shared" si="2"/>
        <v>730</v>
      </c>
      <c r="E40" s="152">
        <f t="shared" si="2"/>
        <v>220</v>
      </c>
      <c r="F40" s="152">
        <f t="shared" si="2"/>
        <v>510</v>
      </c>
      <c r="G40" s="153" t="str">
        <f t="shared" si="4"/>
        <v>2</v>
      </c>
      <c r="I40" s="174" t="s">
        <v>285</v>
      </c>
      <c r="J40" s="174" t="s">
        <v>286</v>
      </c>
      <c r="K40" s="176">
        <v>2067.9299999999998</v>
      </c>
      <c r="L40" s="176">
        <v>729.97</v>
      </c>
      <c r="M40" s="176">
        <v>221.25</v>
      </c>
      <c r="N40" s="176">
        <v>508.73</v>
      </c>
      <c r="O40" s="177" t="s">
        <v>171</v>
      </c>
      <c r="P40" s="182"/>
    </row>
    <row r="41" spans="1:16" x14ac:dyDescent="0.35">
      <c r="A41" s="86" t="str">
        <f t="shared" si="3"/>
        <v>#13100</v>
      </c>
      <c r="B41" s="86" t="str">
        <f t="shared" si="3"/>
        <v>Administrative officers</v>
      </c>
      <c r="C41" s="152">
        <f t="shared" si="2"/>
        <v>40010</v>
      </c>
      <c r="D41" s="152">
        <f t="shared" si="2"/>
        <v>20300</v>
      </c>
      <c r="E41" s="152">
        <f t="shared" si="2"/>
        <v>5930</v>
      </c>
      <c r="F41" s="152">
        <f t="shared" si="2"/>
        <v>14380</v>
      </c>
      <c r="G41" s="153" t="str">
        <f t="shared" si="4"/>
        <v>3</v>
      </c>
      <c r="I41" s="174" t="s">
        <v>287</v>
      </c>
      <c r="J41" s="174" t="s">
        <v>288</v>
      </c>
      <c r="K41" s="176">
        <v>40011.24</v>
      </c>
      <c r="L41" s="176">
        <v>20302.730000000003</v>
      </c>
      <c r="M41" s="176">
        <v>5925.8799999999992</v>
      </c>
      <c r="N41" s="176">
        <v>14376.87</v>
      </c>
      <c r="O41" s="177" t="s">
        <v>174</v>
      </c>
      <c r="P41" s="182"/>
    </row>
    <row r="42" spans="1:16" x14ac:dyDescent="0.35">
      <c r="A42" s="86" t="str">
        <f t="shared" si="3"/>
        <v>#13101</v>
      </c>
      <c r="B42" s="86" t="str">
        <f t="shared" si="3"/>
        <v>Property administrators</v>
      </c>
      <c r="C42" s="152">
        <f t="shared" si="2"/>
        <v>9640</v>
      </c>
      <c r="D42" s="152">
        <f t="shared" si="2"/>
        <v>5000</v>
      </c>
      <c r="E42" s="152">
        <f t="shared" si="2"/>
        <v>1320</v>
      </c>
      <c r="F42" s="152">
        <f t="shared" si="2"/>
        <v>3680</v>
      </c>
      <c r="G42" s="153" t="str">
        <f t="shared" si="4"/>
        <v>3</v>
      </c>
      <c r="I42" s="174" t="s">
        <v>289</v>
      </c>
      <c r="J42" s="174" t="s">
        <v>290</v>
      </c>
      <c r="K42" s="176">
        <v>9643.1</v>
      </c>
      <c r="L42" s="176">
        <v>5004.76</v>
      </c>
      <c r="M42" s="176">
        <v>1321.02</v>
      </c>
      <c r="N42" s="176">
        <v>3683.7300000000005</v>
      </c>
      <c r="O42" s="177" t="s">
        <v>174</v>
      </c>
      <c r="P42" s="182"/>
    </row>
    <row r="43" spans="1:16" x14ac:dyDescent="0.35">
      <c r="A43" s="86" t="str">
        <f t="shared" si="3"/>
        <v>#13102</v>
      </c>
      <c r="B43" s="86" t="str">
        <f t="shared" si="3"/>
        <v>Payroll administrators</v>
      </c>
      <c r="C43" s="152">
        <f t="shared" si="2"/>
        <v>6260</v>
      </c>
      <c r="D43" s="152">
        <f t="shared" si="2"/>
        <v>2780</v>
      </c>
      <c r="E43" s="152">
        <f t="shared" si="2"/>
        <v>940</v>
      </c>
      <c r="F43" s="152">
        <f t="shared" si="2"/>
        <v>1840</v>
      </c>
      <c r="G43" s="153" t="str">
        <f t="shared" si="4"/>
        <v>3</v>
      </c>
      <c r="I43" s="174" t="s">
        <v>291</v>
      </c>
      <c r="J43" s="174" t="s">
        <v>292</v>
      </c>
      <c r="K43" s="176">
        <v>6264.87</v>
      </c>
      <c r="L43" s="176">
        <v>2779.8599999999997</v>
      </c>
      <c r="M43" s="176">
        <v>938.49</v>
      </c>
      <c r="N43" s="176">
        <v>1841.35</v>
      </c>
      <c r="O43" s="177" t="s">
        <v>174</v>
      </c>
      <c r="P43" s="182"/>
    </row>
    <row r="44" spans="1:16" x14ac:dyDescent="0.35">
      <c r="A44" s="86" t="str">
        <f t="shared" si="3"/>
        <v>#13110</v>
      </c>
      <c r="B44" s="86" t="str">
        <f t="shared" si="3"/>
        <v>Administrative assistants</v>
      </c>
      <c r="C44" s="152">
        <f t="shared" si="2"/>
        <v>32620</v>
      </c>
      <c r="D44" s="152">
        <f t="shared" si="2"/>
        <v>13410</v>
      </c>
      <c r="E44" s="152">
        <f t="shared" si="2"/>
        <v>4850</v>
      </c>
      <c r="F44" s="152">
        <f t="shared" si="2"/>
        <v>8560</v>
      </c>
      <c r="G44" s="153" t="str">
        <f t="shared" si="4"/>
        <v>3</v>
      </c>
      <c r="I44" s="174" t="s">
        <v>293</v>
      </c>
      <c r="J44" s="174" t="s">
        <v>294</v>
      </c>
      <c r="K44" s="176">
        <v>32615.39</v>
      </c>
      <c r="L44" s="176">
        <v>13409.55</v>
      </c>
      <c r="M44" s="176">
        <v>4847.9000000000005</v>
      </c>
      <c r="N44" s="176">
        <v>8561.6200000000008</v>
      </c>
      <c r="O44" s="177" t="s">
        <v>174</v>
      </c>
      <c r="P44" s="182"/>
    </row>
    <row r="45" spans="1:16" x14ac:dyDescent="0.35">
      <c r="A45" s="86" t="str">
        <f t="shared" si="3"/>
        <v>#13111</v>
      </c>
      <c r="B45" s="86" t="str">
        <f t="shared" si="3"/>
        <v>Legal administrative assistants</v>
      </c>
      <c r="C45" s="152">
        <f t="shared" si="2"/>
        <v>9270</v>
      </c>
      <c r="D45" s="152">
        <f t="shared" si="2"/>
        <v>3500</v>
      </c>
      <c r="E45" s="152">
        <f t="shared" si="2"/>
        <v>1650</v>
      </c>
      <c r="F45" s="152">
        <f t="shared" si="2"/>
        <v>1850</v>
      </c>
      <c r="G45" s="153" t="str">
        <f t="shared" si="4"/>
        <v>3</v>
      </c>
      <c r="I45" s="174" t="s">
        <v>295</v>
      </c>
      <c r="J45" s="174" t="s">
        <v>296</v>
      </c>
      <c r="K45" s="176">
        <v>9272.07</v>
      </c>
      <c r="L45" s="176">
        <v>3498.57</v>
      </c>
      <c r="M45" s="176">
        <v>1653.4199999999996</v>
      </c>
      <c r="N45" s="176">
        <v>1845.1399999999999</v>
      </c>
      <c r="O45" s="177" t="s">
        <v>174</v>
      </c>
      <c r="P45" s="182"/>
    </row>
    <row r="46" spans="1:16" x14ac:dyDescent="0.35">
      <c r="A46" s="86" t="str">
        <f t="shared" si="3"/>
        <v>#13112</v>
      </c>
      <c r="B46" s="86" t="str">
        <f t="shared" si="3"/>
        <v>Medical administrative assistants</v>
      </c>
      <c r="C46" s="152">
        <f t="shared" si="2"/>
        <v>4690</v>
      </c>
      <c r="D46" s="152">
        <f t="shared" si="2"/>
        <v>2010</v>
      </c>
      <c r="E46" s="152">
        <f t="shared" si="2"/>
        <v>950</v>
      </c>
      <c r="F46" s="152">
        <f t="shared" si="2"/>
        <v>1050</v>
      </c>
      <c r="G46" s="153" t="str">
        <f t="shared" si="4"/>
        <v>3</v>
      </c>
      <c r="I46" s="174" t="s">
        <v>297</v>
      </c>
      <c r="J46" s="174" t="s">
        <v>298</v>
      </c>
      <c r="K46" s="176">
        <v>4690.01</v>
      </c>
      <c r="L46" s="176">
        <v>2005.8500000000001</v>
      </c>
      <c r="M46" s="176">
        <v>951.47</v>
      </c>
      <c r="N46" s="176">
        <v>1054.3800000000001</v>
      </c>
      <c r="O46" s="177" t="s">
        <v>174</v>
      </c>
      <c r="P46" s="182"/>
    </row>
    <row r="47" spans="1:16" x14ac:dyDescent="0.35">
      <c r="A47" s="86" t="str">
        <f t="shared" si="3"/>
        <v>#13200</v>
      </c>
      <c r="B47" s="86" t="str">
        <f t="shared" si="3"/>
        <v>Customs, ship and other brokers</v>
      </c>
      <c r="C47" s="152">
        <f t="shared" si="2"/>
        <v>690</v>
      </c>
      <c r="D47" s="152">
        <f t="shared" si="2"/>
        <v>300</v>
      </c>
      <c r="E47" s="152">
        <f t="shared" si="2"/>
        <v>150</v>
      </c>
      <c r="F47" s="152">
        <f t="shared" si="2"/>
        <v>150</v>
      </c>
      <c r="G47" s="153" t="str">
        <f t="shared" si="4"/>
        <v>3</v>
      </c>
      <c r="I47" s="174" t="s">
        <v>299</v>
      </c>
      <c r="J47" s="174" t="s">
        <v>300</v>
      </c>
      <c r="K47" s="176">
        <v>690.3</v>
      </c>
      <c r="L47" s="176">
        <v>300.48999999999995</v>
      </c>
      <c r="M47" s="176">
        <v>147.81</v>
      </c>
      <c r="N47" s="176">
        <v>152.68</v>
      </c>
      <c r="O47" s="177" t="s">
        <v>174</v>
      </c>
      <c r="P47" s="182"/>
    </row>
    <row r="48" spans="1:16" x14ac:dyDescent="0.35">
      <c r="A48" s="86" t="str">
        <f t="shared" si="3"/>
        <v>#13201</v>
      </c>
      <c r="B48" s="86" t="str">
        <f t="shared" si="3"/>
        <v>Production and transportation logistics coordinators</v>
      </c>
      <c r="C48" s="152">
        <f t="shared" si="2"/>
        <v>6170</v>
      </c>
      <c r="D48" s="152">
        <f t="shared" si="2"/>
        <v>2160</v>
      </c>
      <c r="E48" s="152">
        <f t="shared" si="2"/>
        <v>830</v>
      </c>
      <c r="F48" s="152">
        <f t="shared" si="2"/>
        <v>1330</v>
      </c>
      <c r="G48" s="153" t="str">
        <f t="shared" si="4"/>
        <v>3</v>
      </c>
      <c r="I48" s="174" t="s">
        <v>301</v>
      </c>
      <c r="J48" s="174" t="s">
        <v>302</v>
      </c>
      <c r="K48" s="176">
        <v>6166.43</v>
      </c>
      <c r="L48" s="176">
        <v>2161.4599999999996</v>
      </c>
      <c r="M48" s="176">
        <v>826.7700000000001</v>
      </c>
      <c r="N48" s="176">
        <v>1334.73</v>
      </c>
      <c r="O48" s="177" t="s">
        <v>174</v>
      </c>
      <c r="P48" s="182"/>
    </row>
    <row r="49" spans="1:16" x14ac:dyDescent="0.35">
      <c r="A49" s="86" t="str">
        <f t="shared" si="3"/>
        <v>#14100</v>
      </c>
      <c r="B49" s="86" t="str">
        <f t="shared" si="3"/>
        <v>General office support workers</v>
      </c>
      <c r="C49" s="152">
        <f t="shared" si="2"/>
        <v>30710</v>
      </c>
      <c r="D49" s="152">
        <f t="shared" si="2"/>
        <v>12690</v>
      </c>
      <c r="E49" s="152">
        <f t="shared" si="2"/>
        <v>5220</v>
      </c>
      <c r="F49" s="152">
        <f t="shared" si="2"/>
        <v>7470</v>
      </c>
      <c r="G49" s="153" t="str">
        <f t="shared" si="4"/>
        <v>4</v>
      </c>
      <c r="I49" s="174" t="s">
        <v>303</v>
      </c>
      <c r="J49" s="174" t="s">
        <v>304</v>
      </c>
      <c r="K49" s="176">
        <v>30707.1</v>
      </c>
      <c r="L49" s="176">
        <v>12687.009999999998</v>
      </c>
      <c r="M49" s="176">
        <v>5217.75</v>
      </c>
      <c r="N49" s="176">
        <v>7469.25</v>
      </c>
      <c r="O49" s="177" t="s">
        <v>305</v>
      </c>
      <c r="P49" s="182"/>
    </row>
    <row r="50" spans="1:16" x14ac:dyDescent="0.35">
      <c r="A50" s="86" t="str">
        <f t="shared" si="3"/>
        <v>#14101</v>
      </c>
      <c r="B50" s="86" t="str">
        <f t="shared" si="3"/>
        <v>Receptionists</v>
      </c>
      <c r="C50" s="152">
        <f t="shared" si="2"/>
        <v>25020</v>
      </c>
      <c r="D50" s="152">
        <f t="shared" si="2"/>
        <v>9500</v>
      </c>
      <c r="E50" s="152">
        <f t="shared" si="2"/>
        <v>4510</v>
      </c>
      <c r="F50" s="152">
        <f t="shared" si="2"/>
        <v>4990</v>
      </c>
      <c r="G50" s="153" t="str">
        <f t="shared" si="4"/>
        <v>4</v>
      </c>
      <c r="I50" s="174" t="s">
        <v>306</v>
      </c>
      <c r="J50" s="174" t="s">
        <v>307</v>
      </c>
      <c r="K50" s="176">
        <v>25019.19</v>
      </c>
      <c r="L50" s="176">
        <v>9498.99</v>
      </c>
      <c r="M50" s="176">
        <v>4507.43</v>
      </c>
      <c r="N50" s="176">
        <v>4991.5599999999995</v>
      </c>
      <c r="O50" s="177" t="s">
        <v>305</v>
      </c>
      <c r="P50" s="182"/>
    </row>
    <row r="51" spans="1:16" x14ac:dyDescent="0.35">
      <c r="A51" s="86" t="str">
        <f t="shared" si="3"/>
        <v>#14102</v>
      </c>
      <c r="B51" s="86" t="str">
        <f t="shared" si="3"/>
        <v>Personnel clerks</v>
      </c>
      <c r="C51" s="152">
        <f t="shared" si="2"/>
        <v>1670</v>
      </c>
      <c r="D51" s="152">
        <f t="shared" si="2"/>
        <v>720</v>
      </c>
      <c r="E51" s="152">
        <f t="shared" si="2"/>
        <v>280</v>
      </c>
      <c r="F51" s="152">
        <f t="shared" si="2"/>
        <v>440</v>
      </c>
      <c r="G51" s="153" t="str">
        <f t="shared" si="4"/>
        <v>4</v>
      </c>
      <c r="I51" s="174" t="s">
        <v>308</v>
      </c>
      <c r="J51" s="174" t="s">
        <v>309</v>
      </c>
      <c r="K51" s="176">
        <v>1672.6</v>
      </c>
      <c r="L51" s="176">
        <v>719.20999999999992</v>
      </c>
      <c r="M51" s="176">
        <v>284.09000000000003</v>
      </c>
      <c r="N51" s="176">
        <v>435.13</v>
      </c>
      <c r="O51" s="177" t="s">
        <v>305</v>
      </c>
      <c r="P51" s="182"/>
    </row>
    <row r="52" spans="1:16" x14ac:dyDescent="0.35">
      <c r="A52" s="86" t="str">
        <f t="shared" si="3"/>
        <v>#14103</v>
      </c>
      <c r="B52" s="86" t="str">
        <f t="shared" si="3"/>
        <v>Court clerks and related court services occupations</v>
      </c>
      <c r="C52" s="152">
        <f t="shared" si="2"/>
        <v>700</v>
      </c>
      <c r="D52" s="152">
        <f t="shared" si="2"/>
        <v>190</v>
      </c>
      <c r="E52" s="152">
        <f t="shared" si="2"/>
        <v>40</v>
      </c>
      <c r="F52" s="152">
        <f t="shared" si="2"/>
        <v>150</v>
      </c>
      <c r="G52" s="153" t="str">
        <f t="shared" si="4"/>
        <v>4</v>
      </c>
      <c r="I52" s="174" t="s">
        <v>310</v>
      </c>
      <c r="J52" s="174" t="s">
        <v>311</v>
      </c>
      <c r="K52" s="176">
        <v>703.52</v>
      </c>
      <c r="L52" s="176">
        <v>190.25</v>
      </c>
      <c r="M52" s="176">
        <v>39.43</v>
      </c>
      <c r="N52" s="176">
        <v>150.82</v>
      </c>
      <c r="O52" s="177" t="s">
        <v>305</v>
      </c>
      <c r="P52" s="182"/>
    </row>
    <row r="53" spans="1:16" x14ac:dyDescent="0.35">
      <c r="A53" s="86" t="str">
        <f t="shared" si="3"/>
        <v>#14110</v>
      </c>
      <c r="B53" s="86" t="str">
        <f t="shared" si="3"/>
        <v>Survey interviewers and statistical clerks</v>
      </c>
      <c r="C53" s="152">
        <f t="shared" si="2"/>
        <v>1100</v>
      </c>
      <c r="D53" s="152">
        <f t="shared" si="2"/>
        <v>400</v>
      </c>
      <c r="E53" s="152">
        <f t="shared" si="2"/>
        <v>110</v>
      </c>
      <c r="F53" s="152">
        <f t="shared" si="2"/>
        <v>290</v>
      </c>
      <c r="G53" s="153" t="str">
        <f t="shared" si="4"/>
        <v>4</v>
      </c>
      <c r="I53" s="174" t="s">
        <v>312</v>
      </c>
      <c r="J53" s="174" t="s">
        <v>313</v>
      </c>
      <c r="K53" s="176">
        <v>1101.75</v>
      </c>
      <c r="L53" s="176">
        <v>404.55999999999995</v>
      </c>
      <c r="M53" s="176">
        <v>113.78</v>
      </c>
      <c r="N53" s="176">
        <v>290.77999999999997</v>
      </c>
      <c r="O53" s="177" t="s">
        <v>305</v>
      </c>
      <c r="P53" s="182"/>
    </row>
    <row r="54" spans="1:16" x14ac:dyDescent="0.35">
      <c r="A54" s="86" t="str">
        <f t="shared" si="3"/>
        <v>#14111</v>
      </c>
      <c r="B54" s="86" t="str">
        <f t="shared" si="3"/>
        <v>Data entry clerks</v>
      </c>
      <c r="C54" s="152">
        <f t="shared" si="2"/>
        <v>5050</v>
      </c>
      <c r="D54" s="152">
        <f t="shared" si="2"/>
        <v>1270</v>
      </c>
      <c r="E54" s="152">
        <f t="shared" si="2"/>
        <v>130</v>
      </c>
      <c r="F54" s="152">
        <f t="shared" si="2"/>
        <v>1140</v>
      </c>
      <c r="G54" s="153" t="str">
        <f t="shared" si="4"/>
        <v>4</v>
      </c>
      <c r="I54" s="174" t="s">
        <v>314</v>
      </c>
      <c r="J54" s="174" t="s">
        <v>315</v>
      </c>
      <c r="K54" s="176">
        <v>5045.28</v>
      </c>
      <c r="L54" s="176">
        <v>1270.6399999999999</v>
      </c>
      <c r="M54" s="176">
        <v>129.56</v>
      </c>
      <c r="N54" s="176">
        <v>1141.0600000000002</v>
      </c>
      <c r="O54" s="177" t="s">
        <v>305</v>
      </c>
      <c r="P54" s="182"/>
    </row>
    <row r="55" spans="1:16" x14ac:dyDescent="0.35">
      <c r="A55" s="86" t="str">
        <f t="shared" si="3"/>
        <v>#14112</v>
      </c>
      <c r="B55" s="86" t="str">
        <f t="shared" si="3"/>
        <v>Desktop publishing operators and related occupations</v>
      </c>
      <c r="C55" s="152">
        <f t="shared" si="2"/>
        <v>40</v>
      </c>
      <c r="D55" s="152">
        <f t="shared" si="2"/>
        <v>20</v>
      </c>
      <c r="E55" s="152">
        <f t="shared" si="2"/>
        <v>10</v>
      </c>
      <c r="F55" s="152">
        <f t="shared" si="2"/>
        <v>10</v>
      </c>
      <c r="G55" s="153" t="str">
        <f t="shared" si="4"/>
        <v>4</v>
      </c>
      <c r="I55" s="174" t="s">
        <v>316</v>
      </c>
      <c r="J55" s="174" t="s">
        <v>317</v>
      </c>
      <c r="K55" s="176">
        <v>42.27</v>
      </c>
      <c r="L55" s="176">
        <v>17.47</v>
      </c>
      <c r="M55" s="176">
        <v>7.18</v>
      </c>
      <c r="N55" s="176">
        <v>10.29</v>
      </c>
      <c r="O55" s="177" t="s">
        <v>305</v>
      </c>
      <c r="P55" s="182"/>
    </row>
    <row r="56" spans="1:16" x14ac:dyDescent="0.35">
      <c r="A56" s="86" t="str">
        <f t="shared" si="3"/>
        <v>#14200</v>
      </c>
      <c r="B56" s="86" t="str">
        <f t="shared" si="3"/>
        <v>Accounting and related clerks</v>
      </c>
      <c r="C56" s="152">
        <f t="shared" si="2"/>
        <v>25170</v>
      </c>
      <c r="D56" s="152">
        <f t="shared" si="2"/>
        <v>10570</v>
      </c>
      <c r="E56" s="152">
        <f t="shared" si="2"/>
        <v>3780</v>
      </c>
      <c r="F56" s="152">
        <f t="shared" si="2"/>
        <v>6800</v>
      </c>
      <c r="G56" s="153" t="str">
        <f t="shared" si="4"/>
        <v>4</v>
      </c>
      <c r="I56" s="174" t="s">
        <v>318</v>
      </c>
      <c r="J56" s="174" t="s">
        <v>319</v>
      </c>
      <c r="K56" s="176">
        <v>25169.18</v>
      </c>
      <c r="L56" s="176">
        <v>10571.400000000001</v>
      </c>
      <c r="M56" s="176">
        <v>3775.7900000000004</v>
      </c>
      <c r="N56" s="176">
        <v>6795.5900000000011</v>
      </c>
      <c r="O56" s="177" t="s">
        <v>305</v>
      </c>
      <c r="P56" s="182"/>
    </row>
    <row r="57" spans="1:16" x14ac:dyDescent="0.35">
      <c r="A57" s="86" t="str">
        <f t="shared" si="3"/>
        <v>#14201</v>
      </c>
      <c r="B57" s="86" t="str">
        <f t="shared" si="3"/>
        <v>Banking, insurance and other financial clerks</v>
      </c>
      <c r="C57" s="152">
        <f t="shared" si="2"/>
        <v>2280</v>
      </c>
      <c r="D57" s="152">
        <f t="shared" si="2"/>
        <v>930</v>
      </c>
      <c r="E57" s="152">
        <f t="shared" si="2"/>
        <v>320</v>
      </c>
      <c r="F57" s="152">
        <f t="shared" si="2"/>
        <v>610</v>
      </c>
      <c r="G57" s="153" t="str">
        <f t="shared" si="4"/>
        <v>4</v>
      </c>
      <c r="I57" s="174" t="s">
        <v>320</v>
      </c>
      <c r="J57" s="174" t="s">
        <v>321</v>
      </c>
      <c r="K57" s="176">
        <v>2276.33</v>
      </c>
      <c r="L57" s="176">
        <v>928.15000000000009</v>
      </c>
      <c r="M57" s="176">
        <v>321.25999999999993</v>
      </c>
      <c r="N57" s="176">
        <v>606.92000000000007</v>
      </c>
      <c r="O57" s="177" t="s">
        <v>305</v>
      </c>
      <c r="P57" s="182"/>
    </row>
    <row r="58" spans="1:16" x14ac:dyDescent="0.35">
      <c r="A58" s="86" t="str">
        <f t="shared" si="3"/>
        <v>#14202</v>
      </c>
      <c r="B58" s="86" t="str">
        <f t="shared" si="3"/>
        <v>Collection clerks</v>
      </c>
      <c r="C58" s="152">
        <f t="shared" si="2"/>
        <v>1130</v>
      </c>
      <c r="D58" s="152">
        <f t="shared" si="2"/>
        <v>460</v>
      </c>
      <c r="E58" s="152">
        <f t="shared" si="2"/>
        <v>160</v>
      </c>
      <c r="F58" s="152">
        <f t="shared" si="2"/>
        <v>300</v>
      </c>
      <c r="G58" s="153" t="str">
        <f t="shared" si="4"/>
        <v>4</v>
      </c>
      <c r="I58" s="174" t="s">
        <v>322</v>
      </c>
      <c r="J58" s="174" t="s">
        <v>323</v>
      </c>
      <c r="K58" s="176">
        <v>1132.94</v>
      </c>
      <c r="L58" s="176">
        <v>455.13000000000005</v>
      </c>
      <c r="M58" s="176">
        <v>155.28</v>
      </c>
      <c r="N58" s="176">
        <v>299.83999999999997</v>
      </c>
      <c r="O58" s="177" t="s">
        <v>305</v>
      </c>
      <c r="P58" s="182"/>
    </row>
    <row r="59" spans="1:16" x14ac:dyDescent="0.35">
      <c r="A59" s="86" t="str">
        <f t="shared" si="3"/>
        <v>#14300</v>
      </c>
      <c r="B59" s="86" t="str">
        <f t="shared" si="3"/>
        <v>Library assistants and clerks</v>
      </c>
      <c r="C59" s="152">
        <f t="shared" si="2"/>
        <v>1280</v>
      </c>
      <c r="D59" s="152">
        <f t="shared" si="2"/>
        <v>520</v>
      </c>
      <c r="E59" s="152">
        <f t="shared" si="2"/>
        <v>220</v>
      </c>
      <c r="F59" s="152">
        <f t="shared" si="2"/>
        <v>300</v>
      </c>
      <c r="G59" s="153" t="str">
        <f t="shared" si="4"/>
        <v>4</v>
      </c>
      <c r="I59" s="174" t="s">
        <v>324</v>
      </c>
      <c r="J59" s="174" t="s">
        <v>325</v>
      </c>
      <c r="K59" s="176">
        <v>1279.04</v>
      </c>
      <c r="L59" s="176">
        <v>522.55999999999995</v>
      </c>
      <c r="M59" s="176">
        <v>219.82</v>
      </c>
      <c r="N59" s="176">
        <v>302.74999999999994</v>
      </c>
      <c r="O59" s="177" t="s">
        <v>305</v>
      </c>
      <c r="P59" s="182"/>
    </row>
    <row r="60" spans="1:16" x14ac:dyDescent="0.35">
      <c r="A60" s="86" t="str">
        <f t="shared" si="3"/>
        <v>#14301</v>
      </c>
      <c r="B60" s="86" t="str">
        <f t="shared" si="3"/>
        <v>Correspondence, publication and regulatory clerks</v>
      </c>
      <c r="C60" s="152">
        <f t="shared" si="2"/>
        <v>2740</v>
      </c>
      <c r="D60" s="152">
        <f t="shared" si="2"/>
        <v>1070</v>
      </c>
      <c r="E60" s="152">
        <f t="shared" si="2"/>
        <v>380</v>
      </c>
      <c r="F60" s="152">
        <f t="shared" si="2"/>
        <v>690</v>
      </c>
      <c r="G60" s="153" t="str">
        <f t="shared" si="4"/>
        <v>4</v>
      </c>
      <c r="I60" s="174" t="s">
        <v>326</v>
      </c>
      <c r="J60" s="174" t="s">
        <v>327</v>
      </c>
      <c r="K60" s="176">
        <v>2741.86</v>
      </c>
      <c r="L60" s="176">
        <v>1067.5899999999999</v>
      </c>
      <c r="M60" s="176">
        <v>377.75</v>
      </c>
      <c r="N60" s="176">
        <v>689.81999999999994</v>
      </c>
      <c r="O60" s="177" t="s">
        <v>305</v>
      </c>
      <c r="P60" s="182"/>
    </row>
    <row r="61" spans="1:16" x14ac:dyDescent="0.35">
      <c r="A61" s="86" t="str">
        <f t="shared" si="3"/>
        <v>#14400</v>
      </c>
      <c r="B61" s="86" t="str">
        <f t="shared" si="3"/>
        <v>Shippers and receivers</v>
      </c>
      <c r="C61" s="152">
        <f t="shared" si="2"/>
        <v>14370</v>
      </c>
      <c r="D61" s="152">
        <f t="shared" si="2"/>
        <v>5050</v>
      </c>
      <c r="E61" s="152">
        <f t="shared" si="2"/>
        <v>1950</v>
      </c>
      <c r="F61" s="152">
        <f t="shared" si="2"/>
        <v>3100</v>
      </c>
      <c r="G61" s="153" t="str">
        <f t="shared" si="4"/>
        <v>4</v>
      </c>
      <c r="I61" s="174" t="s">
        <v>328</v>
      </c>
      <c r="J61" s="174" t="s">
        <v>329</v>
      </c>
      <c r="K61" s="176">
        <v>14372.89</v>
      </c>
      <c r="L61" s="176">
        <v>5048.9399999999996</v>
      </c>
      <c r="M61" s="176">
        <v>1950.6000000000001</v>
      </c>
      <c r="N61" s="176">
        <v>3098.33</v>
      </c>
      <c r="O61" s="177" t="s">
        <v>305</v>
      </c>
      <c r="P61" s="182"/>
    </row>
    <row r="62" spans="1:16" x14ac:dyDescent="0.35">
      <c r="A62" s="86" t="str">
        <f t="shared" si="3"/>
        <v>#14401</v>
      </c>
      <c r="B62" s="86" t="str">
        <f t="shared" si="3"/>
        <v>Storekeepers and partspersons</v>
      </c>
      <c r="C62" s="152">
        <f t="shared" si="2"/>
        <v>5930</v>
      </c>
      <c r="D62" s="152">
        <f t="shared" si="2"/>
        <v>2060</v>
      </c>
      <c r="E62" s="152">
        <f t="shared" si="2"/>
        <v>630</v>
      </c>
      <c r="F62" s="152">
        <f t="shared" si="2"/>
        <v>1420</v>
      </c>
      <c r="G62" s="153" t="str">
        <f t="shared" si="4"/>
        <v>4</v>
      </c>
      <c r="I62" s="174" t="s">
        <v>330</v>
      </c>
      <c r="J62" s="174" t="s">
        <v>331</v>
      </c>
      <c r="K62" s="176">
        <v>5928.74</v>
      </c>
      <c r="L62" s="176">
        <v>2055.7199999999998</v>
      </c>
      <c r="M62" s="176">
        <v>633.13</v>
      </c>
      <c r="N62" s="176">
        <v>1422.59</v>
      </c>
      <c r="O62" s="177" t="s">
        <v>305</v>
      </c>
      <c r="P62" s="182"/>
    </row>
    <row r="63" spans="1:16" x14ac:dyDescent="0.35">
      <c r="A63" s="86" t="str">
        <f t="shared" si="3"/>
        <v>#14402</v>
      </c>
      <c r="B63" s="86" t="str">
        <f t="shared" si="3"/>
        <v>Production logistics workers</v>
      </c>
      <c r="C63" s="152">
        <f t="shared" si="2"/>
        <v>970</v>
      </c>
      <c r="D63" s="152">
        <f t="shared" si="2"/>
        <v>410</v>
      </c>
      <c r="E63" s="152">
        <f t="shared" si="2"/>
        <v>150</v>
      </c>
      <c r="F63" s="152">
        <f t="shared" si="2"/>
        <v>260</v>
      </c>
      <c r="G63" s="153" t="str">
        <f t="shared" si="4"/>
        <v>4</v>
      </c>
      <c r="I63" s="174" t="s">
        <v>332</v>
      </c>
      <c r="J63" s="174" t="s">
        <v>333</v>
      </c>
      <c r="K63" s="176">
        <v>965.53</v>
      </c>
      <c r="L63" s="176">
        <v>414.90999999999997</v>
      </c>
      <c r="M63" s="176">
        <v>151.91</v>
      </c>
      <c r="N63" s="176">
        <v>263.01</v>
      </c>
      <c r="O63" s="177" t="s">
        <v>305</v>
      </c>
      <c r="P63" s="182"/>
    </row>
    <row r="64" spans="1:16" x14ac:dyDescent="0.35">
      <c r="A64" s="86" t="str">
        <f t="shared" si="3"/>
        <v>#14403</v>
      </c>
      <c r="B64" s="86" t="str">
        <f t="shared" si="3"/>
        <v>Purchasing and inventory control workers</v>
      </c>
      <c r="C64" s="152">
        <f t="shared" si="2"/>
        <v>4500</v>
      </c>
      <c r="D64" s="152">
        <f t="shared" si="2"/>
        <v>1700</v>
      </c>
      <c r="E64" s="152">
        <f t="shared" si="2"/>
        <v>700</v>
      </c>
      <c r="F64" s="152">
        <f t="shared" si="2"/>
        <v>1010</v>
      </c>
      <c r="G64" s="153" t="str">
        <f t="shared" si="4"/>
        <v>4</v>
      </c>
      <c r="I64" s="174" t="s">
        <v>334</v>
      </c>
      <c r="J64" s="174" t="s">
        <v>335</v>
      </c>
      <c r="K64" s="176">
        <v>4504.59</v>
      </c>
      <c r="L64" s="176">
        <v>1701.46</v>
      </c>
      <c r="M64" s="176">
        <v>695.17</v>
      </c>
      <c r="N64" s="176">
        <v>1006.3300000000002</v>
      </c>
      <c r="O64" s="177" t="s">
        <v>305</v>
      </c>
      <c r="P64" s="182"/>
    </row>
    <row r="65" spans="1:16" x14ac:dyDescent="0.35">
      <c r="A65" s="86" t="str">
        <f t="shared" si="3"/>
        <v>#14404</v>
      </c>
      <c r="B65" s="86" t="str">
        <f t="shared" si="3"/>
        <v>Dispatchers</v>
      </c>
      <c r="C65" s="152">
        <f t="shared" si="2"/>
        <v>3520</v>
      </c>
      <c r="D65" s="152">
        <f t="shared" si="2"/>
        <v>1240</v>
      </c>
      <c r="E65" s="152">
        <f t="shared" si="2"/>
        <v>470</v>
      </c>
      <c r="F65" s="152">
        <f t="shared" si="2"/>
        <v>760</v>
      </c>
      <c r="G65" s="153" t="str">
        <f t="shared" si="4"/>
        <v>4</v>
      </c>
      <c r="I65" s="174" t="s">
        <v>336</v>
      </c>
      <c r="J65" s="174" t="s">
        <v>337</v>
      </c>
      <c r="K65" s="176">
        <v>3520.68</v>
      </c>
      <c r="L65" s="176">
        <v>1237.4700000000003</v>
      </c>
      <c r="M65" s="176">
        <v>474.27</v>
      </c>
      <c r="N65" s="176">
        <v>763.17</v>
      </c>
      <c r="O65" s="177" t="s">
        <v>305</v>
      </c>
      <c r="P65" s="182"/>
    </row>
    <row r="66" spans="1:16" x14ac:dyDescent="0.35">
      <c r="A66" s="86" t="str">
        <f t="shared" si="3"/>
        <v>#14405</v>
      </c>
      <c r="B66" s="86" t="str">
        <f t="shared" si="3"/>
        <v>Transportation route and crew schedulers</v>
      </c>
      <c r="C66" s="152">
        <f t="shared" si="2"/>
        <v>490</v>
      </c>
      <c r="D66" s="152">
        <f t="shared" si="2"/>
        <v>220</v>
      </c>
      <c r="E66" s="152">
        <f t="shared" si="2"/>
        <v>80</v>
      </c>
      <c r="F66" s="152">
        <f t="shared" si="2"/>
        <v>130</v>
      </c>
      <c r="G66" s="153" t="str">
        <f t="shared" si="4"/>
        <v>4</v>
      </c>
      <c r="I66" s="174" t="s">
        <v>338</v>
      </c>
      <c r="J66" s="174" t="s">
        <v>339</v>
      </c>
      <c r="K66" s="176">
        <v>489.35</v>
      </c>
      <c r="L66" s="176">
        <v>215.76999999999998</v>
      </c>
      <c r="M66" s="176">
        <v>81.53</v>
      </c>
      <c r="N66" s="176">
        <v>134.26999999999998</v>
      </c>
      <c r="O66" s="177" t="s">
        <v>305</v>
      </c>
      <c r="P66" s="182"/>
    </row>
    <row r="67" spans="1:16" x14ac:dyDescent="0.35">
      <c r="A67" s="86" t="str">
        <f t="shared" si="3"/>
        <v>#20010</v>
      </c>
      <c r="B67" s="86" t="str">
        <f t="shared" si="3"/>
        <v>Engineering managers</v>
      </c>
      <c r="C67" s="152">
        <f t="shared" si="2"/>
        <v>4770</v>
      </c>
      <c r="D67" s="152">
        <f t="shared" si="2"/>
        <v>2680</v>
      </c>
      <c r="E67" s="152">
        <f t="shared" si="2"/>
        <v>990</v>
      </c>
      <c r="F67" s="152">
        <f t="shared" si="2"/>
        <v>1690</v>
      </c>
      <c r="G67" s="153" t="str">
        <f t="shared" si="4"/>
        <v>0</v>
      </c>
      <c r="I67" s="174" t="s">
        <v>340</v>
      </c>
      <c r="J67" s="174" t="s">
        <v>341</v>
      </c>
      <c r="K67" s="176">
        <v>4772.01</v>
      </c>
      <c r="L67" s="176">
        <v>2678.77</v>
      </c>
      <c r="M67" s="176">
        <v>992.34999999999991</v>
      </c>
      <c r="N67" s="176">
        <v>1686.43</v>
      </c>
      <c r="O67" s="177" t="s">
        <v>198</v>
      </c>
      <c r="P67" s="182"/>
    </row>
    <row r="68" spans="1:16" x14ac:dyDescent="0.35">
      <c r="A68" s="86" t="str">
        <f t="shared" si="3"/>
        <v>#20011</v>
      </c>
      <c r="B68" s="86" t="str">
        <f t="shared" si="3"/>
        <v>Architecture and science managers</v>
      </c>
      <c r="C68" s="152">
        <f t="shared" si="2"/>
        <v>2140</v>
      </c>
      <c r="D68" s="152">
        <f t="shared" si="2"/>
        <v>1200</v>
      </c>
      <c r="E68" s="152">
        <f t="shared" si="2"/>
        <v>380</v>
      </c>
      <c r="F68" s="152">
        <f t="shared" ref="F68:F131" si="5">ROUND(N68,-1)</f>
        <v>820</v>
      </c>
      <c r="G68" s="153" t="str">
        <f t="shared" si="4"/>
        <v>0</v>
      </c>
      <c r="I68" s="174" t="s">
        <v>342</v>
      </c>
      <c r="J68" s="174" t="s">
        <v>343</v>
      </c>
      <c r="K68" s="176">
        <v>2144.39</v>
      </c>
      <c r="L68" s="176">
        <v>1199.0999999999999</v>
      </c>
      <c r="M68" s="176">
        <v>380.71</v>
      </c>
      <c r="N68" s="176">
        <v>818.41000000000008</v>
      </c>
      <c r="O68" s="177" t="s">
        <v>198</v>
      </c>
      <c r="P68" s="182"/>
    </row>
    <row r="69" spans="1:16" x14ac:dyDescent="0.35">
      <c r="A69" s="86" t="str">
        <f t="shared" si="3"/>
        <v>#20012</v>
      </c>
      <c r="B69" s="86" t="str">
        <f t="shared" si="3"/>
        <v>Computer and information systems managers</v>
      </c>
      <c r="C69" s="152">
        <f t="shared" ref="C69:F132" si="6">ROUND(K69,-1)</f>
        <v>13140</v>
      </c>
      <c r="D69" s="152">
        <f t="shared" si="6"/>
        <v>8850</v>
      </c>
      <c r="E69" s="152">
        <f t="shared" si="6"/>
        <v>3930</v>
      </c>
      <c r="F69" s="152">
        <f t="shared" si="5"/>
        <v>4920</v>
      </c>
      <c r="G69" s="153" t="str">
        <f t="shared" si="4"/>
        <v>0</v>
      </c>
      <c r="I69" s="174" t="s">
        <v>196</v>
      </c>
      <c r="J69" s="174" t="s">
        <v>197</v>
      </c>
      <c r="K69" s="176">
        <v>13138.25</v>
      </c>
      <c r="L69" s="176">
        <v>8847.5800000000017</v>
      </c>
      <c r="M69" s="176">
        <v>3925.36</v>
      </c>
      <c r="N69" s="176">
        <v>4922.24</v>
      </c>
      <c r="O69" s="177" t="s">
        <v>198</v>
      </c>
      <c r="P69" s="182"/>
    </row>
    <row r="70" spans="1:16" x14ac:dyDescent="0.35">
      <c r="A70" s="86" t="str">
        <f t="shared" ref="A70:B133" si="7">I70</f>
        <v>#21100</v>
      </c>
      <c r="B70" s="86" t="str">
        <f t="shared" si="7"/>
        <v>Physicists and astronomers</v>
      </c>
      <c r="C70" s="152">
        <f t="shared" si="6"/>
        <v>520</v>
      </c>
      <c r="D70" s="152">
        <f t="shared" si="6"/>
        <v>220</v>
      </c>
      <c r="E70" s="152">
        <f t="shared" si="6"/>
        <v>120</v>
      </c>
      <c r="F70" s="152">
        <f t="shared" si="5"/>
        <v>100</v>
      </c>
      <c r="G70" s="153" t="str">
        <f t="shared" ref="G70:G133" si="8">O70</f>
        <v>1</v>
      </c>
      <c r="I70" s="174" t="s">
        <v>344</v>
      </c>
      <c r="J70" s="174" t="s">
        <v>345</v>
      </c>
      <c r="K70" s="176">
        <v>524.29999999999995</v>
      </c>
      <c r="L70" s="176">
        <v>219.01</v>
      </c>
      <c r="M70" s="176">
        <v>118.48</v>
      </c>
      <c r="N70" s="176">
        <v>100.52000000000001</v>
      </c>
      <c r="O70" s="177" t="s">
        <v>191</v>
      </c>
      <c r="P70" s="182"/>
    </row>
    <row r="71" spans="1:16" x14ac:dyDescent="0.35">
      <c r="A71" s="86" t="str">
        <f t="shared" si="7"/>
        <v>#21101</v>
      </c>
      <c r="B71" s="86" t="str">
        <f t="shared" si="7"/>
        <v>Chemists</v>
      </c>
      <c r="C71" s="152">
        <f t="shared" si="6"/>
        <v>1900</v>
      </c>
      <c r="D71" s="152">
        <f t="shared" si="6"/>
        <v>710</v>
      </c>
      <c r="E71" s="152">
        <f t="shared" si="6"/>
        <v>350</v>
      </c>
      <c r="F71" s="152">
        <f t="shared" si="5"/>
        <v>360</v>
      </c>
      <c r="G71" s="153" t="str">
        <f t="shared" si="8"/>
        <v>1</v>
      </c>
      <c r="I71" s="174" t="s">
        <v>346</v>
      </c>
      <c r="J71" s="174" t="s">
        <v>347</v>
      </c>
      <c r="K71" s="176">
        <v>1899.93</v>
      </c>
      <c r="L71" s="176">
        <v>710.37999999999988</v>
      </c>
      <c r="M71" s="176">
        <v>346.40999999999997</v>
      </c>
      <c r="N71" s="176">
        <v>363.98999999999995</v>
      </c>
      <c r="O71" s="177" t="s">
        <v>191</v>
      </c>
      <c r="P71" s="182"/>
    </row>
    <row r="72" spans="1:16" x14ac:dyDescent="0.35">
      <c r="A72" s="86" t="str">
        <f t="shared" si="7"/>
        <v>#21102</v>
      </c>
      <c r="B72" s="86" t="str">
        <f t="shared" si="7"/>
        <v>Geoscientists and oceanographers</v>
      </c>
      <c r="C72" s="152">
        <f t="shared" si="6"/>
        <v>2690</v>
      </c>
      <c r="D72" s="152">
        <f t="shared" si="6"/>
        <v>1010</v>
      </c>
      <c r="E72" s="152">
        <f t="shared" si="6"/>
        <v>370</v>
      </c>
      <c r="F72" s="152">
        <f t="shared" si="5"/>
        <v>640</v>
      </c>
      <c r="G72" s="153" t="str">
        <f t="shared" si="8"/>
        <v>1</v>
      </c>
      <c r="I72" s="174" t="s">
        <v>348</v>
      </c>
      <c r="J72" s="174" t="s">
        <v>349</v>
      </c>
      <c r="K72" s="176">
        <v>2686.22</v>
      </c>
      <c r="L72" s="176">
        <v>1013.01</v>
      </c>
      <c r="M72" s="176">
        <v>373.99</v>
      </c>
      <c r="N72" s="176">
        <v>638.99</v>
      </c>
      <c r="O72" s="177" t="s">
        <v>191</v>
      </c>
      <c r="P72" s="182"/>
    </row>
    <row r="73" spans="1:16" x14ac:dyDescent="0.35">
      <c r="A73" s="86" t="str">
        <f t="shared" si="7"/>
        <v>#21103</v>
      </c>
      <c r="B73" s="86" t="str">
        <f t="shared" si="7"/>
        <v>Meteorologists and climatologists</v>
      </c>
      <c r="C73" s="152">
        <f t="shared" si="6"/>
        <v>100</v>
      </c>
      <c r="D73" s="152">
        <f t="shared" si="6"/>
        <v>50</v>
      </c>
      <c r="E73" s="152">
        <f t="shared" si="6"/>
        <v>20</v>
      </c>
      <c r="F73" s="152">
        <f t="shared" si="5"/>
        <v>30</v>
      </c>
      <c r="G73" s="153" t="str">
        <f t="shared" si="8"/>
        <v>1</v>
      </c>
      <c r="I73" s="174" t="s">
        <v>350</v>
      </c>
      <c r="J73" s="174" t="s">
        <v>351</v>
      </c>
      <c r="K73" s="176">
        <v>98.78</v>
      </c>
      <c r="L73" s="176">
        <v>45.480000000000004</v>
      </c>
      <c r="M73" s="176">
        <v>19.430000000000003</v>
      </c>
      <c r="N73" s="176">
        <v>26.04</v>
      </c>
      <c r="O73" s="177" t="s">
        <v>191</v>
      </c>
      <c r="P73" s="182"/>
    </row>
    <row r="74" spans="1:16" x14ac:dyDescent="0.35">
      <c r="A74" s="86" t="str">
        <f t="shared" si="7"/>
        <v>#21109</v>
      </c>
      <c r="B74" s="86" t="str">
        <f t="shared" si="7"/>
        <v>Other professional occupations in physical sciences</v>
      </c>
      <c r="C74" s="152">
        <f t="shared" si="6"/>
        <v>40</v>
      </c>
      <c r="D74" s="152">
        <f t="shared" si="6"/>
        <v>10</v>
      </c>
      <c r="E74" s="152">
        <f t="shared" si="6"/>
        <v>10</v>
      </c>
      <c r="F74" s="152">
        <f t="shared" si="5"/>
        <v>10</v>
      </c>
      <c r="G74" s="153" t="str">
        <f t="shared" si="8"/>
        <v>1</v>
      </c>
      <c r="I74" s="174" t="s">
        <v>352</v>
      </c>
      <c r="J74" s="174" t="s">
        <v>353</v>
      </c>
      <c r="K74" s="176">
        <v>39.799999999999997</v>
      </c>
      <c r="L74" s="176">
        <v>13.769999999999998</v>
      </c>
      <c r="M74" s="176">
        <v>5.94</v>
      </c>
      <c r="N74" s="176">
        <v>7.82</v>
      </c>
      <c r="O74" s="177" t="s">
        <v>191</v>
      </c>
      <c r="P74" s="182"/>
    </row>
    <row r="75" spans="1:16" x14ac:dyDescent="0.35">
      <c r="A75" s="86" t="str">
        <f t="shared" si="7"/>
        <v>#21110</v>
      </c>
      <c r="B75" s="86" t="str">
        <f t="shared" si="7"/>
        <v>Biologists and related scientists</v>
      </c>
      <c r="C75" s="152">
        <f t="shared" si="6"/>
        <v>6440</v>
      </c>
      <c r="D75" s="152">
        <f t="shared" si="6"/>
        <v>2040</v>
      </c>
      <c r="E75" s="152">
        <f t="shared" si="6"/>
        <v>940</v>
      </c>
      <c r="F75" s="152">
        <f t="shared" si="5"/>
        <v>1100</v>
      </c>
      <c r="G75" s="153" t="str">
        <f t="shared" si="8"/>
        <v>1</v>
      </c>
      <c r="I75" s="174" t="s">
        <v>354</v>
      </c>
      <c r="J75" s="174" t="s">
        <v>355</v>
      </c>
      <c r="K75" s="176">
        <v>6442.22</v>
      </c>
      <c r="L75" s="176">
        <v>2043.17</v>
      </c>
      <c r="M75" s="176">
        <v>943.11000000000013</v>
      </c>
      <c r="N75" s="176">
        <v>1100.04</v>
      </c>
      <c r="O75" s="177" t="s">
        <v>191</v>
      </c>
      <c r="P75" s="182"/>
    </row>
    <row r="76" spans="1:16" x14ac:dyDescent="0.35">
      <c r="A76" s="86" t="str">
        <f t="shared" si="7"/>
        <v>#21111</v>
      </c>
      <c r="B76" s="86" t="str">
        <f t="shared" si="7"/>
        <v>Forestry professionals</v>
      </c>
      <c r="C76" s="152">
        <f t="shared" si="6"/>
        <v>2510</v>
      </c>
      <c r="D76" s="152">
        <f t="shared" si="6"/>
        <v>790</v>
      </c>
      <c r="E76" s="152">
        <f t="shared" si="6"/>
        <v>20</v>
      </c>
      <c r="F76" s="152">
        <f t="shared" si="5"/>
        <v>760</v>
      </c>
      <c r="G76" s="153" t="str">
        <f t="shared" si="8"/>
        <v>1</v>
      </c>
      <c r="I76" s="174" t="s">
        <v>356</v>
      </c>
      <c r="J76" s="174" t="s">
        <v>357</v>
      </c>
      <c r="K76" s="176">
        <v>2506.87</v>
      </c>
      <c r="L76" s="176">
        <v>785.81000000000006</v>
      </c>
      <c r="M76" s="176">
        <v>23.299999999999994</v>
      </c>
      <c r="N76" s="176">
        <v>762.5</v>
      </c>
      <c r="O76" s="177" t="s">
        <v>191</v>
      </c>
      <c r="P76" s="182"/>
    </row>
    <row r="77" spans="1:16" x14ac:dyDescent="0.35">
      <c r="A77" s="86" t="str">
        <f t="shared" si="7"/>
        <v>#21112</v>
      </c>
      <c r="B77" s="86" t="str">
        <f t="shared" si="7"/>
        <v>Agricultural representatives, consultants and specialists</v>
      </c>
      <c r="C77" s="152">
        <f t="shared" si="6"/>
        <v>350</v>
      </c>
      <c r="D77" s="152">
        <f t="shared" si="6"/>
        <v>120</v>
      </c>
      <c r="E77" s="152">
        <f t="shared" si="6"/>
        <v>30</v>
      </c>
      <c r="F77" s="152">
        <f t="shared" si="5"/>
        <v>90</v>
      </c>
      <c r="G77" s="153" t="str">
        <f t="shared" si="8"/>
        <v>1</v>
      </c>
      <c r="I77" s="174" t="s">
        <v>358</v>
      </c>
      <c r="J77" s="174" t="s">
        <v>359</v>
      </c>
      <c r="K77" s="176">
        <v>353.12</v>
      </c>
      <c r="L77" s="176">
        <v>123.44</v>
      </c>
      <c r="M77" s="176">
        <v>30.770000000000003</v>
      </c>
      <c r="N77" s="176">
        <v>92.67</v>
      </c>
      <c r="O77" s="177" t="s">
        <v>191</v>
      </c>
      <c r="P77" s="182"/>
    </row>
    <row r="78" spans="1:16" x14ac:dyDescent="0.35">
      <c r="A78" s="86" t="str">
        <f t="shared" si="7"/>
        <v>#21120</v>
      </c>
      <c r="B78" s="86" t="str">
        <f t="shared" si="7"/>
        <v>Public and environmental health and safety professionals</v>
      </c>
      <c r="C78" s="152">
        <f t="shared" si="6"/>
        <v>2810</v>
      </c>
      <c r="D78" s="152">
        <f t="shared" si="6"/>
        <v>1090</v>
      </c>
      <c r="E78" s="152">
        <f t="shared" si="6"/>
        <v>420</v>
      </c>
      <c r="F78" s="152">
        <f t="shared" si="5"/>
        <v>670</v>
      </c>
      <c r="G78" s="153" t="str">
        <f t="shared" si="8"/>
        <v>1</v>
      </c>
      <c r="I78" s="174" t="s">
        <v>360</v>
      </c>
      <c r="J78" s="174" t="s">
        <v>361</v>
      </c>
      <c r="K78" s="176">
        <v>2811.65</v>
      </c>
      <c r="L78" s="176">
        <v>1085.93</v>
      </c>
      <c r="M78" s="176">
        <v>418.70000000000005</v>
      </c>
      <c r="N78" s="176">
        <v>667.22</v>
      </c>
      <c r="O78" s="177" t="s">
        <v>191</v>
      </c>
      <c r="P78" s="182"/>
    </row>
    <row r="79" spans="1:16" x14ac:dyDescent="0.35">
      <c r="A79" s="86" t="str">
        <f t="shared" si="7"/>
        <v>#21200</v>
      </c>
      <c r="B79" s="86" t="str">
        <f t="shared" si="7"/>
        <v>Architects</v>
      </c>
      <c r="C79" s="152">
        <f t="shared" si="6"/>
        <v>4190</v>
      </c>
      <c r="D79" s="152">
        <f t="shared" si="6"/>
        <v>1720</v>
      </c>
      <c r="E79" s="152">
        <f t="shared" si="6"/>
        <v>1000</v>
      </c>
      <c r="F79" s="152">
        <f t="shared" si="5"/>
        <v>710</v>
      </c>
      <c r="G79" s="153" t="str">
        <f t="shared" si="8"/>
        <v>1</v>
      </c>
      <c r="I79" s="174" t="s">
        <v>362</v>
      </c>
      <c r="J79" s="174" t="s">
        <v>363</v>
      </c>
      <c r="K79" s="176">
        <v>4191.3</v>
      </c>
      <c r="L79" s="176">
        <v>1715.02</v>
      </c>
      <c r="M79" s="176">
        <v>1004.24</v>
      </c>
      <c r="N79" s="176">
        <v>710.78</v>
      </c>
      <c r="O79" s="177" t="s">
        <v>191</v>
      </c>
      <c r="P79" s="182"/>
    </row>
    <row r="80" spans="1:16" x14ac:dyDescent="0.35">
      <c r="A80" s="86" t="str">
        <f t="shared" si="7"/>
        <v>#21201</v>
      </c>
      <c r="B80" s="86" t="str">
        <f t="shared" si="7"/>
        <v>Landscape architects</v>
      </c>
      <c r="C80" s="152">
        <f t="shared" si="6"/>
        <v>350</v>
      </c>
      <c r="D80" s="152">
        <f t="shared" si="6"/>
        <v>140</v>
      </c>
      <c r="E80" s="152">
        <f t="shared" si="6"/>
        <v>80</v>
      </c>
      <c r="F80" s="152">
        <f t="shared" si="5"/>
        <v>60</v>
      </c>
      <c r="G80" s="153" t="str">
        <f t="shared" si="8"/>
        <v>1</v>
      </c>
      <c r="I80" s="174" t="s">
        <v>364</v>
      </c>
      <c r="J80" s="174" t="s">
        <v>365</v>
      </c>
      <c r="K80" s="176">
        <v>345.94</v>
      </c>
      <c r="L80" s="176">
        <v>140.79</v>
      </c>
      <c r="M80" s="176">
        <v>83.19</v>
      </c>
      <c r="N80" s="176">
        <v>57.570000000000007</v>
      </c>
      <c r="O80" s="177" t="s">
        <v>191</v>
      </c>
      <c r="P80" s="182"/>
    </row>
    <row r="81" spans="1:16" x14ac:dyDescent="0.35">
      <c r="A81" s="86" t="str">
        <f t="shared" si="7"/>
        <v>#21202</v>
      </c>
      <c r="B81" s="86" t="str">
        <f t="shared" si="7"/>
        <v>Urban and land use planners</v>
      </c>
      <c r="C81" s="152">
        <f t="shared" si="6"/>
        <v>3210</v>
      </c>
      <c r="D81" s="152">
        <f t="shared" si="6"/>
        <v>1290</v>
      </c>
      <c r="E81" s="152">
        <f t="shared" si="6"/>
        <v>510</v>
      </c>
      <c r="F81" s="152">
        <f t="shared" si="5"/>
        <v>770</v>
      </c>
      <c r="G81" s="153" t="str">
        <f t="shared" si="8"/>
        <v>1</v>
      </c>
      <c r="I81" s="174" t="s">
        <v>366</v>
      </c>
      <c r="J81" s="174" t="s">
        <v>367</v>
      </c>
      <c r="K81" s="176">
        <v>3205.3</v>
      </c>
      <c r="L81" s="176">
        <v>1289.6400000000001</v>
      </c>
      <c r="M81" s="176">
        <v>514.82000000000005</v>
      </c>
      <c r="N81" s="176">
        <v>774.81</v>
      </c>
      <c r="O81" s="177" t="s">
        <v>191</v>
      </c>
      <c r="P81" s="182"/>
    </row>
    <row r="82" spans="1:16" x14ac:dyDescent="0.35">
      <c r="A82" s="86" t="str">
        <f t="shared" si="7"/>
        <v>#21203</v>
      </c>
      <c r="B82" s="86" t="str">
        <f t="shared" si="7"/>
        <v>Land surveyors</v>
      </c>
      <c r="C82" s="152">
        <f t="shared" si="6"/>
        <v>1300</v>
      </c>
      <c r="D82" s="152">
        <f t="shared" si="6"/>
        <v>570</v>
      </c>
      <c r="E82" s="152">
        <f t="shared" si="6"/>
        <v>300</v>
      </c>
      <c r="F82" s="152">
        <f t="shared" si="5"/>
        <v>270</v>
      </c>
      <c r="G82" s="153" t="str">
        <f t="shared" si="8"/>
        <v>1</v>
      </c>
      <c r="I82" s="174" t="s">
        <v>368</v>
      </c>
      <c r="J82" s="174" t="s">
        <v>369</v>
      </c>
      <c r="K82" s="176">
        <v>1297.1600000000001</v>
      </c>
      <c r="L82" s="176">
        <v>568.62</v>
      </c>
      <c r="M82" s="176">
        <v>295.85000000000002</v>
      </c>
      <c r="N82" s="176">
        <v>272.76000000000005</v>
      </c>
      <c r="O82" s="177" t="s">
        <v>191</v>
      </c>
      <c r="P82" s="182"/>
    </row>
    <row r="83" spans="1:16" x14ac:dyDescent="0.35">
      <c r="A83" s="86" t="str">
        <f t="shared" si="7"/>
        <v>#21210</v>
      </c>
      <c r="B83" s="86" t="str">
        <f t="shared" si="7"/>
        <v>Mathematicians, statisticians and actuaries</v>
      </c>
      <c r="C83" s="152">
        <f t="shared" si="6"/>
        <v>780</v>
      </c>
      <c r="D83" s="152">
        <f t="shared" si="6"/>
        <v>270</v>
      </c>
      <c r="E83" s="152">
        <f t="shared" si="6"/>
        <v>130</v>
      </c>
      <c r="F83" s="152">
        <f t="shared" si="5"/>
        <v>140</v>
      </c>
      <c r="G83" s="153" t="str">
        <f t="shared" si="8"/>
        <v>1</v>
      </c>
      <c r="I83" s="174" t="s">
        <v>370</v>
      </c>
      <c r="J83" s="174" t="s">
        <v>371</v>
      </c>
      <c r="K83" s="176">
        <v>776.61</v>
      </c>
      <c r="L83" s="176">
        <v>268.59000000000003</v>
      </c>
      <c r="M83" s="176">
        <v>131.29</v>
      </c>
      <c r="N83" s="176">
        <v>137.31</v>
      </c>
      <c r="O83" s="177" t="s">
        <v>191</v>
      </c>
      <c r="P83" s="182"/>
    </row>
    <row r="84" spans="1:16" x14ac:dyDescent="0.35">
      <c r="A84" s="86" t="str">
        <f t="shared" si="7"/>
        <v>#21211</v>
      </c>
      <c r="B84" s="86" t="str">
        <f t="shared" si="7"/>
        <v>Data scientists</v>
      </c>
      <c r="C84" s="152">
        <f t="shared" si="6"/>
        <v>2190</v>
      </c>
      <c r="D84" s="152">
        <f t="shared" si="6"/>
        <v>840</v>
      </c>
      <c r="E84" s="152">
        <f t="shared" si="6"/>
        <v>600</v>
      </c>
      <c r="F84" s="152">
        <f t="shared" si="5"/>
        <v>240</v>
      </c>
      <c r="G84" s="153" t="str">
        <f t="shared" si="8"/>
        <v>1</v>
      </c>
      <c r="I84" s="174" t="s">
        <v>372</v>
      </c>
      <c r="J84" s="174" t="s">
        <v>373</v>
      </c>
      <c r="K84" s="176">
        <v>2188.89</v>
      </c>
      <c r="L84" s="176">
        <v>841.93</v>
      </c>
      <c r="M84" s="176">
        <v>604.26</v>
      </c>
      <c r="N84" s="176">
        <v>237.68999999999997</v>
      </c>
      <c r="O84" s="177" t="s">
        <v>191</v>
      </c>
      <c r="P84" s="182"/>
    </row>
    <row r="85" spans="1:16" x14ac:dyDescent="0.35">
      <c r="A85" s="86" t="str">
        <f t="shared" si="7"/>
        <v>#21220</v>
      </c>
      <c r="B85" s="86" t="str">
        <f t="shared" si="7"/>
        <v>Cybersecurity specialists</v>
      </c>
      <c r="C85" s="152">
        <f t="shared" si="6"/>
        <v>1530</v>
      </c>
      <c r="D85" s="152">
        <f t="shared" si="6"/>
        <v>730</v>
      </c>
      <c r="E85" s="152">
        <f t="shared" si="6"/>
        <v>390</v>
      </c>
      <c r="F85" s="152">
        <f t="shared" si="5"/>
        <v>340</v>
      </c>
      <c r="G85" s="153" t="str">
        <f t="shared" si="8"/>
        <v>1</v>
      </c>
      <c r="I85" s="174" t="s">
        <v>374</v>
      </c>
      <c r="J85" s="174" t="s">
        <v>375</v>
      </c>
      <c r="K85" s="176">
        <v>1532.4</v>
      </c>
      <c r="L85" s="176">
        <v>725.46999999999991</v>
      </c>
      <c r="M85" s="176">
        <v>388.43</v>
      </c>
      <c r="N85" s="176">
        <v>337.03999999999996</v>
      </c>
      <c r="O85" s="177" t="s">
        <v>191</v>
      </c>
      <c r="P85" s="182"/>
    </row>
    <row r="86" spans="1:16" x14ac:dyDescent="0.35">
      <c r="A86" s="86" t="str">
        <f t="shared" si="7"/>
        <v>#21221</v>
      </c>
      <c r="B86" s="86" t="str">
        <f t="shared" si="7"/>
        <v>Business systems specialists</v>
      </c>
      <c r="C86" s="152">
        <f t="shared" si="6"/>
        <v>4550</v>
      </c>
      <c r="D86" s="152">
        <f t="shared" si="6"/>
        <v>1980</v>
      </c>
      <c r="E86" s="152">
        <f t="shared" si="6"/>
        <v>1030</v>
      </c>
      <c r="F86" s="152">
        <f t="shared" si="5"/>
        <v>950</v>
      </c>
      <c r="G86" s="153" t="str">
        <f t="shared" si="8"/>
        <v>1</v>
      </c>
      <c r="I86" s="174" t="s">
        <v>376</v>
      </c>
      <c r="J86" s="174" t="s">
        <v>377</v>
      </c>
      <c r="K86" s="176">
        <v>4549.7299999999996</v>
      </c>
      <c r="L86" s="176">
        <v>1978.7799999999997</v>
      </c>
      <c r="M86" s="176">
        <v>1030.5500000000002</v>
      </c>
      <c r="N86" s="176">
        <v>948.23999999999978</v>
      </c>
      <c r="O86" s="177" t="s">
        <v>191</v>
      </c>
      <c r="P86" s="182"/>
    </row>
    <row r="87" spans="1:16" x14ac:dyDescent="0.35">
      <c r="A87" s="86" t="str">
        <f t="shared" si="7"/>
        <v>#21222</v>
      </c>
      <c r="B87" s="86" t="str">
        <f t="shared" si="7"/>
        <v>Information systems specialists</v>
      </c>
      <c r="C87" s="152">
        <f t="shared" si="6"/>
        <v>16390</v>
      </c>
      <c r="D87" s="152">
        <f t="shared" si="6"/>
        <v>9140</v>
      </c>
      <c r="E87" s="152">
        <f t="shared" si="6"/>
        <v>5060</v>
      </c>
      <c r="F87" s="152">
        <f t="shared" si="5"/>
        <v>4080</v>
      </c>
      <c r="G87" s="153" t="str">
        <f t="shared" si="8"/>
        <v>1</v>
      </c>
      <c r="I87" s="174" t="s">
        <v>192</v>
      </c>
      <c r="J87" s="174" t="s">
        <v>193</v>
      </c>
      <c r="K87" s="176">
        <v>16394.78</v>
      </c>
      <c r="L87" s="176">
        <v>9139.4</v>
      </c>
      <c r="M87" s="176">
        <v>5059.55</v>
      </c>
      <c r="N87" s="176">
        <v>4079.8600000000006</v>
      </c>
      <c r="O87" s="177" t="s">
        <v>191</v>
      </c>
      <c r="P87" s="182"/>
    </row>
    <row r="88" spans="1:16" x14ac:dyDescent="0.35">
      <c r="A88" s="86" t="str">
        <f t="shared" si="7"/>
        <v>#21223</v>
      </c>
      <c r="B88" s="86" t="str">
        <f t="shared" si="7"/>
        <v>Database analysts and data administrators</v>
      </c>
      <c r="C88" s="152">
        <f t="shared" si="6"/>
        <v>2780</v>
      </c>
      <c r="D88" s="152">
        <f t="shared" si="6"/>
        <v>1380</v>
      </c>
      <c r="E88" s="152">
        <f t="shared" si="6"/>
        <v>640</v>
      </c>
      <c r="F88" s="152">
        <f t="shared" si="5"/>
        <v>750</v>
      </c>
      <c r="G88" s="153" t="str">
        <f t="shared" si="8"/>
        <v>1</v>
      </c>
      <c r="I88" s="174" t="s">
        <v>378</v>
      </c>
      <c r="J88" s="174" t="s">
        <v>379</v>
      </c>
      <c r="K88" s="176">
        <v>2779.76</v>
      </c>
      <c r="L88" s="176">
        <v>1383.79</v>
      </c>
      <c r="M88" s="176">
        <v>638.16000000000008</v>
      </c>
      <c r="N88" s="176">
        <v>745.64999999999986</v>
      </c>
      <c r="O88" s="177" t="s">
        <v>191</v>
      </c>
      <c r="P88" s="182"/>
    </row>
    <row r="89" spans="1:16" x14ac:dyDescent="0.35">
      <c r="A89" s="86" t="str">
        <f t="shared" si="7"/>
        <v>#21230</v>
      </c>
      <c r="B89" s="86" t="str">
        <f t="shared" si="7"/>
        <v>Computer systems developers and programmers</v>
      </c>
      <c r="C89" s="152">
        <f t="shared" si="6"/>
        <v>4260</v>
      </c>
      <c r="D89" s="152">
        <f t="shared" si="6"/>
        <v>2280</v>
      </c>
      <c r="E89" s="152">
        <f t="shared" si="6"/>
        <v>1320</v>
      </c>
      <c r="F89" s="152">
        <f t="shared" si="5"/>
        <v>970</v>
      </c>
      <c r="G89" s="153" t="str">
        <f t="shared" si="8"/>
        <v>1</v>
      </c>
      <c r="I89" s="174" t="s">
        <v>380</v>
      </c>
      <c r="J89" s="174" t="s">
        <v>381</v>
      </c>
      <c r="K89" s="176">
        <v>4260.2700000000004</v>
      </c>
      <c r="L89" s="176">
        <v>2283.3899999999994</v>
      </c>
      <c r="M89" s="176">
        <v>1315.23</v>
      </c>
      <c r="N89" s="176">
        <v>968.16</v>
      </c>
      <c r="O89" s="177" t="s">
        <v>191</v>
      </c>
      <c r="P89" s="182"/>
    </row>
    <row r="90" spans="1:16" x14ac:dyDescent="0.35">
      <c r="A90" s="86" t="str">
        <f t="shared" si="7"/>
        <v>#21231</v>
      </c>
      <c r="B90" s="86" t="str">
        <f t="shared" si="7"/>
        <v>Software engineers and designers</v>
      </c>
      <c r="C90" s="152">
        <f t="shared" si="6"/>
        <v>22660</v>
      </c>
      <c r="D90" s="152">
        <f t="shared" si="6"/>
        <v>11670</v>
      </c>
      <c r="E90" s="152">
        <f t="shared" si="6"/>
        <v>7790</v>
      </c>
      <c r="F90" s="152">
        <f t="shared" si="5"/>
        <v>3880</v>
      </c>
      <c r="G90" s="153" t="str">
        <f t="shared" si="8"/>
        <v>1</v>
      </c>
      <c r="I90" s="174" t="s">
        <v>189</v>
      </c>
      <c r="J90" s="174" t="s">
        <v>190</v>
      </c>
      <c r="K90" s="176">
        <v>22660.04</v>
      </c>
      <c r="L90" s="176">
        <v>11665.86</v>
      </c>
      <c r="M90" s="176">
        <v>7786.0700000000006</v>
      </c>
      <c r="N90" s="176">
        <v>3879.7999999999997</v>
      </c>
      <c r="O90" s="177" t="s">
        <v>191</v>
      </c>
      <c r="P90" s="182"/>
    </row>
    <row r="91" spans="1:16" x14ac:dyDescent="0.35">
      <c r="A91" s="86" t="str">
        <f t="shared" si="7"/>
        <v>#21232</v>
      </c>
      <c r="B91" s="86" t="str">
        <f t="shared" si="7"/>
        <v>Software developers and programmers</v>
      </c>
      <c r="C91" s="152">
        <f t="shared" si="6"/>
        <v>16710</v>
      </c>
      <c r="D91" s="152">
        <f t="shared" si="6"/>
        <v>8940</v>
      </c>
      <c r="E91" s="152">
        <f t="shared" si="6"/>
        <v>6280</v>
      </c>
      <c r="F91" s="152">
        <f t="shared" si="5"/>
        <v>2650</v>
      </c>
      <c r="G91" s="153" t="str">
        <f t="shared" si="8"/>
        <v>1</v>
      </c>
      <c r="I91" s="174" t="s">
        <v>194</v>
      </c>
      <c r="J91" s="174" t="s">
        <v>195</v>
      </c>
      <c r="K91" s="176">
        <v>16712.13</v>
      </c>
      <c r="L91" s="176">
        <v>8936.66</v>
      </c>
      <c r="M91" s="176">
        <v>6284.21</v>
      </c>
      <c r="N91" s="176">
        <v>2652.47</v>
      </c>
      <c r="O91" s="177" t="s">
        <v>191</v>
      </c>
      <c r="P91" s="182"/>
    </row>
    <row r="92" spans="1:16" x14ac:dyDescent="0.35">
      <c r="A92" s="86" t="str">
        <f t="shared" si="7"/>
        <v>#21233</v>
      </c>
      <c r="B92" s="86" t="str">
        <f t="shared" si="7"/>
        <v>Web designers</v>
      </c>
      <c r="C92" s="152">
        <f t="shared" si="6"/>
        <v>3040</v>
      </c>
      <c r="D92" s="152">
        <f t="shared" si="6"/>
        <v>1620</v>
      </c>
      <c r="E92" s="152">
        <f t="shared" si="6"/>
        <v>1190</v>
      </c>
      <c r="F92" s="152">
        <f t="shared" si="5"/>
        <v>430</v>
      </c>
      <c r="G92" s="153" t="str">
        <f t="shared" si="8"/>
        <v>1</v>
      </c>
      <c r="I92" s="174" t="s">
        <v>382</v>
      </c>
      <c r="J92" s="174" t="s">
        <v>383</v>
      </c>
      <c r="K92" s="176">
        <v>3039.01</v>
      </c>
      <c r="L92" s="176">
        <v>1618.79</v>
      </c>
      <c r="M92" s="176">
        <v>1189.44</v>
      </c>
      <c r="N92" s="176">
        <v>429.35</v>
      </c>
      <c r="O92" s="177" t="s">
        <v>191</v>
      </c>
      <c r="P92" s="182"/>
    </row>
    <row r="93" spans="1:16" x14ac:dyDescent="0.35">
      <c r="A93" s="86" t="str">
        <f t="shared" si="7"/>
        <v>#21234</v>
      </c>
      <c r="B93" s="86" t="str">
        <f t="shared" si="7"/>
        <v>Web developers and programmers</v>
      </c>
      <c r="C93" s="152">
        <f t="shared" si="6"/>
        <v>10000</v>
      </c>
      <c r="D93" s="152">
        <f t="shared" si="6"/>
        <v>4810</v>
      </c>
      <c r="E93" s="152">
        <f t="shared" si="6"/>
        <v>3690</v>
      </c>
      <c r="F93" s="152">
        <f t="shared" si="5"/>
        <v>1120</v>
      </c>
      <c r="G93" s="153" t="str">
        <f t="shared" si="8"/>
        <v>1</v>
      </c>
      <c r="I93" s="174" t="s">
        <v>384</v>
      </c>
      <c r="J93" s="174" t="s">
        <v>385</v>
      </c>
      <c r="K93" s="176">
        <v>10001.35</v>
      </c>
      <c r="L93" s="176">
        <v>4809.5</v>
      </c>
      <c r="M93" s="176">
        <v>3685.8</v>
      </c>
      <c r="N93" s="176">
        <v>1123.68</v>
      </c>
      <c r="O93" s="177" t="s">
        <v>191</v>
      </c>
      <c r="P93" s="182"/>
    </row>
    <row r="94" spans="1:16" x14ac:dyDescent="0.35">
      <c r="A94" s="86" t="str">
        <f t="shared" si="7"/>
        <v>#21300</v>
      </c>
      <c r="B94" s="86" t="str">
        <f t="shared" si="7"/>
        <v>Civil engineers</v>
      </c>
      <c r="C94" s="152">
        <f t="shared" si="6"/>
        <v>10950</v>
      </c>
      <c r="D94" s="152">
        <f t="shared" si="6"/>
        <v>4610</v>
      </c>
      <c r="E94" s="152">
        <f t="shared" si="6"/>
        <v>2320</v>
      </c>
      <c r="F94" s="152">
        <f t="shared" si="5"/>
        <v>2290</v>
      </c>
      <c r="G94" s="153" t="str">
        <f t="shared" si="8"/>
        <v>1</v>
      </c>
      <c r="I94" s="174" t="s">
        <v>386</v>
      </c>
      <c r="J94" s="174" t="s">
        <v>387</v>
      </c>
      <c r="K94" s="176">
        <v>10949.47</v>
      </c>
      <c r="L94" s="176">
        <v>4606.6000000000013</v>
      </c>
      <c r="M94" s="176">
        <v>2318.4300000000003</v>
      </c>
      <c r="N94" s="176">
        <v>2288.1799999999994</v>
      </c>
      <c r="O94" s="177" t="s">
        <v>191</v>
      </c>
      <c r="P94" s="182"/>
    </row>
    <row r="95" spans="1:16" x14ac:dyDescent="0.35">
      <c r="A95" s="86" t="str">
        <f t="shared" si="7"/>
        <v>#21301</v>
      </c>
      <c r="B95" s="86" t="str">
        <f t="shared" si="7"/>
        <v>Mechanical engineers</v>
      </c>
      <c r="C95" s="152">
        <f t="shared" si="6"/>
        <v>7040</v>
      </c>
      <c r="D95" s="152">
        <f t="shared" si="6"/>
        <v>2520</v>
      </c>
      <c r="E95" s="152">
        <f t="shared" si="6"/>
        <v>1350</v>
      </c>
      <c r="F95" s="152">
        <f t="shared" si="5"/>
        <v>1180</v>
      </c>
      <c r="G95" s="153" t="str">
        <f t="shared" si="8"/>
        <v>1</v>
      </c>
      <c r="I95" s="174" t="s">
        <v>388</v>
      </c>
      <c r="J95" s="174" t="s">
        <v>389</v>
      </c>
      <c r="K95" s="176">
        <v>7036.43</v>
      </c>
      <c r="L95" s="176">
        <v>2522.9299999999998</v>
      </c>
      <c r="M95" s="176">
        <v>1347.62</v>
      </c>
      <c r="N95" s="176">
        <v>1175.3200000000002</v>
      </c>
      <c r="O95" s="177" t="s">
        <v>191</v>
      </c>
      <c r="P95" s="182"/>
    </row>
    <row r="96" spans="1:16" x14ac:dyDescent="0.35">
      <c r="A96" s="86" t="str">
        <f t="shared" si="7"/>
        <v>#21310</v>
      </c>
      <c r="B96" s="86" t="str">
        <f t="shared" si="7"/>
        <v>Electrical and electronics engineers</v>
      </c>
      <c r="C96" s="152">
        <f t="shared" si="6"/>
        <v>7450</v>
      </c>
      <c r="D96" s="152">
        <f t="shared" si="6"/>
        <v>3200</v>
      </c>
      <c r="E96" s="152">
        <f t="shared" si="6"/>
        <v>1520</v>
      </c>
      <c r="F96" s="152">
        <f t="shared" si="5"/>
        <v>1680</v>
      </c>
      <c r="G96" s="153" t="str">
        <f t="shared" si="8"/>
        <v>1</v>
      </c>
      <c r="I96" s="174" t="s">
        <v>390</v>
      </c>
      <c r="J96" s="174" t="s">
        <v>391</v>
      </c>
      <c r="K96" s="176">
        <v>7451.53</v>
      </c>
      <c r="L96" s="176">
        <v>3203.88</v>
      </c>
      <c r="M96" s="176">
        <v>1523.0500000000002</v>
      </c>
      <c r="N96" s="176">
        <v>1680.84</v>
      </c>
      <c r="O96" s="177" t="s">
        <v>191</v>
      </c>
      <c r="P96" s="182"/>
    </row>
    <row r="97" spans="1:16" x14ac:dyDescent="0.35">
      <c r="A97" s="86" t="str">
        <f t="shared" si="7"/>
        <v>#21311</v>
      </c>
      <c r="B97" s="86" t="str">
        <f t="shared" si="7"/>
        <v>Computer engineers (except software engineers and designers)</v>
      </c>
      <c r="C97" s="152">
        <f t="shared" si="6"/>
        <v>2960</v>
      </c>
      <c r="D97" s="152">
        <f t="shared" si="6"/>
        <v>1600</v>
      </c>
      <c r="E97" s="152">
        <f t="shared" si="6"/>
        <v>840</v>
      </c>
      <c r="F97" s="152">
        <f t="shared" si="5"/>
        <v>760</v>
      </c>
      <c r="G97" s="153" t="str">
        <f t="shared" si="8"/>
        <v>1</v>
      </c>
      <c r="I97" s="174" t="s">
        <v>392</v>
      </c>
      <c r="J97" s="174" t="s">
        <v>393</v>
      </c>
      <c r="K97" s="176">
        <v>2964.12</v>
      </c>
      <c r="L97" s="176">
        <v>1603.83</v>
      </c>
      <c r="M97" s="176">
        <v>844.99</v>
      </c>
      <c r="N97" s="176">
        <v>758.83999999999992</v>
      </c>
      <c r="O97" s="177" t="s">
        <v>191</v>
      </c>
      <c r="P97" s="182"/>
    </row>
    <row r="98" spans="1:16" x14ac:dyDescent="0.35">
      <c r="A98" s="86" t="str">
        <f t="shared" si="7"/>
        <v>#21320</v>
      </c>
      <c r="B98" s="86" t="str">
        <f t="shared" si="7"/>
        <v>Chemical engineers</v>
      </c>
      <c r="C98" s="152">
        <f t="shared" si="6"/>
        <v>1140</v>
      </c>
      <c r="D98" s="152">
        <f t="shared" si="6"/>
        <v>380</v>
      </c>
      <c r="E98" s="152">
        <f t="shared" si="6"/>
        <v>180</v>
      </c>
      <c r="F98" s="152">
        <f t="shared" si="5"/>
        <v>200</v>
      </c>
      <c r="G98" s="153" t="str">
        <f t="shared" si="8"/>
        <v>1</v>
      </c>
      <c r="I98" s="174" t="s">
        <v>394</v>
      </c>
      <c r="J98" s="174" t="s">
        <v>395</v>
      </c>
      <c r="K98" s="176">
        <v>1139.0999999999999</v>
      </c>
      <c r="L98" s="176">
        <v>379.52</v>
      </c>
      <c r="M98" s="176">
        <v>181.04000000000002</v>
      </c>
      <c r="N98" s="176">
        <v>198.48000000000002</v>
      </c>
      <c r="O98" s="177" t="s">
        <v>191</v>
      </c>
      <c r="P98" s="182"/>
    </row>
    <row r="99" spans="1:16" x14ac:dyDescent="0.35">
      <c r="A99" s="86" t="str">
        <f t="shared" si="7"/>
        <v>#21321</v>
      </c>
      <c r="B99" s="86" t="str">
        <f t="shared" si="7"/>
        <v>Industrial and manufacturing engineers</v>
      </c>
      <c r="C99" s="152">
        <f t="shared" si="6"/>
        <v>1430</v>
      </c>
      <c r="D99" s="152">
        <f t="shared" si="6"/>
        <v>570</v>
      </c>
      <c r="E99" s="152">
        <f t="shared" si="6"/>
        <v>270</v>
      </c>
      <c r="F99" s="152">
        <f t="shared" si="5"/>
        <v>310</v>
      </c>
      <c r="G99" s="153" t="str">
        <f t="shared" si="8"/>
        <v>1</v>
      </c>
      <c r="I99" s="174" t="s">
        <v>396</v>
      </c>
      <c r="J99" s="174" t="s">
        <v>397</v>
      </c>
      <c r="K99" s="176">
        <v>1429.62</v>
      </c>
      <c r="L99" s="176">
        <v>570.44999999999993</v>
      </c>
      <c r="M99" s="176">
        <v>265.42</v>
      </c>
      <c r="N99" s="176">
        <v>305.04000000000002</v>
      </c>
      <c r="O99" s="177" t="s">
        <v>191</v>
      </c>
      <c r="P99" s="182"/>
    </row>
    <row r="100" spans="1:16" x14ac:dyDescent="0.35">
      <c r="A100" s="86" t="str">
        <f t="shared" si="7"/>
        <v>#21322</v>
      </c>
      <c r="B100" s="86" t="str">
        <f t="shared" si="7"/>
        <v>Metallurgical and materials engineers</v>
      </c>
      <c r="C100" s="152">
        <f t="shared" si="6"/>
        <v>310</v>
      </c>
      <c r="D100" s="152">
        <f t="shared" si="6"/>
        <v>110</v>
      </c>
      <c r="E100" s="152">
        <f t="shared" si="6"/>
        <v>60</v>
      </c>
      <c r="F100" s="152">
        <f t="shared" si="5"/>
        <v>60</v>
      </c>
      <c r="G100" s="153" t="str">
        <f t="shared" si="8"/>
        <v>1</v>
      </c>
      <c r="I100" s="174" t="s">
        <v>398</v>
      </c>
      <c r="J100" s="174" t="s">
        <v>399</v>
      </c>
      <c r="K100" s="176">
        <v>306.89</v>
      </c>
      <c r="L100" s="176">
        <v>112.87</v>
      </c>
      <c r="M100" s="176">
        <v>55.259999999999991</v>
      </c>
      <c r="N100" s="176">
        <v>57.62</v>
      </c>
      <c r="O100" s="177" t="s">
        <v>191</v>
      </c>
      <c r="P100" s="182"/>
    </row>
    <row r="101" spans="1:16" x14ac:dyDescent="0.35">
      <c r="A101" s="86" t="str">
        <f t="shared" si="7"/>
        <v>#21330</v>
      </c>
      <c r="B101" s="86" t="str">
        <f t="shared" si="7"/>
        <v>Mining engineers</v>
      </c>
      <c r="C101" s="152">
        <f t="shared" si="6"/>
        <v>830</v>
      </c>
      <c r="D101" s="152">
        <f t="shared" si="6"/>
        <v>210</v>
      </c>
      <c r="E101" s="152">
        <f t="shared" si="6"/>
        <v>100</v>
      </c>
      <c r="F101" s="152">
        <f t="shared" si="5"/>
        <v>110</v>
      </c>
      <c r="G101" s="153" t="str">
        <f t="shared" si="8"/>
        <v>1</v>
      </c>
      <c r="I101" s="174" t="s">
        <v>400</v>
      </c>
      <c r="J101" s="174" t="s">
        <v>401</v>
      </c>
      <c r="K101" s="176">
        <v>834.92</v>
      </c>
      <c r="L101" s="176">
        <v>206.66999999999996</v>
      </c>
      <c r="M101" s="176">
        <v>97.68</v>
      </c>
      <c r="N101" s="176">
        <v>108.99000000000001</v>
      </c>
      <c r="O101" s="177" t="s">
        <v>191</v>
      </c>
      <c r="P101" s="182"/>
    </row>
    <row r="102" spans="1:16" x14ac:dyDescent="0.35">
      <c r="A102" s="86" t="str">
        <f t="shared" si="7"/>
        <v>#21331</v>
      </c>
      <c r="B102" s="86" t="str">
        <f t="shared" si="7"/>
        <v>Geological engineers</v>
      </c>
      <c r="C102" s="152">
        <f t="shared" si="6"/>
        <v>1260</v>
      </c>
      <c r="D102" s="152">
        <f t="shared" si="6"/>
        <v>460</v>
      </c>
      <c r="E102" s="152">
        <f t="shared" si="6"/>
        <v>290</v>
      </c>
      <c r="F102" s="152">
        <f t="shared" si="5"/>
        <v>170</v>
      </c>
      <c r="G102" s="153" t="str">
        <f t="shared" si="8"/>
        <v>1</v>
      </c>
      <c r="I102" s="174" t="s">
        <v>402</v>
      </c>
      <c r="J102" s="174" t="s">
        <v>403</v>
      </c>
      <c r="K102" s="176">
        <v>1257.0899999999999</v>
      </c>
      <c r="L102" s="176">
        <v>460.28000000000003</v>
      </c>
      <c r="M102" s="176">
        <v>286.51000000000005</v>
      </c>
      <c r="N102" s="176">
        <v>173.74</v>
      </c>
      <c r="O102" s="177" t="s">
        <v>191</v>
      </c>
      <c r="P102" s="182"/>
    </row>
    <row r="103" spans="1:16" x14ac:dyDescent="0.35">
      <c r="A103" s="86" t="str">
        <f t="shared" si="7"/>
        <v>#21332</v>
      </c>
      <c r="B103" s="86" t="str">
        <f t="shared" si="7"/>
        <v>Petroleum engineers</v>
      </c>
      <c r="C103" s="152">
        <f t="shared" si="6"/>
        <v>130</v>
      </c>
      <c r="D103" s="152">
        <f t="shared" si="6"/>
        <v>50</v>
      </c>
      <c r="E103" s="152">
        <f t="shared" si="6"/>
        <v>10</v>
      </c>
      <c r="F103" s="152">
        <f t="shared" si="5"/>
        <v>30</v>
      </c>
      <c r="G103" s="153" t="str">
        <f t="shared" si="8"/>
        <v>1</v>
      </c>
      <c r="I103" s="174" t="s">
        <v>404</v>
      </c>
      <c r="J103" s="174" t="s">
        <v>405</v>
      </c>
      <c r="K103" s="176">
        <v>128.26</v>
      </c>
      <c r="L103" s="176">
        <v>47.159999999999989</v>
      </c>
      <c r="M103" s="176">
        <v>14.33</v>
      </c>
      <c r="N103" s="176">
        <v>32.830000000000005</v>
      </c>
      <c r="O103" s="177" t="s">
        <v>191</v>
      </c>
      <c r="P103" s="182"/>
    </row>
    <row r="104" spans="1:16" x14ac:dyDescent="0.35">
      <c r="A104" s="86" t="str">
        <f t="shared" si="7"/>
        <v>#21390</v>
      </c>
      <c r="B104" s="86" t="str">
        <f t="shared" si="7"/>
        <v>Aerospace engineers</v>
      </c>
      <c r="C104" s="152">
        <f t="shared" si="6"/>
        <v>300</v>
      </c>
      <c r="D104" s="152">
        <f t="shared" si="6"/>
        <v>110</v>
      </c>
      <c r="E104" s="152">
        <f t="shared" si="6"/>
        <v>30</v>
      </c>
      <c r="F104" s="152">
        <f t="shared" si="5"/>
        <v>70</v>
      </c>
      <c r="G104" s="153" t="str">
        <f t="shared" si="8"/>
        <v>1</v>
      </c>
      <c r="I104" s="174" t="s">
        <v>406</v>
      </c>
      <c r="J104" s="174" t="s">
        <v>407</v>
      </c>
      <c r="K104" s="176">
        <v>298.25</v>
      </c>
      <c r="L104" s="176">
        <v>106.73</v>
      </c>
      <c r="M104" s="176">
        <v>32.58</v>
      </c>
      <c r="N104" s="176">
        <v>74.160000000000011</v>
      </c>
      <c r="O104" s="177" t="s">
        <v>191</v>
      </c>
      <c r="P104" s="182"/>
    </row>
    <row r="105" spans="1:16" x14ac:dyDescent="0.35">
      <c r="A105" s="86" t="str">
        <f t="shared" si="7"/>
        <v>#21399</v>
      </c>
      <c r="B105" s="86" t="str">
        <f t="shared" si="7"/>
        <v>Other professional engineers</v>
      </c>
      <c r="C105" s="152">
        <f t="shared" si="6"/>
        <v>1770</v>
      </c>
      <c r="D105" s="152">
        <f t="shared" si="6"/>
        <v>660</v>
      </c>
      <c r="E105" s="152">
        <f t="shared" si="6"/>
        <v>310</v>
      </c>
      <c r="F105" s="152">
        <f t="shared" si="5"/>
        <v>350</v>
      </c>
      <c r="G105" s="153" t="str">
        <f t="shared" si="8"/>
        <v>1</v>
      </c>
      <c r="I105" s="174" t="s">
        <v>408</v>
      </c>
      <c r="J105" s="174" t="s">
        <v>409</v>
      </c>
      <c r="K105" s="176">
        <v>1765.84</v>
      </c>
      <c r="L105" s="176">
        <v>660.33</v>
      </c>
      <c r="M105" s="176">
        <v>313.40000000000003</v>
      </c>
      <c r="N105" s="176">
        <v>346.93000000000006</v>
      </c>
      <c r="O105" s="177" t="s">
        <v>191</v>
      </c>
      <c r="P105" s="182"/>
    </row>
    <row r="106" spans="1:16" x14ac:dyDescent="0.35">
      <c r="A106" s="86" t="str">
        <f t="shared" si="7"/>
        <v>#22100</v>
      </c>
      <c r="B106" s="86" t="str">
        <f t="shared" si="7"/>
        <v>Chemical technologists and technicians</v>
      </c>
      <c r="C106" s="152">
        <f t="shared" si="6"/>
        <v>860</v>
      </c>
      <c r="D106" s="152">
        <f t="shared" si="6"/>
        <v>400</v>
      </c>
      <c r="E106" s="152">
        <f t="shared" si="6"/>
        <v>150</v>
      </c>
      <c r="F106" s="152">
        <f t="shared" si="5"/>
        <v>240</v>
      </c>
      <c r="G106" s="153" t="str">
        <f t="shared" si="8"/>
        <v>2</v>
      </c>
      <c r="I106" s="174" t="s">
        <v>410</v>
      </c>
      <c r="J106" s="174" t="s">
        <v>411</v>
      </c>
      <c r="K106" s="176">
        <v>858.53</v>
      </c>
      <c r="L106" s="176">
        <v>397.44999999999993</v>
      </c>
      <c r="M106" s="176">
        <v>154.30999999999997</v>
      </c>
      <c r="N106" s="176">
        <v>243.13</v>
      </c>
      <c r="O106" s="177" t="s">
        <v>171</v>
      </c>
      <c r="P106" s="182"/>
    </row>
    <row r="107" spans="1:16" x14ac:dyDescent="0.35">
      <c r="A107" s="86" t="str">
        <f t="shared" si="7"/>
        <v>#22101</v>
      </c>
      <c r="B107" s="86" t="str">
        <f t="shared" si="7"/>
        <v>Geological and mineral technologists and technicians</v>
      </c>
      <c r="C107" s="152">
        <f t="shared" si="6"/>
        <v>1140</v>
      </c>
      <c r="D107" s="152">
        <f t="shared" si="6"/>
        <v>470</v>
      </c>
      <c r="E107" s="152">
        <f t="shared" si="6"/>
        <v>120</v>
      </c>
      <c r="F107" s="152">
        <f t="shared" si="5"/>
        <v>360</v>
      </c>
      <c r="G107" s="153" t="str">
        <f t="shared" si="8"/>
        <v>2</v>
      </c>
      <c r="I107" s="174" t="s">
        <v>412</v>
      </c>
      <c r="J107" s="174" t="s">
        <v>413</v>
      </c>
      <c r="K107" s="176">
        <v>1137.6500000000001</v>
      </c>
      <c r="L107" s="176">
        <v>473.87</v>
      </c>
      <c r="M107" s="176">
        <v>118.80000000000001</v>
      </c>
      <c r="N107" s="176">
        <v>355.09000000000003</v>
      </c>
      <c r="O107" s="177" t="s">
        <v>171</v>
      </c>
      <c r="P107" s="182"/>
    </row>
    <row r="108" spans="1:16" x14ac:dyDescent="0.35">
      <c r="A108" s="86" t="str">
        <f t="shared" si="7"/>
        <v>#22110</v>
      </c>
      <c r="B108" s="86" t="str">
        <f t="shared" si="7"/>
        <v>Biological technologists and technicians</v>
      </c>
      <c r="C108" s="152">
        <f t="shared" si="6"/>
        <v>1460</v>
      </c>
      <c r="D108" s="152">
        <f t="shared" si="6"/>
        <v>390</v>
      </c>
      <c r="E108" s="152">
        <f t="shared" si="6"/>
        <v>160</v>
      </c>
      <c r="F108" s="152">
        <f t="shared" si="5"/>
        <v>230</v>
      </c>
      <c r="G108" s="153" t="str">
        <f t="shared" si="8"/>
        <v>2</v>
      </c>
      <c r="I108" s="174" t="s">
        <v>414</v>
      </c>
      <c r="J108" s="174" t="s">
        <v>415</v>
      </c>
      <c r="K108" s="176">
        <v>1456.26</v>
      </c>
      <c r="L108" s="176">
        <v>394.28999999999996</v>
      </c>
      <c r="M108" s="176">
        <v>163.11000000000001</v>
      </c>
      <c r="N108" s="176">
        <v>231.19</v>
      </c>
      <c r="O108" s="177" t="s">
        <v>171</v>
      </c>
      <c r="P108" s="182"/>
    </row>
    <row r="109" spans="1:16" x14ac:dyDescent="0.35">
      <c r="A109" s="86" t="str">
        <f t="shared" si="7"/>
        <v>#22111</v>
      </c>
      <c r="B109" s="86" t="str">
        <f t="shared" si="7"/>
        <v>Agricultural and fish products inspectors</v>
      </c>
      <c r="C109" s="152">
        <f t="shared" si="6"/>
        <v>480</v>
      </c>
      <c r="D109" s="152">
        <f t="shared" si="6"/>
        <v>210</v>
      </c>
      <c r="E109" s="152">
        <f t="shared" si="6"/>
        <v>90</v>
      </c>
      <c r="F109" s="152">
        <f t="shared" si="5"/>
        <v>120</v>
      </c>
      <c r="G109" s="153" t="str">
        <f t="shared" si="8"/>
        <v>2</v>
      </c>
      <c r="I109" s="174" t="s">
        <v>416</v>
      </c>
      <c r="J109" s="174" t="s">
        <v>417</v>
      </c>
      <c r="K109" s="176">
        <v>478.68</v>
      </c>
      <c r="L109" s="176">
        <v>207.07999999999998</v>
      </c>
      <c r="M109" s="176">
        <v>89.83</v>
      </c>
      <c r="N109" s="176">
        <v>117.27000000000001</v>
      </c>
      <c r="O109" s="177" t="s">
        <v>171</v>
      </c>
      <c r="P109" s="182"/>
    </row>
    <row r="110" spans="1:16" x14ac:dyDescent="0.35">
      <c r="A110" s="86" t="str">
        <f t="shared" si="7"/>
        <v>#22112</v>
      </c>
      <c r="B110" s="86" t="str">
        <f t="shared" si="7"/>
        <v>Forestry technologists and technicians</v>
      </c>
      <c r="C110" s="152">
        <f t="shared" si="6"/>
        <v>2420</v>
      </c>
      <c r="D110" s="152">
        <f t="shared" si="6"/>
        <v>520</v>
      </c>
      <c r="E110" s="152">
        <f t="shared" si="6"/>
        <v>-30</v>
      </c>
      <c r="F110" s="152">
        <f t="shared" si="5"/>
        <v>560</v>
      </c>
      <c r="G110" s="153" t="str">
        <f t="shared" si="8"/>
        <v>2</v>
      </c>
      <c r="I110" s="174" t="s">
        <v>418</v>
      </c>
      <c r="J110" s="174" t="s">
        <v>419</v>
      </c>
      <c r="K110" s="176">
        <v>2423.8200000000002</v>
      </c>
      <c r="L110" s="176">
        <v>524.51</v>
      </c>
      <c r="M110" s="176">
        <v>-34.5</v>
      </c>
      <c r="N110" s="176">
        <v>558.99999999999989</v>
      </c>
      <c r="O110" s="177" t="s">
        <v>171</v>
      </c>
      <c r="P110" s="182"/>
    </row>
    <row r="111" spans="1:16" x14ac:dyDescent="0.35">
      <c r="A111" s="86" t="str">
        <f t="shared" si="7"/>
        <v>#22113</v>
      </c>
      <c r="B111" s="86" t="str">
        <f t="shared" si="7"/>
        <v>Conservation and fishery officers</v>
      </c>
      <c r="C111" s="152">
        <f t="shared" si="6"/>
        <v>680</v>
      </c>
      <c r="D111" s="152">
        <f t="shared" si="6"/>
        <v>250</v>
      </c>
      <c r="E111" s="152">
        <f t="shared" si="6"/>
        <v>50</v>
      </c>
      <c r="F111" s="152">
        <f t="shared" si="5"/>
        <v>210</v>
      </c>
      <c r="G111" s="153" t="str">
        <f t="shared" si="8"/>
        <v>2</v>
      </c>
      <c r="I111" s="174" t="s">
        <v>420</v>
      </c>
      <c r="J111" s="174" t="s">
        <v>421</v>
      </c>
      <c r="K111" s="176">
        <v>684.77</v>
      </c>
      <c r="L111" s="176">
        <v>254.93</v>
      </c>
      <c r="M111" s="176">
        <v>47.71</v>
      </c>
      <c r="N111" s="176">
        <v>207.23</v>
      </c>
      <c r="O111" s="177" t="s">
        <v>171</v>
      </c>
      <c r="P111" s="182"/>
    </row>
    <row r="112" spans="1:16" x14ac:dyDescent="0.35">
      <c r="A112" s="86" t="str">
        <f t="shared" si="7"/>
        <v>#22114</v>
      </c>
      <c r="B112" s="86" t="str">
        <f t="shared" si="7"/>
        <v>Landscape and horticulture technicians and specialists</v>
      </c>
      <c r="C112" s="152">
        <f t="shared" si="6"/>
        <v>4560</v>
      </c>
      <c r="D112" s="152">
        <f t="shared" si="6"/>
        <v>1550</v>
      </c>
      <c r="E112" s="152">
        <f t="shared" si="6"/>
        <v>540</v>
      </c>
      <c r="F112" s="152">
        <f t="shared" si="5"/>
        <v>1010</v>
      </c>
      <c r="G112" s="153" t="str">
        <f t="shared" si="8"/>
        <v>2</v>
      </c>
      <c r="I112" s="174" t="s">
        <v>422</v>
      </c>
      <c r="J112" s="174" t="s">
        <v>423</v>
      </c>
      <c r="K112" s="176">
        <v>4560.03</v>
      </c>
      <c r="L112" s="176">
        <v>1548.87</v>
      </c>
      <c r="M112" s="176">
        <v>542.18999999999994</v>
      </c>
      <c r="N112" s="176">
        <v>1006.67</v>
      </c>
      <c r="O112" s="177" t="s">
        <v>171</v>
      </c>
      <c r="P112" s="182"/>
    </row>
    <row r="113" spans="1:16" x14ac:dyDescent="0.35">
      <c r="A113" s="86" t="str">
        <f t="shared" si="7"/>
        <v>#22210</v>
      </c>
      <c r="B113" s="86" t="str">
        <f t="shared" si="7"/>
        <v>Architectural technologists and technicians</v>
      </c>
      <c r="C113" s="152">
        <f t="shared" si="6"/>
        <v>2180</v>
      </c>
      <c r="D113" s="152">
        <f t="shared" si="6"/>
        <v>870</v>
      </c>
      <c r="E113" s="152">
        <f t="shared" si="6"/>
        <v>520</v>
      </c>
      <c r="F113" s="152">
        <f t="shared" si="5"/>
        <v>350</v>
      </c>
      <c r="G113" s="153" t="str">
        <f t="shared" si="8"/>
        <v>2</v>
      </c>
      <c r="I113" s="174" t="s">
        <v>424</v>
      </c>
      <c r="J113" s="174" t="s">
        <v>425</v>
      </c>
      <c r="K113" s="176">
        <v>2179.69</v>
      </c>
      <c r="L113" s="176">
        <v>872.83</v>
      </c>
      <c r="M113" s="176">
        <v>524.76</v>
      </c>
      <c r="N113" s="176">
        <v>348.08000000000004</v>
      </c>
      <c r="O113" s="177" t="s">
        <v>171</v>
      </c>
      <c r="P113" s="182"/>
    </row>
    <row r="114" spans="1:16" x14ac:dyDescent="0.35">
      <c r="A114" s="86" t="str">
        <f t="shared" si="7"/>
        <v>#22211</v>
      </c>
      <c r="B114" s="86" t="str">
        <f t="shared" si="7"/>
        <v>Industrial designers</v>
      </c>
      <c r="C114" s="152">
        <f t="shared" si="6"/>
        <v>1550</v>
      </c>
      <c r="D114" s="152">
        <f t="shared" si="6"/>
        <v>660</v>
      </c>
      <c r="E114" s="152">
        <f t="shared" si="6"/>
        <v>380</v>
      </c>
      <c r="F114" s="152">
        <f t="shared" si="5"/>
        <v>280</v>
      </c>
      <c r="G114" s="153" t="str">
        <f t="shared" si="8"/>
        <v>2</v>
      </c>
      <c r="I114" s="174" t="s">
        <v>426</v>
      </c>
      <c r="J114" s="174" t="s">
        <v>427</v>
      </c>
      <c r="K114" s="176">
        <v>1549.37</v>
      </c>
      <c r="L114" s="176">
        <v>660.74999999999989</v>
      </c>
      <c r="M114" s="176">
        <v>380.03</v>
      </c>
      <c r="N114" s="176">
        <v>280.7</v>
      </c>
      <c r="O114" s="177" t="s">
        <v>171</v>
      </c>
      <c r="P114" s="182"/>
    </row>
    <row r="115" spans="1:16" x14ac:dyDescent="0.35">
      <c r="A115" s="86" t="str">
        <f t="shared" si="7"/>
        <v>#22212</v>
      </c>
      <c r="B115" s="86" t="str">
        <f t="shared" si="7"/>
        <v>Drafting technologists and technicians</v>
      </c>
      <c r="C115" s="152">
        <f t="shared" si="6"/>
        <v>4650</v>
      </c>
      <c r="D115" s="152">
        <f t="shared" si="6"/>
        <v>1910</v>
      </c>
      <c r="E115" s="152">
        <f t="shared" si="6"/>
        <v>910</v>
      </c>
      <c r="F115" s="152">
        <f t="shared" si="5"/>
        <v>990</v>
      </c>
      <c r="G115" s="153" t="str">
        <f t="shared" si="8"/>
        <v>2</v>
      </c>
      <c r="I115" s="174" t="s">
        <v>428</v>
      </c>
      <c r="J115" s="174" t="s">
        <v>429</v>
      </c>
      <c r="K115" s="176">
        <v>4654.96</v>
      </c>
      <c r="L115" s="176">
        <v>1906.8300000000002</v>
      </c>
      <c r="M115" s="176">
        <v>913.23</v>
      </c>
      <c r="N115" s="176">
        <v>993.6</v>
      </c>
      <c r="O115" s="177" t="s">
        <v>171</v>
      </c>
      <c r="P115" s="182"/>
    </row>
    <row r="116" spans="1:16" x14ac:dyDescent="0.35">
      <c r="A116" s="86" t="str">
        <f t="shared" si="7"/>
        <v>#22213</v>
      </c>
      <c r="B116" s="86" t="str">
        <f t="shared" si="7"/>
        <v>Land survey technologists and technicians</v>
      </c>
      <c r="C116" s="152">
        <f t="shared" si="6"/>
        <v>450</v>
      </c>
      <c r="D116" s="152">
        <f t="shared" si="6"/>
        <v>210</v>
      </c>
      <c r="E116" s="152">
        <f t="shared" si="6"/>
        <v>110</v>
      </c>
      <c r="F116" s="152">
        <f t="shared" si="5"/>
        <v>100</v>
      </c>
      <c r="G116" s="153" t="str">
        <f t="shared" si="8"/>
        <v>2</v>
      </c>
      <c r="I116" s="174" t="s">
        <v>430</v>
      </c>
      <c r="J116" s="174" t="s">
        <v>431</v>
      </c>
      <c r="K116" s="176">
        <v>445</v>
      </c>
      <c r="L116" s="176">
        <v>207.67</v>
      </c>
      <c r="M116" s="176">
        <v>110.35</v>
      </c>
      <c r="N116" s="176">
        <v>97.330000000000013</v>
      </c>
      <c r="O116" s="177" t="s">
        <v>171</v>
      </c>
      <c r="P116" s="182"/>
    </row>
    <row r="117" spans="1:16" x14ac:dyDescent="0.35">
      <c r="A117" s="86" t="str">
        <f t="shared" si="7"/>
        <v>#22214</v>
      </c>
      <c r="B117" s="86" t="str">
        <f t="shared" si="7"/>
        <v>Technical occupations in geomatics and meteorology</v>
      </c>
      <c r="C117" s="152">
        <f t="shared" si="6"/>
        <v>1890</v>
      </c>
      <c r="D117" s="152">
        <f t="shared" si="6"/>
        <v>830</v>
      </c>
      <c r="E117" s="152">
        <f t="shared" si="6"/>
        <v>250</v>
      </c>
      <c r="F117" s="152">
        <f t="shared" si="5"/>
        <v>580</v>
      </c>
      <c r="G117" s="153" t="str">
        <f t="shared" si="8"/>
        <v>2</v>
      </c>
      <c r="I117" s="174" t="s">
        <v>432</v>
      </c>
      <c r="J117" s="174" t="s">
        <v>433</v>
      </c>
      <c r="K117" s="176">
        <v>1888.62</v>
      </c>
      <c r="L117" s="176">
        <v>825.73</v>
      </c>
      <c r="M117" s="176">
        <v>249.08999999999997</v>
      </c>
      <c r="N117" s="176">
        <v>576.64</v>
      </c>
      <c r="O117" s="177" t="s">
        <v>171</v>
      </c>
      <c r="P117" s="182"/>
    </row>
    <row r="118" spans="1:16" x14ac:dyDescent="0.35">
      <c r="A118" s="86" t="str">
        <f t="shared" si="7"/>
        <v>#22220</v>
      </c>
      <c r="B118" s="86" t="str">
        <f t="shared" si="7"/>
        <v>Computer network and web technicians</v>
      </c>
      <c r="C118" s="152">
        <f t="shared" si="6"/>
        <v>8740</v>
      </c>
      <c r="D118" s="152">
        <f t="shared" si="6"/>
        <v>4300</v>
      </c>
      <c r="E118" s="152">
        <f t="shared" si="6"/>
        <v>2200</v>
      </c>
      <c r="F118" s="152">
        <f t="shared" si="5"/>
        <v>2090</v>
      </c>
      <c r="G118" s="153" t="str">
        <f t="shared" si="8"/>
        <v>2</v>
      </c>
      <c r="I118" s="174" t="s">
        <v>434</v>
      </c>
      <c r="J118" s="174" t="s">
        <v>435</v>
      </c>
      <c r="K118" s="176">
        <v>8735.0499999999993</v>
      </c>
      <c r="L118" s="176">
        <v>4295.079999999999</v>
      </c>
      <c r="M118" s="176">
        <v>2201.2800000000002</v>
      </c>
      <c r="N118" s="176">
        <v>2093.8000000000002</v>
      </c>
      <c r="O118" s="177" t="s">
        <v>171</v>
      </c>
      <c r="P118" s="182"/>
    </row>
    <row r="119" spans="1:16" x14ac:dyDescent="0.35">
      <c r="A119" s="86" t="str">
        <f t="shared" si="7"/>
        <v>#22221</v>
      </c>
      <c r="B119" s="86" t="str">
        <f t="shared" si="7"/>
        <v>User support technicians</v>
      </c>
      <c r="C119" s="152">
        <f t="shared" si="6"/>
        <v>8260</v>
      </c>
      <c r="D119" s="152">
        <f t="shared" si="6"/>
        <v>4040</v>
      </c>
      <c r="E119" s="152">
        <f t="shared" si="6"/>
        <v>2230</v>
      </c>
      <c r="F119" s="152">
        <f t="shared" si="5"/>
        <v>1810</v>
      </c>
      <c r="G119" s="153" t="str">
        <f t="shared" si="8"/>
        <v>2</v>
      </c>
      <c r="I119" s="174" t="s">
        <v>436</v>
      </c>
      <c r="J119" s="174" t="s">
        <v>437</v>
      </c>
      <c r="K119" s="176">
        <v>8259.17</v>
      </c>
      <c r="L119" s="176">
        <v>4035.08</v>
      </c>
      <c r="M119" s="176">
        <v>2227.0699999999997</v>
      </c>
      <c r="N119" s="176">
        <v>1808.02</v>
      </c>
      <c r="O119" s="177" t="s">
        <v>171</v>
      </c>
      <c r="P119" s="182"/>
    </row>
    <row r="120" spans="1:16" x14ac:dyDescent="0.35">
      <c r="A120" s="86" t="str">
        <f t="shared" si="7"/>
        <v>#22222</v>
      </c>
      <c r="B120" s="86" t="str">
        <f t="shared" si="7"/>
        <v>Information systems testing technicians</v>
      </c>
      <c r="C120" s="152">
        <f t="shared" si="6"/>
        <v>1360</v>
      </c>
      <c r="D120" s="152">
        <f t="shared" si="6"/>
        <v>770</v>
      </c>
      <c r="E120" s="152">
        <f t="shared" si="6"/>
        <v>500</v>
      </c>
      <c r="F120" s="152">
        <f t="shared" si="5"/>
        <v>270</v>
      </c>
      <c r="G120" s="153" t="str">
        <f t="shared" si="8"/>
        <v>2</v>
      </c>
      <c r="I120" s="174" t="s">
        <v>438</v>
      </c>
      <c r="J120" s="174" t="s">
        <v>439</v>
      </c>
      <c r="K120" s="176">
        <v>1355.35</v>
      </c>
      <c r="L120" s="176">
        <v>770.65</v>
      </c>
      <c r="M120" s="176">
        <v>495.67999999999995</v>
      </c>
      <c r="N120" s="176">
        <v>274.95999999999998</v>
      </c>
      <c r="O120" s="177" t="s">
        <v>171</v>
      </c>
      <c r="P120" s="182"/>
    </row>
    <row r="121" spans="1:16" x14ac:dyDescent="0.35">
      <c r="A121" s="86" t="str">
        <f t="shared" si="7"/>
        <v>#22230</v>
      </c>
      <c r="B121" s="86" t="str">
        <f t="shared" si="7"/>
        <v>Non-destructive testers and inspectors</v>
      </c>
      <c r="C121" s="152">
        <f t="shared" si="6"/>
        <v>580</v>
      </c>
      <c r="D121" s="152">
        <f t="shared" si="6"/>
        <v>230</v>
      </c>
      <c r="E121" s="152">
        <f t="shared" si="6"/>
        <v>110</v>
      </c>
      <c r="F121" s="152">
        <f t="shared" si="5"/>
        <v>120</v>
      </c>
      <c r="G121" s="153" t="str">
        <f t="shared" si="8"/>
        <v>2</v>
      </c>
      <c r="I121" s="174" t="s">
        <v>440</v>
      </c>
      <c r="J121" s="174" t="s">
        <v>441</v>
      </c>
      <c r="K121" s="176">
        <v>579.59</v>
      </c>
      <c r="L121" s="176">
        <v>229.57999999999998</v>
      </c>
      <c r="M121" s="176">
        <v>110.04</v>
      </c>
      <c r="N121" s="176">
        <v>119.53</v>
      </c>
      <c r="O121" s="177" t="s">
        <v>171</v>
      </c>
      <c r="P121" s="182"/>
    </row>
    <row r="122" spans="1:16" x14ac:dyDescent="0.35">
      <c r="A122" s="86" t="str">
        <f t="shared" si="7"/>
        <v>#22231</v>
      </c>
      <c r="B122" s="86" t="str">
        <f t="shared" si="7"/>
        <v>Engineering inspectors and regulatory officers</v>
      </c>
      <c r="C122" s="152">
        <f t="shared" si="6"/>
        <v>560</v>
      </c>
      <c r="D122" s="152">
        <f t="shared" si="6"/>
        <v>240</v>
      </c>
      <c r="E122" s="152">
        <f t="shared" si="6"/>
        <v>100</v>
      </c>
      <c r="F122" s="152">
        <f t="shared" si="5"/>
        <v>150</v>
      </c>
      <c r="G122" s="153" t="str">
        <f t="shared" si="8"/>
        <v>2</v>
      </c>
      <c r="I122" s="174" t="s">
        <v>442</v>
      </c>
      <c r="J122" s="174" t="s">
        <v>443</v>
      </c>
      <c r="K122" s="176">
        <v>561.4</v>
      </c>
      <c r="L122" s="176">
        <v>244.26</v>
      </c>
      <c r="M122" s="176">
        <v>98.329999999999984</v>
      </c>
      <c r="N122" s="176">
        <v>145.88999999999999</v>
      </c>
      <c r="O122" s="177" t="s">
        <v>171</v>
      </c>
      <c r="P122" s="182"/>
    </row>
    <row r="123" spans="1:16" x14ac:dyDescent="0.35">
      <c r="A123" s="86" t="str">
        <f t="shared" si="7"/>
        <v>#22232</v>
      </c>
      <c r="B123" s="86" t="str">
        <f t="shared" si="7"/>
        <v>Occupational health and safety specialists</v>
      </c>
      <c r="C123" s="152">
        <f t="shared" si="6"/>
        <v>2650</v>
      </c>
      <c r="D123" s="152">
        <f t="shared" si="6"/>
        <v>1130</v>
      </c>
      <c r="E123" s="152">
        <f t="shared" si="6"/>
        <v>370</v>
      </c>
      <c r="F123" s="152">
        <f t="shared" si="5"/>
        <v>760</v>
      </c>
      <c r="G123" s="153" t="str">
        <f t="shared" si="8"/>
        <v>2</v>
      </c>
      <c r="I123" s="174" t="s">
        <v>444</v>
      </c>
      <c r="J123" s="174" t="s">
        <v>445</v>
      </c>
      <c r="K123" s="176">
        <v>2652.73</v>
      </c>
      <c r="L123" s="176">
        <v>1125.57</v>
      </c>
      <c r="M123" s="176">
        <v>366.87</v>
      </c>
      <c r="N123" s="176">
        <v>758.68999999999994</v>
      </c>
      <c r="O123" s="177" t="s">
        <v>171</v>
      </c>
      <c r="P123" s="182"/>
    </row>
    <row r="124" spans="1:16" x14ac:dyDescent="0.35">
      <c r="A124" s="86" t="str">
        <f t="shared" si="7"/>
        <v>#22233</v>
      </c>
      <c r="B124" s="86" t="str">
        <f t="shared" si="7"/>
        <v>Construction inspectors</v>
      </c>
      <c r="C124" s="152">
        <f t="shared" si="6"/>
        <v>2830</v>
      </c>
      <c r="D124" s="152">
        <f t="shared" si="6"/>
        <v>1430</v>
      </c>
      <c r="E124" s="152">
        <f t="shared" si="6"/>
        <v>520</v>
      </c>
      <c r="F124" s="152">
        <f t="shared" si="5"/>
        <v>900</v>
      </c>
      <c r="G124" s="153" t="str">
        <f t="shared" si="8"/>
        <v>2</v>
      </c>
      <c r="I124" s="174" t="s">
        <v>446</v>
      </c>
      <c r="J124" s="174" t="s">
        <v>447</v>
      </c>
      <c r="K124" s="176">
        <v>2828.59</v>
      </c>
      <c r="L124" s="176">
        <v>1426.1100000000001</v>
      </c>
      <c r="M124" s="176">
        <v>524.91</v>
      </c>
      <c r="N124" s="176">
        <v>901.2</v>
      </c>
      <c r="O124" s="177" t="s">
        <v>171</v>
      </c>
      <c r="P124" s="182"/>
    </row>
    <row r="125" spans="1:16" x14ac:dyDescent="0.35">
      <c r="A125" s="86" t="str">
        <f t="shared" si="7"/>
        <v>#22300</v>
      </c>
      <c r="B125" s="86" t="str">
        <f t="shared" si="7"/>
        <v>Civil engineering technologists and technicians</v>
      </c>
      <c r="C125" s="152">
        <f t="shared" si="6"/>
        <v>2920</v>
      </c>
      <c r="D125" s="152">
        <f t="shared" si="6"/>
        <v>1240</v>
      </c>
      <c r="E125" s="152">
        <f t="shared" si="6"/>
        <v>560</v>
      </c>
      <c r="F125" s="152">
        <f t="shared" si="5"/>
        <v>680</v>
      </c>
      <c r="G125" s="153" t="str">
        <f t="shared" si="8"/>
        <v>2</v>
      </c>
      <c r="I125" s="174" t="s">
        <v>448</v>
      </c>
      <c r="J125" s="174" t="s">
        <v>449</v>
      </c>
      <c r="K125" s="176">
        <v>2915.51</v>
      </c>
      <c r="L125" s="176">
        <v>1238.9300000000003</v>
      </c>
      <c r="M125" s="176">
        <v>559.23</v>
      </c>
      <c r="N125" s="176">
        <v>679.7</v>
      </c>
      <c r="O125" s="177" t="s">
        <v>171</v>
      </c>
      <c r="P125" s="182"/>
    </row>
    <row r="126" spans="1:16" x14ac:dyDescent="0.35">
      <c r="A126" s="86" t="str">
        <f t="shared" si="7"/>
        <v>#22301</v>
      </c>
      <c r="B126" s="86" t="str">
        <f t="shared" si="7"/>
        <v>Mechanical engineering technologists and technicians</v>
      </c>
      <c r="C126" s="152">
        <f t="shared" si="6"/>
        <v>3260</v>
      </c>
      <c r="D126" s="152">
        <f t="shared" si="6"/>
        <v>1470</v>
      </c>
      <c r="E126" s="152">
        <f t="shared" si="6"/>
        <v>590</v>
      </c>
      <c r="F126" s="152">
        <f t="shared" si="5"/>
        <v>880</v>
      </c>
      <c r="G126" s="153" t="str">
        <f t="shared" si="8"/>
        <v>2</v>
      </c>
      <c r="I126" s="174" t="s">
        <v>450</v>
      </c>
      <c r="J126" s="174" t="s">
        <v>451</v>
      </c>
      <c r="K126" s="176">
        <v>3263.79</v>
      </c>
      <c r="L126" s="176">
        <v>1466.4999999999998</v>
      </c>
      <c r="M126" s="176">
        <v>590</v>
      </c>
      <c r="N126" s="176">
        <v>876.5100000000001</v>
      </c>
      <c r="O126" s="177" t="s">
        <v>171</v>
      </c>
      <c r="P126" s="182"/>
    </row>
    <row r="127" spans="1:16" x14ac:dyDescent="0.35">
      <c r="A127" s="86" t="str">
        <f t="shared" si="7"/>
        <v>#22302</v>
      </c>
      <c r="B127" s="86" t="str">
        <f t="shared" si="7"/>
        <v>Industrial engineering and manufacturing technologists and technicians</v>
      </c>
      <c r="C127" s="152">
        <f t="shared" si="6"/>
        <v>1600</v>
      </c>
      <c r="D127" s="152">
        <f t="shared" si="6"/>
        <v>600</v>
      </c>
      <c r="E127" s="152">
        <f t="shared" si="6"/>
        <v>220</v>
      </c>
      <c r="F127" s="152">
        <f t="shared" si="5"/>
        <v>390</v>
      </c>
      <c r="G127" s="153" t="str">
        <f t="shared" si="8"/>
        <v>2</v>
      </c>
      <c r="I127" s="174" t="s">
        <v>452</v>
      </c>
      <c r="J127" s="174" t="s">
        <v>453</v>
      </c>
      <c r="K127" s="176">
        <v>1598.8</v>
      </c>
      <c r="L127" s="176">
        <v>601.41000000000008</v>
      </c>
      <c r="M127" s="176">
        <v>215.33</v>
      </c>
      <c r="N127" s="176">
        <v>386.08000000000004</v>
      </c>
      <c r="O127" s="177" t="s">
        <v>171</v>
      </c>
      <c r="P127" s="182"/>
    </row>
    <row r="128" spans="1:16" x14ac:dyDescent="0.35">
      <c r="A128" s="86" t="str">
        <f t="shared" si="7"/>
        <v>#22303</v>
      </c>
      <c r="B128" s="86" t="str">
        <f t="shared" si="7"/>
        <v>Construction estimators</v>
      </c>
      <c r="C128" s="152">
        <f t="shared" si="6"/>
        <v>3750</v>
      </c>
      <c r="D128" s="152">
        <f t="shared" si="6"/>
        <v>1490</v>
      </c>
      <c r="E128" s="152">
        <f t="shared" si="6"/>
        <v>630</v>
      </c>
      <c r="F128" s="152">
        <f t="shared" si="5"/>
        <v>860</v>
      </c>
      <c r="G128" s="153" t="str">
        <f t="shared" si="8"/>
        <v>2</v>
      </c>
      <c r="I128" s="174" t="s">
        <v>454</v>
      </c>
      <c r="J128" s="174" t="s">
        <v>455</v>
      </c>
      <c r="K128" s="176">
        <v>3748.26</v>
      </c>
      <c r="L128" s="176">
        <v>1491.61</v>
      </c>
      <c r="M128" s="176">
        <v>627.6</v>
      </c>
      <c r="N128" s="176">
        <v>864.01000000000022</v>
      </c>
      <c r="O128" s="177" t="s">
        <v>171</v>
      </c>
      <c r="P128" s="182"/>
    </row>
    <row r="129" spans="1:16" x14ac:dyDescent="0.35">
      <c r="A129" s="86" t="str">
        <f t="shared" si="7"/>
        <v>#22310</v>
      </c>
      <c r="B129" s="86" t="str">
        <f t="shared" si="7"/>
        <v>Electrical and electronics engineering technologists and technicians</v>
      </c>
      <c r="C129" s="152">
        <f t="shared" si="6"/>
        <v>5280</v>
      </c>
      <c r="D129" s="152">
        <f t="shared" si="6"/>
        <v>2440</v>
      </c>
      <c r="E129" s="152">
        <f t="shared" si="6"/>
        <v>910</v>
      </c>
      <c r="F129" s="152">
        <f t="shared" si="5"/>
        <v>1530</v>
      </c>
      <c r="G129" s="153" t="str">
        <f t="shared" si="8"/>
        <v>2</v>
      </c>
      <c r="I129" s="174" t="s">
        <v>456</v>
      </c>
      <c r="J129" s="174" t="s">
        <v>457</v>
      </c>
      <c r="K129" s="176">
        <v>5284.47</v>
      </c>
      <c r="L129" s="176">
        <v>2440.3000000000002</v>
      </c>
      <c r="M129" s="176">
        <v>909.92</v>
      </c>
      <c r="N129" s="176">
        <v>1530.3899999999999</v>
      </c>
      <c r="O129" s="177" t="s">
        <v>171</v>
      </c>
      <c r="P129" s="182"/>
    </row>
    <row r="130" spans="1:16" x14ac:dyDescent="0.35">
      <c r="A130" s="86" t="str">
        <f t="shared" si="7"/>
        <v>#22311</v>
      </c>
      <c r="B130" s="86" t="str">
        <f t="shared" si="7"/>
        <v>Electronic service technicians (household and business equipment)</v>
      </c>
      <c r="C130" s="152">
        <f t="shared" si="6"/>
        <v>8080</v>
      </c>
      <c r="D130" s="152">
        <f t="shared" si="6"/>
        <v>3260</v>
      </c>
      <c r="E130" s="152">
        <f t="shared" si="6"/>
        <v>1320</v>
      </c>
      <c r="F130" s="152">
        <f t="shared" si="5"/>
        <v>1930</v>
      </c>
      <c r="G130" s="153" t="str">
        <f t="shared" si="8"/>
        <v>2</v>
      </c>
      <c r="I130" s="174" t="s">
        <v>458</v>
      </c>
      <c r="J130" s="174" t="s">
        <v>459</v>
      </c>
      <c r="K130" s="176">
        <v>8080.6</v>
      </c>
      <c r="L130" s="176">
        <v>3259.39</v>
      </c>
      <c r="M130" s="176">
        <v>1324.5300000000002</v>
      </c>
      <c r="N130" s="176">
        <v>1934.8799999999999</v>
      </c>
      <c r="O130" s="177" t="s">
        <v>171</v>
      </c>
      <c r="P130" s="182"/>
    </row>
    <row r="131" spans="1:16" x14ac:dyDescent="0.35">
      <c r="A131" s="86" t="str">
        <f t="shared" si="7"/>
        <v>#22312</v>
      </c>
      <c r="B131" s="86" t="str">
        <f t="shared" si="7"/>
        <v>Industrial instrument technicians and mechanics</v>
      </c>
      <c r="C131" s="152">
        <f t="shared" si="6"/>
        <v>1030</v>
      </c>
      <c r="D131" s="152">
        <f t="shared" si="6"/>
        <v>290</v>
      </c>
      <c r="E131" s="152">
        <f t="shared" si="6"/>
        <v>50</v>
      </c>
      <c r="F131" s="152">
        <f t="shared" si="5"/>
        <v>240</v>
      </c>
      <c r="G131" s="153" t="str">
        <f t="shared" si="8"/>
        <v>2</v>
      </c>
      <c r="I131" s="174" t="s">
        <v>460</v>
      </c>
      <c r="J131" s="174" t="s">
        <v>461</v>
      </c>
      <c r="K131" s="176">
        <v>1027.9000000000001</v>
      </c>
      <c r="L131" s="176">
        <v>291.24</v>
      </c>
      <c r="M131" s="176">
        <v>48.300000000000004</v>
      </c>
      <c r="N131" s="176">
        <v>242.92000000000002</v>
      </c>
      <c r="O131" s="177" t="s">
        <v>171</v>
      </c>
      <c r="P131" s="182"/>
    </row>
    <row r="132" spans="1:16" x14ac:dyDescent="0.35">
      <c r="A132" s="86" t="str">
        <f t="shared" si="7"/>
        <v>#22313</v>
      </c>
      <c r="B132" s="86" t="str">
        <f t="shared" si="7"/>
        <v>Aircraft instrument, electrical and avionics mechanics, technicians and inspectors</v>
      </c>
      <c r="C132" s="152">
        <f t="shared" si="6"/>
        <v>830</v>
      </c>
      <c r="D132" s="152">
        <f t="shared" si="6"/>
        <v>300</v>
      </c>
      <c r="E132" s="152">
        <f t="shared" si="6"/>
        <v>100</v>
      </c>
      <c r="F132" s="152">
        <f t="shared" si="6"/>
        <v>200</v>
      </c>
      <c r="G132" s="153" t="str">
        <f t="shared" si="8"/>
        <v>2</v>
      </c>
      <c r="I132" s="174" t="s">
        <v>462</v>
      </c>
      <c r="J132" s="174" t="s">
        <v>463</v>
      </c>
      <c r="K132" s="176">
        <v>828.55</v>
      </c>
      <c r="L132" s="176">
        <v>298.95</v>
      </c>
      <c r="M132" s="176">
        <v>96.410000000000025</v>
      </c>
      <c r="N132" s="176">
        <v>202.54999999999995</v>
      </c>
      <c r="O132" s="177" t="s">
        <v>171</v>
      </c>
      <c r="P132" s="182"/>
    </row>
    <row r="133" spans="1:16" x14ac:dyDescent="0.35">
      <c r="A133" s="86" t="str">
        <f t="shared" si="7"/>
        <v>#30010</v>
      </c>
      <c r="B133" s="86" t="str">
        <f t="shared" si="7"/>
        <v>Managers in health care</v>
      </c>
      <c r="C133" s="152">
        <f t="shared" ref="C133:F196" si="9">ROUND(K133,-1)</f>
        <v>6390</v>
      </c>
      <c r="D133" s="152">
        <f t="shared" si="9"/>
        <v>4020</v>
      </c>
      <c r="E133" s="152">
        <f t="shared" si="9"/>
        <v>1470</v>
      </c>
      <c r="F133" s="152">
        <f t="shared" si="9"/>
        <v>2540</v>
      </c>
      <c r="G133" s="153" t="str">
        <f t="shared" si="8"/>
        <v>0</v>
      </c>
      <c r="I133" s="174" t="s">
        <v>464</v>
      </c>
      <c r="J133" s="174" t="s">
        <v>465</v>
      </c>
      <c r="K133" s="176">
        <v>6385.22</v>
      </c>
      <c r="L133" s="176">
        <v>4015.7700000000004</v>
      </c>
      <c r="M133" s="176">
        <v>1474.77</v>
      </c>
      <c r="N133" s="176">
        <v>2540.9800000000005</v>
      </c>
      <c r="O133" s="177" t="s">
        <v>198</v>
      </c>
      <c r="P133" s="182"/>
    </row>
    <row r="134" spans="1:16" x14ac:dyDescent="0.35">
      <c r="A134" s="86" t="str">
        <f t="shared" ref="A134:B197" si="10">I134</f>
        <v>#31100</v>
      </c>
      <c r="B134" s="86" t="str">
        <f t="shared" si="10"/>
        <v>Specialists in clinical and laboratory medicine</v>
      </c>
      <c r="C134" s="152">
        <f t="shared" si="9"/>
        <v>6770</v>
      </c>
      <c r="D134" s="152">
        <f t="shared" si="9"/>
        <v>2900</v>
      </c>
      <c r="E134" s="152">
        <f t="shared" si="9"/>
        <v>1640</v>
      </c>
      <c r="F134" s="152">
        <f t="shared" si="9"/>
        <v>1250</v>
      </c>
      <c r="G134" s="153" t="str">
        <f t="shared" ref="G134:G197" si="11">O134</f>
        <v>1</v>
      </c>
      <c r="I134" s="174" t="s">
        <v>466</v>
      </c>
      <c r="J134" s="174" t="s">
        <v>467</v>
      </c>
      <c r="K134" s="176">
        <v>6772.48</v>
      </c>
      <c r="L134" s="176">
        <v>2898.5000000000005</v>
      </c>
      <c r="M134" s="176">
        <v>1644.3300000000002</v>
      </c>
      <c r="N134" s="176">
        <v>1254.1699999999998</v>
      </c>
      <c r="O134" s="177" t="s">
        <v>191</v>
      </c>
      <c r="P134" s="182"/>
    </row>
    <row r="135" spans="1:16" x14ac:dyDescent="0.35">
      <c r="A135" s="86" t="str">
        <f t="shared" si="10"/>
        <v>#31101</v>
      </c>
      <c r="B135" s="86" t="str">
        <f t="shared" si="10"/>
        <v>Specialists in surgery</v>
      </c>
      <c r="C135" s="152">
        <f t="shared" si="9"/>
        <v>1840</v>
      </c>
      <c r="D135" s="152">
        <f t="shared" si="9"/>
        <v>830</v>
      </c>
      <c r="E135" s="152">
        <f t="shared" si="9"/>
        <v>420</v>
      </c>
      <c r="F135" s="152">
        <f t="shared" si="9"/>
        <v>410</v>
      </c>
      <c r="G135" s="153" t="str">
        <f t="shared" si="11"/>
        <v>1</v>
      </c>
      <c r="I135" s="174" t="s">
        <v>468</v>
      </c>
      <c r="J135" s="174" t="s">
        <v>469</v>
      </c>
      <c r="K135" s="176">
        <v>1843.92</v>
      </c>
      <c r="L135" s="176">
        <v>832.59000000000015</v>
      </c>
      <c r="M135" s="176">
        <v>422.55000000000007</v>
      </c>
      <c r="N135" s="176">
        <v>410.05</v>
      </c>
      <c r="O135" s="177" t="s">
        <v>191</v>
      </c>
      <c r="P135" s="182"/>
    </row>
    <row r="136" spans="1:16" x14ac:dyDescent="0.35">
      <c r="A136" s="86" t="str">
        <f t="shared" si="10"/>
        <v>#31102</v>
      </c>
      <c r="B136" s="86" t="str">
        <f t="shared" si="10"/>
        <v>General practitioners and family physicians</v>
      </c>
      <c r="C136" s="152">
        <f t="shared" si="9"/>
        <v>9180</v>
      </c>
      <c r="D136" s="152">
        <f t="shared" si="9"/>
        <v>3810</v>
      </c>
      <c r="E136" s="152">
        <f t="shared" si="9"/>
        <v>1940</v>
      </c>
      <c r="F136" s="152">
        <f t="shared" si="9"/>
        <v>1860</v>
      </c>
      <c r="G136" s="153" t="str">
        <f t="shared" si="11"/>
        <v>1</v>
      </c>
      <c r="I136" s="174" t="s">
        <v>470</v>
      </c>
      <c r="J136" s="174" t="s">
        <v>471</v>
      </c>
      <c r="K136" s="176">
        <v>9183.7000000000007</v>
      </c>
      <c r="L136" s="176">
        <v>3808.01</v>
      </c>
      <c r="M136" s="176">
        <v>1944.05</v>
      </c>
      <c r="N136" s="176">
        <v>1863.97</v>
      </c>
      <c r="O136" s="177" t="s">
        <v>191</v>
      </c>
      <c r="P136" s="182"/>
    </row>
    <row r="137" spans="1:16" x14ac:dyDescent="0.35">
      <c r="A137" s="86" t="str">
        <f t="shared" si="10"/>
        <v>#31103</v>
      </c>
      <c r="B137" s="86" t="str">
        <f t="shared" si="10"/>
        <v>Veterinarians</v>
      </c>
      <c r="C137" s="152">
        <f t="shared" si="9"/>
        <v>1700</v>
      </c>
      <c r="D137" s="152">
        <f t="shared" si="9"/>
        <v>760</v>
      </c>
      <c r="E137" s="152">
        <f t="shared" si="9"/>
        <v>300</v>
      </c>
      <c r="F137" s="152">
        <f t="shared" si="9"/>
        <v>460</v>
      </c>
      <c r="G137" s="153" t="str">
        <f t="shared" si="11"/>
        <v>1</v>
      </c>
      <c r="I137" s="174" t="s">
        <v>472</v>
      </c>
      <c r="J137" s="174" t="s">
        <v>473</v>
      </c>
      <c r="K137" s="176">
        <v>1695.76</v>
      </c>
      <c r="L137" s="176">
        <v>762.11000000000013</v>
      </c>
      <c r="M137" s="176">
        <v>298.11</v>
      </c>
      <c r="N137" s="176">
        <v>464</v>
      </c>
      <c r="O137" s="177" t="s">
        <v>191</v>
      </c>
      <c r="P137" s="182"/>
    </row>
    <row r="138" spans="1:16" x14ac:dyDescent="0.35">
      <c r="A138" s="86" t="str">
        <f t="shared" si="10"/>
        <v>#31110</v>
      </c>
      <c r="B138" s="86" t="str">
        <f t="shared" si="10"/>
        <v>Dentists</v>
      </c>
      <c r="C138" s="152">
        <f t="shared" si="9"/>
        <v>3500</v>
      </c>
      <c r="D138" s="152">
        <f t="shared" si="9"/>
        <v>1490</v>
      </c>
      <c r="E138" s="152">
        <f t="shared" si="9"/>
        <v>620</v>
      </c>
      <c r="F138" s="152">
        <f t="shared" si="9"/>
        <v>870</v>
      </c>
      <c r="G138" s="153" t="str">
        <f t="shared" si="11"/>
        <v>1</v>
      </c>
      <c r="I138" s="174" t="s">
        <v>474</v>
      </c>
      <c r="J138" s="174" t="s">
        <v>475</v>
      </c>
      <c r="K138" s="176">
        <v>3497.64</v>
      </c>
      <c r="L138" s="176">
        <v>1489.3000000000002</v>
      </c>
      <c r="M138" s="176">
        <v>617.65000000000009</v>
      </c>
      <c r="N138" s="176">
        <v>871.68000000000006</v>
      </c>
      <c r="O138" s="177" t="s">
        <v>191</v>
      </c>
      <c r="P138" s="182"/>
    </row>
    <row r="139" spans="1:16" x14ac:dyDescent="0.35">
      <c r="A139" s="86" t="str">
        <f t="shared" si="10"/>
        <v>#31111</v>
      </c>
      <c r="B139" s="86" t="str">
        <f t="shared" si="10"/>
        <v>Optometrists</v>
      </c>
      <c r="C139" s="152">
        <f t="shared" si="9"/>
        <v>780</v>
      </c>
      <c r="D139" s="152">
        <f t="shared" si="9"/>
        <v>390</v>
      </c>
      <c r="E139" s="152">
        <f t="shared" si="9"/>
        <v>140</v>
      </c>
      <c r="F139" s="152">
        <f t="shared" si="9"/>
        <v>240</v>
      </c>
      <c r="G139" s="153" t="str">
        <f t="shared" si="11"/>
        <v>1</v>
      </c>
      <c r="I139" s="174" t="s">
        <v>476</v>
      </c>
      <c r="J139" s="174" t="s">
        <v>477</v>
      </c>
      <c r="K139" s="176">
        <v>782.79</v>
      </c>
      <c r="L139" s="176">
        <v>385.25</v>
      </c>
      <c r="M139" s="176">
        <v>143.04000000000002</v>
      </c>
      <c r="N139" s="176">
        <v>242.22000000000003</v>
      </c>
      <c r="O139" s="177" t="s">
        <v>191</v>
      </c>
      <c r="P139" s="182"/>
    </row>
    <row r="140" spans="1:16" x14ac:dyDescent="0.35">
      <c r="A140" s="86" t="str">
        <f t="shared" si="10"/>
        <v>#31112</v>
      </c>
      <c r="B140" s="86" t="str">
        <f t="shared" si="10"/>
        <v>Audiologists and speech-language pathologists</v>
      </c>
      <c r="C140" s="152">
        <f t="shared" si="9"/>
        <v>1620</v>
      </c>
      <c r="D140" s="152">
        <f t="shared" si="9"/>
        <v>720</v>
      </c>
      <c r="E140" s="152">
        <f t="shared" si="9"/>
        <v>310</v>
      </c>
      <c r="F140" s="152">
        <f t="shared" si="9"/>
        <v>410</v>
      </c>
      <c r="G140" s="153" t="str">
        <f t="shared" si="11"/>
        <v>1</v>
      </c>
      <c r="I140" s="174" t="s">
        <v>478</v>
      </c>
      <c r="J140" s="174" t="s">
        <v>479</v>
      </c>
      <c r="K140" s="176">
        <v>1624.25</v>
      </c>
      <c r="L140" s="176">
        <v>724.42000000000007</v>
      </c>
      <c r="M140" s="176">
        <v>309.56</v>
      </c>
      <c r="N140" s="176">
        <v>414.86</v>
      </c>
      <c r="O140" s="177" t="s">
        <v>191</v>
      </c>
      <c r="P140" s="182"/>
    </row>
    <row r="141" spans="1:16" x14ac:dyDescent="0.35">
      <c r="A141" s="86" t="str">
        <f t="shared" si="10"/>
        <v>#31120</v>
      </c>
      <c r="B141" s="86" t="str">
        <f t="shared" si="10"/>
        <v>Pharmacists</v>
      </c>
      <c r="C141" s="152">
        <f t="shared" si="9"/>
        <v>7980</v>
      </c>
      <c r="D141" s="152">
        <f t="shared" si="9"/>
        <v>3080</v>
      </c>
      <c r="E141" s="152">
        <f t="shared" si="9"/>
        <v>1560</v>
      </c>
      <c r="F141" s="152">
        <f t="shared" si="9"/>
        <v>1520</v>
      </c>
      <c r="G141" s="153" t="str">
        <f t="shared" si="11"/>
        <v>1</v>
      </c>
      <c r="I141" s="174" t="s">
        <v>480</v>
      </c>
      <c r="J141" s="174" t="s">
        <v>481</v>
      </c>
      <c r="K141" s="176">
        <v>7984.6</v>
      </c>
      <c r="L141" s="176">
        <v>3079.11</v>
      </c>
      <c r="M141" s="176">
        <v>1558.86</v>
      </c>
      <c r="N141" s="176">
        <v>1520.26</v>
      </c>
      <c r="O141" s="177" t="s">
        <v>191</v>
      </c>
      <c r="P141" s="182"/>
    </row>
    <row r="142" spans="1:16" x14ac:dyDescent="0.35">
      <c r="A142" s="86" t="str">
        <f t="shared" si="10"/>
        <v>#31121</v>
      </c>
      <c r="B142" s="86" t="str">
        <f t="shared" si="10"/>
        <v>Dietitians and nutritionists</v>
      </c>
      <c r="C142" s="152">
        <f t="shared" si="9"/>
        <v>1670</v>
      </c>
      <c r="D142" s="152">
        <f t="shared" si="9"/>
        <v>790</v>
      </c>
      <c r="E142" s="152">
        <f t="shared" si="9"/>
        <v>390</v>
      </c>
      <c r="F142" s="152">
        <f t="shared" si="9"/>
        <v>400</v>
      </c>
      <c r="G142" s="153" t="str">
        <f t="shared" si="11"/>
        <v>1</v>
      </c>
      <c r="I142" s="174" t="s">
        <v>482</v>
      </c>
      <c r="J142" s="174" t="s">
        <v>483</v>
      </c>
      <c r="K142" s="176">
        <v>1673.17</v>
      </c>
      <c r="L142" s="176">
        <v>787.19999999999982</v>
      </c>
      <c r="M142" s="176">
        <v>386.53</v>
      </c>
      <c r="N142" s="176">
        <v>400.67000000000007</v>
      </c>
      <c r="O142" s="177" t="s">
        <v>191</v>
      </c>
      <c r="P142" s="182"/>
    </row>
    <row r="143" spans="1:16" x14ac:dyDescent="0.35">
      <c r="A143" s="86" t="str">
        <f t="shared" si="10"/>
        <v>#31200</v>
      </c>
      <c r="B143" s="86" t="str">
        <f t="shared" si="10"/>
        <v>Psychologists</v>
      </c>
      <c r="C143" s="152">
        <f t="shared" si="9"/>
        <v>2100</v>
      </c>
      <c r="D143" s="152">
        <f t="shared" si="9"/>
        <v>890</v>
      </c>
      <c r="E143" s="152">
        <f t="shared" si="9"/>
        <v>410</v>
      </c>
      <c r="F143" s="152">
        <f t="shared" si="9"/>
        <v>480</v>
      </c>
      <c r="G143" s="153" t="str">
        <f t="shared" si="11"/>
        <v>1</v>
      </c>
      <c r="I143" s="174" t="s">
        <v>484</v>
      </c>
      <c r="J143" s="174" t="s">
        <v>485</v>
      </c>
      <c r="K143" s="176">
        <v>2102.9899999999998</v>
      </c>
      <c r="L143" s="176">
        <v>885.09999999999991</v>
      </c>
      <c r="M143" s="176">
        <v>407.93000000000006</v>
      </c>
      <c r="N143" s="176">
        <v>477.16999999999996</v>
      </c>
      <c r="O143" s="177" t="s">
        <v>191</v>
      </c>
      <c r="P143" s="182"/>
    </row>
    <row r="144" spans="1:16" x14ac:dyDescent="0.35">
      <c r="A144" s="86" t="str">
        <f t="shared" si="10"/>
        <v>#31201</v>
      </c>
      <c r="B144" s="86" t="str">
        <f t="shared" si="10"/>
        <v>Chiropractors</v>
      </c>
      <c r="C144" s="152">
        <f t="shared" si="9"/>
        <v>1240</v>
      </c>
      <c r="D144" s="152">
        <f t="shared" si="9"/>
        <v>600</v>
      </c>
      <c r="E144" s="152">
        <f t="shared" si="9"/>
        <v>220</v>
      </c>
      <c r="F144" s="152">
        <f t="shared" si="9"/>
        <v>380</v>
      </c>
      <c r="G144" s="153" t="str">
        <f t="shared" si="11"/>
        <v>1</v>
      </c>
      <c r="I144" s="174" t="s">
        <v>486</v>
      </c>
      <c r="J144" s="174" t="s">
        <v>487</v>
      </c>
      <c r="K144" s="176">
        <v>1238.1400000000001</v>
      </c>
      <c r="L144" s="176">
        <v>596.92999999999995</v>
      </c>
      <c r="M144" s="176">
        <v>219.29000000000002</v>
      </c>
      <c r="N144" s="176">
        <v>377.6</v>
      </c>
      <c r="O144" s="177" t="s">
        <v>191</v>
      </c>
      <c r="P144" s="182"/>
    </row>
    <row r="145" spans="1:16" x14ac:dyDescent="0.35">
      <c r="A145" s="86" t="str">
        <f t="shared" si="10"/>
        <v>#31202</v>
      </c>
      <c r="B145" s="86" t="str">
        <f t="shared" si="10"/>
        <v>Physiotherapists</v>
      </c>
      <c r="C145" s="152">
        <f t="shared" si="9"/>
        <v>4770</v>
      </c>
      <c r="D145" s="152">
        <f t="shared" si="9"/>
        <v>2080</v>
      </c>
      <c r="E145" s="152">
        <f t="shared" si="9"/>
        <v>1010</v>
      </c>
      <c r="F145" s="152">
        <f t="shared" si="9"/>
        <v>1070</v>
      </c>
      <c r="G145" s="153" t="str">
        <f t="shared" si="11"/>
        <v>1</v>
      </c>
      <c r="I145" s="174" t="s">
        <v>488</v>
      </c>
      <c r="J145" s="174" t="s">
        <v>489</v>
      </c>
      <c r="K145" s="176">
        <v>4769.38</v>
      </c>
      <c r="L145" s="176">
        <v>2080.31</v>
      </c>
      <c r="M145" s="176">
        <v>1009.39</v>
      </c>
      <c r="N145" s="176">
        <v>1070.94</v>
      </c>
      <c r="O145" s="177" t="s">
        <v>191</v>
      </c>
      <c r="P145" s="182"/>
    </row>
    <row r="146" spans="1:16" x14ac:dyDescent="0.35">
      <c r="A146" s="86" t="str">
        <f t="shared" si="10"/>
        <v>#31203</v>
      </c>
      <c r="B146" s="86" t="str">
        <f t="shared" si="10"/>
        <v>Occupational therapists</v>
      </c>
      <c r="C146" s="152">
        <f t="shared" si="9"/>
        <v>3160</v>
      </c>
      <c r="D146" s="152">
        <f t="shared" si="9"/>
        <v>1360</v>
      </c>
      <c r="E146" s="152">
        <f t="shared" si="9"/>
        <v>720</v>
      </c>
      <c r="F146" s="152">
        <f t="shared" si="9"/>
        <v>640</v>
      </c>
      <c r="G146" s="153" t="str">
        <f t="shared" si="11"/>
        <v>1</v>
      </c>
      <c r="I146" s="174" t="s">
        <v>490</v>
      </c>
      <c r="J146" s="174" t="s">
        <v>491</v>
      </c>
      <c r="K146" s="176">
        <v>3162.56</v>
      </c>
      <c r="L146" s="176">
        <v>1361.23</v>
      </c>
      <c r="M146" s="176">
        <v>718.63</v>
      </c>
      <c r="N146" s="176">
        <v>642.61</v>
      </c>
      <c r="O146" s="177" t="s">
        <v>191</v>
      </c>
      <c r="P146" s="182"/>
    </row>
    <row r="147" spans="1:16" x14ac:dyDescent="0.35">
      <c r="A147" s="86" t="str">
        <f t="shared" si="10"/>
        <v>#31204</v>
      </c>
      <c r="B147" s="86" t="str">
        <f t="shared" si="10"/>
        <v>Kinesiologists and other professional occupations in therapy and assessment</v>
      </c>
      <c r="C147" s="152">
        <f t="shared" si="9"/>
        <v>1980</v>
      </c>
      <c r="D147" s="152">
        <f t="shared" si="9"/>
        <v>630</v>
      </c>
      <c r="E147" s="152">
        <f t="shared" si="9"/>
        <v>400</v>
      </c>
      <c r="F147" s="152">
        <f t="shared" si="9"/>
        <v>230</v>
      </c>
      <c r="G147" s="153" t="str">
        <f t="shared" si="11"/>
        <v>1</v>
      </c>
      <c r="I147" s="174" t="s">
        <v>492</v>
      </c>
      <c r="J147" s="174" t="s">
        <v>493</v>
      </c>
      <c r="K147" s="176">
        <v>1975.68</v>
      </c>
      <c r="L147" s="176">
        <v>628.09</v>
      </c>
      <c r="M147" s="176">
        <v>401.63000000000005</v>
      </c>
      <c r="N147" s="176">
        <v>226.45000000000002</v>
      </c>
      <c r="O147" s="177" t="s">
        <v>191</v>
      </c>
      <c r="P147" s="182"/>
    </row>
    <row r="148" spans="1:16" x14ac:dyDescent="0.35">
      <c r="A148" s="86" t="str">
        <f t="shared" si="10"/>
        <v>#31209</v>
      </c>
      <c r="B148" s="86" t="str">
        <f t="shared" si="10"/>
        <v>Other professional occupations in health diagnosing and treating</v>
      </c>
      <c r="C148" s="152">
        <f t="shared" si="9"/>
        <v>810</v>
      </c>
      <c r="D148" s="152">
        <f t="shared" si="9"/>
        <v>350</v>
      </c>
      <c r="E148" s="152">
        <f t="shared" si="9"/>
        <v>140</v>
      </c>
      <c r="F148" s="152">
        <f t="shared" si="9"/>
        <v>210</v>
      </c>
      <c r="G148" s="153" t="str">
        <f t="shared" si="11"/>
        <v>1</v>
      </c>
      <c r="I148" s="174" t="s">
        <v>494</v>
      </c>
      <c r="J148" s="174" t="s">
        <v>495</v>
      </c>
      <c r="K148" s="176">
        <v>811.51</v>
      </c>
      <c r="L148" s="176">
        <v>354.89000000000004</v>
      </c>
      <c r="M148" s="176">
        <v>144.41000000000003</v>
      </c>
      <c r="N148" s="176">
        <v>210.48000000000002</v>
      </c>
      <c r="O148" s="177" t="s">
        <v>191</v>
      </c>
      <c r="P148" s="182"/>
    </row>
    <row r="149" spans="1:16" x14ac:dyDescent="0.35">
      <c r="A149" s="86" t="str">
        <f t="shared" si="10"/>
        <v>#31300</v>
      </c>
      <c r="B149" s="86" t="str">
        <f t="shared" si="10"/>
        <v>Nursing coordinators and supervisors</v>
      </c>
      <c r="C149" s="152">
        <f t="shared" si="9"/>
        <v>2180</v>
      </c>
      <c r="D149" s="152">
        <f t="shared" si="9"/>
        <v>1360</v>
      </c>
      <c r="E149" s="152">
        <f t="shared" si="9"/>
        <v>550</v>
      </c>
      <c r="F149" s="152">
        <f t="shared" si="9"/>
        <v>810</v>
      </c>
      <c r="G149" s="153" t="str">
        <f t="shared" si="11"/>
        <v>1</v>
      </c>
      <c r="I149" s="174" t="s">
        <v>496</v>
      </c>
      <c r="J149" s="174" t="s">
        <v>497</v>
      </c>
      <c r="K149" s="176">
        <v>2180.58</v>
      </c>
      <c r="L149" s="176">
        <v>1360.15</v>
      </c>
      <c r="M149" s="176">
        <v>548.90000000000009</v>
      </c>
      <c r="N149" s="176">
        <v>811.27</v>
      </c>
      <c r="O149" s="177" t="s">
        <v>191</v>
      </c>
      <c r="P149" s="182"/>
    </row>
    <row r="150" spans="1:16" x14ac:dyDescent="0.35">
      <c r="A150" s="86" t="str">
        <f t="shared" si="10"/>
        <v>#31301</v>
      </c>
      <c r="B150" s="86" t="str">
        <f t="shared" si="10"/>
        <v>Registered nurses and registered psychiatric nurses</v>
      </c>
      <c r="C150" s="152">
        <f t="shared" si="9"/>
        <v>63910</v>
      </c>
      <c r="D150" s="152">
        <f t="shared" si="9"/>
        <v>30190</v>
      </c>
      <c r="E150" s="152">
        <f t="shared" si="9"/>
        <v>16110</v>
      </c>
      <c r="F150" s="152">
        <f t="shared" si="9"/>
        <v>14090</v>
      </c>
      <c r="G150" s="153" t="str">
        <f t="shared" si="11"/>
        <v>1</v>
      </c>
      <c r="I150" s="174" t="s">
        <v>202</v>
      </c>
      <c r="J150" s="174" t="s">
        <v>203</v>
      </c>
      <c r="K150" s="176">
        <v>63911.56</v>
      </c>
      <c r="L150" s="176">
        <v>30193.269999999997</v>
      </c>
      <c r="M150" s="176">
        <v>16106</v>
      </c>
      <c r="N150" s="176">
        <v>14087.27</v>
      </c>
      <c r="O150" s="177" t="s">
        <v>191</v>
      </c>
      <c r="P150" s="182"/>
    </row>
    <row r="151" spans="1:16" x14ac:dyDescent="0.35">
      <c r="A151" s="86" t="str">
        <f t="shared" si="10"/>
        <v>#31302</v>
      </c>
      <c r="B151" s="86" t="str">
        <f t="shared" si="10"/>
        <v>Nurse practitioners</v>
      </c>
      <c r="C151" s="152">
        <f t="shared" si="9"/>
        <v>840</v>
      </c>
      <c r="D151" s="152">
        <f t="shared" si="9"/>
        <v>360</v>
      </c>
      <c r="E151" s="152">
        <f t="shared" si="9"/>
        <v>200</v>
      </c>
      <c r="F151" s="152">
        <f t="shared" si="9"/>
        <v>150</v>
      </c>
      <c r="G151" s="153" t="str">
        <f t="shared" si="11"/>
        <v>1</v>
      </c>
      <c r="I151" s="174" t="s">
        <v>498</v>
      </c>
      <c r="J151" s="174" t="s">
        <v>499</v>
      </c>
      <c r="K151" s="176">
        <v>836.5</v>
      </c>
      <c r="L151" s="176">
        <v>356.67999999999995</v>
      </c>
      <c r="M151" s="176">
        <v>203.07</v>
      </c>
      <c r="N151" s="176">
        <v>153.60000000000002</v>
      </c>
      <c r="O151" s="177" t="s">
        <v>191</v>
      </c>
      <c r="P151" s="182"/>
    </row>
    <row r="152" spans="1:16" x14ac:dyDescent="0.35">
      <c r="A152" s="86" t="str">
        <f t="shared" si="10"/>
        <v>#31303</v>
      </c>
      <c r="B152" s="86" t="str">
        <f t="shared" si="10"/>
        <v>Physician assistants, midwives and allied health professionals</v>
      </c>
      <c r="C152" s="152">
        <f t="shared" si="9"/>
        <v>310</v>
      </c>
      <c r="D152" s="152">
        <f t="shared" si="9"/>
        <v>140</v>
      </c>
      <c r="E152" s="152">
        <f t="shared" si="9"/>
        <v>70</v>
      </c>
      <c r="F152" s="152">
        <f t="shared" si="9"/>
        <v>70</v>
      </c>
      <c r="G152" s="153" t="str">
        <f t="shared" si="11"/>
        <v>1</v>
      </c>
      <c r="I152" s="174" t="s">
        <v>500</v>
      </c>
      <c r="J152" s="174" t="s">
        <v>501</v>
      </c>
      <c r="K152" s="176">
        <v>308.42</v>
      </c>
      <c r="L152" s="176">
        <v>140.09</v>
      </c>
      <c r="M152" s="176">
        <v>67.350000000000009</v>
      </c>
      <c r="N152" s="176">
        <v>72.739999999999995</v>
      </c>
      <c r="O152" s="177" t="s">
        <v>191</v>
      </c>
      <c r="P152" s="182"/>
    </row>
    <row r="153" spans="1:16" x14ac:dyDescent="0.35">
      <c r="A153" s="86" t="str">
        <f t="shared" si="10"/>
        <v>#32100</v>
      </c>
      <c r="B153" s="86" t="str">
        <f t="shared" si="10"/>
        <v>Opticians</v>
      </c>
      <c r="C153" s="152">
        <f t="shared" si="9"/>
        <v>1530</v>
      </c>
      <c r="D153" s="152">
        <f t="shared" si="9"/>
        <v>740</v>
      </c>
      <c r="E153" s="152">
        <f t="shared" si="9"/>
        <v>280</v>
      </c>
      <c r="F153" s="152">
        <f t="shared" si="9"/>
        <v>460</v>
      </c>
      <c r="G153" s="153" t="str">
        <f t="shared" si="11"/>
        <v>2</v>
      </c>
      <c r="I153" s="174" t="s">
        <v>502</v>
      </c>
      <c r="J153" s="174" t="s">
        <v>503</v>
      </c>
      <c r="K153" s="176">
        <v>1528.2</v>
      </c>
      <c r="L153" s="176">
        <v>739.4</v>
      </c>
      <c r="M153" s="176">
        <v>282.68</v>
      </c>
      <c r="N153" s="176">
        <v>456.7</v>
      </c>
      <c r="O153" s="177" t="s">
        <v>171</v>
      </c>
      <c r="P153" s="182"/>
    </row>
    <row r="154" spans="1:16" x14ac:dyDescent="0.35">
      <c r="A154" s="86" t="str">
        <f t="shared" si="10"/>
        <v>#32101</v>
      </c>
      <c r="B154" s="86" t="str">
        <f t="shared" si="10"/>
        <v>Licensed practical nurses</v>
      </c>
      <c r="C154" s="152">
        <f t="shared" si="9"/>
        <v>10270</v>
      </c>
      <c r="D154" s="152">
        <f t="shared" si="9"/>
        <v>4780</v>
      </c>
      <c r="E154" s="152">
        <f t="shared" si="9"/>
        <v>2540</v>
      </c>
      <c r="F154" s="152">
        <f t="shared" si="9"/>
        <v>2240</v>
      </c>
      <c r="G154" s="153" t="str">
        <f t="shared" si="11"/>
        <v>2</v>
      </c>
      <c r="I154" s="174" t="s">
        <v>504</v>
      </c>
      <c r="J154" s="174" t="s">
        <v>505</v>
      </c>
      <c r="K154" s="176">
        <v>10272.58</v>
      </c>
      <c r="L154" s="176">
        <v>4778.0700000000006</v>
      </c>
      <c r="M154" s="176">
        <v>2541.67</v>
      </c>
      <c r="N154" s="176">
        <v>2236.37</v>
      </c>
      <c r="O154" s="177" t="s">
        <v>171</v>
      </c>
      <c r="P154" s="182"/>
    </row>
    <row r="155" spans="1:16" x14ac:dyDescent="0.35">
      <c r="A155" s="86" t="str">
        <f t="shared" si="10"/>
        <v>#32102</v>
      </c>
      <c r="B155" s="86" t="str">
        <f t="shared" si="10"/>
        <v>Paramedical occupations</v>
      </c>
      <c r="C155" s="152">
        <f t="shared" si="9"/>
        <v>3420</v>
      </c>
      <c r="D155" s="152">
        <f t="shared" si="9"/>
        <v>1460</v>
      </c>
      <c r="E155" s="152">
        <f t="shared" si="9"/>
        <v>630</v>
      </c>
      <c r="F155" s="152">
        <f t="shared" si="9"/>
        <v>840</v>
      </c>
      <c r="G155" s="153" t="str">
        <f t="shared" si="11"/>
        <v>2</v>
      </c>
      <c r="I155" s="174" t="s">
        <v>506</v>
      </c>
      <c r="J155" s="174" t="s">
        <v>507</v>
      </c>
      <c r="K155" s="176">
        <v>3422.52</v>
      </c>
      <c r="L155" s="176">
        <v>1464.25</v>
      </c>
      <c r="M155" s="176">
        <v>628.25</v>
      </c>
      <c r="N155" s="176">
        <v>836</v>
      </c>
      <c r="O155" s="177" t="s">
        <v>171</v>
      </c>
      <c r="P155" s="182"/>
    </row>
    <row r="156" spans="1:16" x14ac:dyDescent="0.35">
      <c r="A156" s="86" t="str">
        <f t="shared" si="10"/>
        <v>#32103</v>
      </c>
      <c r="B156" s="86" t="str">
        <f t="shared" si="10"/>
        <v>Respiratory therapists, clinical perfusionists and cardiopulmonary technologists</v>
      </c>
      <c r="C156" s="152">
        <f t="shared" si="9"/>
        <v>2070</v>
      </c>
      <c r="D156" s="152">
        <f t="shared" si="9"/>
        <v>1020</v>
      </c>
      <c r="E156" s="152">
        <f t="shared" si="9"/>
        <v>550</v>
      </c>
      <c r="F156" s="152">
        <f t="shared" si="9"/>
        <v>470</v>
      </c>
      <c r="G156" s="153" t="str">
        <f t="shared" si="11"/>
        <v>2</v>
      </c>
      <c r="I156" s="174" t="s">
        <v>508</v>
      </c>
      <c r="J156" s="174" t="s">
        <v>509</v>
      </c>
      <c r="K156" s="176">
        <v>2066.83</v>
      </c>
      <c r="L156" s="176">
        <v>1017.8200000000002</v>
      </c>
      <c r="M156" s="176">
        <v>549.33000000000004</v>
      </c>
      <c r="N156" s="176">
        <v>468.45000000000005</v>
      </c>
      <c r="O156" s="177" t="s">
        <v>171</v>
      </c>
      <c r="P156" s="182"/>
    </row>
    <row r="157" spans="1:16" x14ac:dyDescent="0.35">
      <c r="A157" s="86" t="str">
        <f t="shared" si="10"/>
        <v>#32104</v>
      </c>
      <c r="B157" s="86" t="str">
        <f t="shared" si="10"/>
        <v>Animal health technologists and veterinary technicians</v>
      </c>
      <c r="C157" s="152">
        <f t="shared" si="9"/>
        <v>3600</v>
      </c>
      <c r="D157" s="152">
        <f t="shared" si="9"/>
        <v>1210</v>
      </c>
      <c r="E157" s="152">
        <f t="shared" si="9"/>
        <v>630</v>
      </c>
      <c r="F157" s="152">
        <f t="shared" si="9"/>
        <v>590</v>
      </c>
      <c r="G157" s="153" t="str">
        <f t="shared" si="11"/>
        <v>2</v>
      </c>
      <c r="I157" s="174" t="s">
        <v>510</v>
      </c>
      <c r="J157" s="174" t="s">
        <v>511</v>
      </c>
      <c r="K157" s="176">
        <v>3603.47</v>
      </c>
      <c r="L157" s="176">
        <v>1211.17</v>
      </c>
      <c r="M157" s="176">
        <v>625.7600000000001</v>
      </c>
      <c r="N157" s="176">
        <v>585.43000000000006</v>
      </c>
      <c r="O157" s="177" t="s">
        <v>171</v>
      </c>
      <c r="P157" s="182"/>
    </row>
    <row r="158" spans="1:16" x14ac:dyDescent="0.35">
      <c r="A158" s="86" t="str">
        <f t="shared" si="10"/>
        <v>#32109</v>
      </c>
      <c r="B158" s="86" t="str">
        <f t="shared" si="10"/>
        <v>Other technical occupations in therapy and assessment</v>
      </c>
      <c r="C158" s="152">
        <f t="shared" si="9"/>
        <v>2350</v>
      </c>
      <c r="D158" s="152">
        <f t="shared" si="9"/>
        <v>970</v>
      </c>
      <c r="E158" s="152">
        <f t="shared" si="9"/>
        <v>520</v>
      </c>
      <c r="F158" s="152">
        <f t="shared" si="9"/>
        <v>460</v>
      </c>
      <c r="G158" s="153" t="str">
        <f t="shared" si="11"/>
        <v>2</v>
      </c>
      <c r="I158" s="174" t="s">
        <v>512</v>
      </c>
      <c r="J158" s="174" t="s">
        <v>513</v>
      </c>
      <c r="K158" s="176">
        <v>2346.62</v>
      </c>
      <c r="L158" s="176">
        <v>970.71</v>
      </c>
      <c r="M158" s="176">
        <v>515.07999999999993</v>
      </c>
      <c r="N158" s="176">
        <v>455.63000000000005</v>
      </c>
      <c r="O158" s="177" t="s">
        <v>171</v>
      </c>
      <c r="P158" s="182"/>
    </row>
    <row r="159" spans="1:16" x14ac:dyDescent="0.35">
      <c r="A159" s="86" t="str">
        <f t="shared" si="10"/>
        <v>#32110</v>
      </c>
      <c r="B159" s="86" t="str">
        <f t="shared" si="10"/>
        <v>Denturists</v>
      </c>
      <c r="C159" s="152">
        <f t="shared" si="9"/>
        <v>200</v>
      </c>
      <c r="D159" s="152">
        <f t="shared" si="9"/>
        <v>70</v>
      </c>
      <c r="E159" s="152">
        <f t="shared" si="9"/>
        <v>40</v>
      </c>
      <c r="F159" s="152">
        <f t="shared" si="9"/>
        <v>40</v>
      </c>
      <c r="G159" s="153" t="str">
        <f t="shared" si="11"/>
        <v>2</v>
      </c>
      <c r="I159" s="174" t="s">
        <v>514</v>
      </c>
      <c r="J159" s="174" t="s">
        <v>515</v>
      </c>
      <c r="K159" s="176">
        <v>201.3</v>
      </c>
      <c r="L159" s="176">
        <v>72.13</v>
      </c>
      <c r="M159" s="176">
        <v>35.1</v>
      </c>
      <c r="N159" s="176">
        <v>37.029999999999994</v>
      </c>
      <c r="O159" s="177" t="s">
        <v>171</v>
      </c>
      <c r="P159" s="182"/>
    </row>
    <row r="160" spans="1:16" x14ac:dyDescent="0.35">
      <c r="A160" s="86" t="str">
        <f t="shared" si="10"/>
        <v>#32111</v>
      </c>
      <c r="B160" s="86" t="str">
        <f t="shared" si="10"/>
        <v>Dental hygienists and dental therapists</v>
      </c>
      <c r="C160" s="152">
        <f t="shared" si="9"/>
        <v>3290</v>
      </c>
      <c r="D160" s="152">
        <f t="shared" si="9"/>
        <v>1470</v>
      </c>
      <c r="E160" s="152">
        <f t="shared" si="9"/>
        <v>590</v>
      </c>
      <c r="F160" s="152">
        <f t="shared" si="9"/>
        <v>880</v>
      </c>
      <c r="G160" s="153" t="str">
        <f t="shared" si="11"/>
        <v>2</v>
      </c>
      <c r="I160" s="174" t="s">
        <v>516</v>
      </c>
      <c r="J160" s="174" t="s">
        <v>517</v>
      </c>
      <c r="K160" s="176">
        <v>3285.42</v>
      </c>
      <c r="L160" s="176">
        <v>1467.35</v>
      </c>
      <c r="M160" s="176">
        <v>588.98</v>
      </c>
      <c r="N160" s="176">
        <v>878.36999999999989</v>
      </c>
      <c r="O160" s="177" t="s">
        <v>171</v>
      </c>
      <c r="P160" s="182"/>
    </row>
    <row r="161" spans="1:16" x14ac:dyDescent="0.35">
      <c r="A161" s="86" t="str">
        <f t="shared" si="10"/>
        <v>#32112</v>
      </c>
      <c r="B161" s="86" t="str">
        <f t="shared" si="10"/>
        <v>Dental technologists and technicians</v>
      </c>
      <c r="C161" s="152">
        <f t="shared" si="9"/>
        <v>830</v>
      </c>
      <c r="D161" s="152">
        <f t="shared" si="9"/>
        <v>340</v>
      </c>
      <c r="E161" s="152">
        <f t="shared" si="9"/>
        <v>100</v>
      </c>
      <c r="F161" s="152">
        <f t="shared" si="9"/>
        <v>240</v>
      </c>
      <c r="G161" s="153" t="str">
        <f t="shared" si="11"/>
        <v>2</v>
      </c>
      <c r="I161" s="174" t="s">
        <v>518</v>
      </c>
      <c r="J161" s="174" t="s">
        <v>519</v>
      </c>
      <c r="K161" s="176">
        <v>825.77</v>
      </c>
      <c r="L161" s="176">
        <v>337.28</v>
      </c>
      <c r="M161" s="176">
        <v>100.11999999999999</v>
      </c>
      <c r="N161" s="176">
        <v>237.16000000000003</v>
      </c>
      <c r="O161" s="177" t="s">
        <v>171</v>
      </c>
      <c r="P161" s="182"/>
    </row>
    <row r="162" spans="1:16" x14ac:dyDescent="0.35">
      <c r="A162" s="86" t="str">
        <f t="shared" si="10"/>
        <v>#32120</v>
      </c>
      <c r="B162" s="86" t="str">
        <f t="shared" si="10"/>
        <v>Medical laboratory technologists</v>
      </c>
      <c r="C162" s="152">
        <f t="shared" si="9"/>
        <v>3380</v>
      </c>
      <c r="D162" s="152">
        <f t="shared" si="9"/>
        <v>1670</v>
      </c>
      <c r="E162" s="152">
        <f t="shared" si="9"/>
        <v>810</v>
      </c>
      <c r="F162" s="152">
        <f t="shared" si="9"/>
        <v>860</v>
      </c>
      <c r="G162" s="153" t="str">
        <f t="shared" si="11"/>
        <v>2</v>
      </c>
      <c r="I162" s="174" t="s">
        <v>520</v>
      </c>
      <c r="J162" s="174" t="s">
        <v>521</v>
      </c>
      <c r="K162" s="176">
        <v>3382.52</v>
      </c>
      <c r="L162" s="176">
        <v>1670.35</v>
      </c>
      <c r="M162" s="176">
        <v>809.57999999999993</v>
      </c>
      <c r="N162" s="176">
        <v>860.78</v>
      </c>
      <c r="O162" s="177" t="s">
        <v>171</v>
      </c>
      <c r="P162" s="182"/>
    </row>
    <row r="163" spans="1:16" x14ac:dyDescent="0.35">
      <c r="A163" s="86" t="str">
        <f t="shared" si="10"/>
        <v>#32121</v>
      </c>
      <c r="B163" s="86" t="str">
        <f t="shared" si="10"/>
        <v>Medical radiation technologists</v>
      </c>
      <c r="C163" s="152">
        <f t="shared" si="9"/>
        <v>3860</v>
      </c>
      <c r="D163" s="152">
        <f t="shared" si="9"/>
        <v>1760</v>
      </c>
      <c r="E163" s="152">
        <f t="shared" si="9"/>
        <v>970</v>
      </c>
      <c r="F163" s="152">
        <f t="shared" si="9"/>
        <v>790</v>
      </c>
      <c r="G163" s="153" t="str">
        <f t="shared" si="11"/>
        <v>2</v>
      </c>
      <c r="I163" s="174" t="s">
        <v>522</v>
      </c>
      <c r="J163" s="174" t="s">
        <v>523</v>
      </c>
      <c r="K163" s="176">
        <v>3864.7</v>
      </c>
      <c r="L163" s="176">
        <v>1755.5699999999997</v>
      </c>
      <c r="M163" s="176">
        <v>965.52</v>
      </c>
      <c r="N163" s="176">
        <v>790.05999999999983</v>
      </c>
      <c r="O163" s="177" t="s">
        <v>171</v>
      </c>
      <c r="P163" s="182"/>
    </row>
    <row r="164" spans="1:16" x14ac:dyDescent="0.35">
      <c r="A164" s="86" t="str">
        <f t="shared" si="10"/>
        <v>#32122</v>
      </c>
      <c r="B164" s="86" t="str">
        <f t="shared" si="10"/>
        <v>Medical sonographers</v>
      </c>
      <c r="C164" s="152">
        <f t="shared" si="9"/>
        <v>1150</v>
      </c>
      <c r="D164" s="152">
        <f t="shared" si="9"/>
        <v>560</v>
      </c>
      <c r="E164" s="152">
        <f t="shared" si="9"/>
        <v>280</v>
      </c>
      <c r="F164" s="152">
        <f t="shared" si="9"/>
        <v>270</v>
      </c>
      <c r="G164" s="153" t="str">
        <f t="shared" si="11"/>
        <v>2</v>
      </c>
      <c r="I164" s="174" t="s">
        <v>524</v>
      </c>
      <c r="J164" s="174" t="s">
        <v>525</v>
      </c>
      <c r="K164" s="176">
        <v>1148.9000000000001</v>
      </c>
      <c r="L164" s="176">
        <v>555.37999999999988</v>
      </c>
      <c r="M164" s="176">
        <v>281.38</v>
      </c>
      <c r="N164" s="176">
        <v>273.99999999999994</v>
      </c>
      <c r="O164" s="177" t="s">
        <v>171</v>
      </c>
      <c r="P164" s="182"/>
    </row>
    <row r="165" spans="1:16" x14ac:dyDescent="0.35">
      <c r="A165" s="86" t="str">
        <f t="shared" si="10"/>
        <v>#32123</v>
      </c>
      <c r="B165" s="86" t="str">
        <f t="shared" si="10"/>
        <v>Cardiology technologists and electrophysiological diagnostic technologists</v>
      </c>
      <c r="C165" s="152">
        <f t="shared" si="9"/>
        <v>820</v>
      </c>
      <c r="D165" s="152">
        <f t="shared" si="9"/>
        <v>390</v>
      </c>
      <c r="E165" s="152">
        <f t="shared" si="9"/>
        <v>220</v>
      </c>
      <c r="F165" s="152">
        <f t="shared" si="9"/>
        <v>170</v>
      </c>
      <c r="G165" s="153" t="str">
        <f t="shared" si="11"/>
        <v>2</v>
      </c>
      <c r="I165" s="174" t="s">
        <v>526</v>
      </c>
      <c r="J165" s="174" t="s">
        <v>527</v>
      </c>
      <c r="K165" s="176">
        <v>819.34</v>
      </c>
      <c r="L165" s="176">
        <v>392.30000000000007</v>
      </c>
      <c r="M165" s="176">
        <v>220.26</v>
      </c>
      <c r="N165" s="176">
        <v>172.04000000000005</v>
      </c>
      <c r="O165" s="177" t="s">
        <v>171</v>
      </c>
      <c r="P165" s="182"/>
    </row>
    <row r="166" spans="1:16" x14ac:dyDescent="0.35">
      <c r="A166" s="86" t="str">
        <f t="shared" si="10"/>
        <v>#32124</v>
      </c>
      <c r="B166" s="86" t="str">
        <f t="shared" si="10"/>
        <v>Pharmacy technicians</v>
      </c>
      <c r="C166" s="152">
        <f t="shared" si="9"/>
        <v>3500</v>
      </c>
      <c r="D166" s="152">
        <f t="shared" si="9"/>
        <v>1410</v>
      </c>
      <c r="E166" s="152">
        <f t="shared" si="9"/>
        <v>690</v>
      </c>
      <c r="F166" s="152">
        <f t="shared" si="9"/>
        <v>720</v>
      </c>
      <c r="G166" s="153" t="str">
        <f t="shared" si="11"/>
        <v>2</v>
      </c>
      <c r="I166" s="174" t="s">
        <v>528</v>
      </c>
      <c r="J166" s="174" t="s">
        <v>529</v>
      </c>
      <c r="K166" s="176">
        <v>3503.54</v>
      </c>
      <c r="L166" s="176">
        <v>1409.05</v>
      </c>
      <c r="M166" s="176">
        <v>690.11000000000013</v>
      </c>
      <c r="N166" s="176">
        <v>718.92999999999984</v>
      </c>
      <c r="O166" s="177" t="s">
        <v>171</v>
      </c>
      <c r="P166" s="182"/>
    </row>
    <row r="167" spans="1:16" x14ac:dyDescent="0.35">
      <c r="A167" s="86" t="str">
        <f t="shared" si="10"/>
        <v>#32129</v>
      </c>
      <c r="B167" s="86" t="str">
        <f t="shared" si="10"/>
        <v>Other medical technologists and technicians</v>
      </c>
      <c r="C167" s="152">
        <f t="shared" si="9"/>
        <v>400</v>
      </c>
      <c r="D167" s="152">
        <f t="shared" si="9"/>
        <v>160</v>
      </c>
      <c r="E167" s="152">
        <f t="shared" si="9"/>
        <v>70</v>
      </c>
      <c r="F167" s="152">
        <f t="shared" si="9"/>
        <v>90</v>
      </c>
      <c r="G167" s="153" t="str">
        <f t="shared" si="11"/>
        <v>2</v>
      </c>
      <c r="I167" s="174" t="s">
        <v>530</v>
      </c>
      <c r="J167" s="174" t="s">
        <v>531</v>
      </c>
      <c r="K167" s="176">
        <v>404.67</v>
      </c>
      <c r="L167" s="176">
        <v>156.30000000000001</v>
      </c>
      <c r="M167" s="176">
        <v>69.540000000000006</v>
      </c>
      <c r="N167" s="176">
        <v>86.77</v>
      </c>
      <c r="O167" s="177" t="s">
        <v>171</v>
      </c>
      <c r="P167" s="182"/>
    </row>
    <row r="168" spans="1:16" x14ac:dyDescent="0.35">
      <c r="A168" s="86" t="str">
        <f t="shared" si="10"/>
        <v>#32200</v>
      </c>
      <c r="B168" s="86" t="str">
        <f t="shared" si="10"/>
        <v>Traditional Chinese medicine practitioners and acupuncturists</v>
      </c>
      <c r="C168" s="152">
        <f t="shared" si="9"/>
        <v>1380</v>
      </c>
      <c r="D168" s="152">
        <f t="shared" si="9"/>
        <v>540</v>
      </c>
      <c r="E168" s="152">
        <f t="shared" si="9"/>
        <v>250</v>
      </c>
      <c r="F168" s="152">
        <f t="shared" si="9"/>
        <v>280</v>
      </c>
      <c r="G168" s="153" t="str">
        <f t="shared" si="11"/>
        <v>2</v>
      </c>
      <c r="I168" s="174" t="s">
        <v>532</v>
      </c>
      <c r="J168" s="174" t="s">
        <v>533</v>
      </c>
      <c r="K168" s="176">
        <v>1382.59</v>
      </c>
      <c r="L168" s="176">
        <v>538.77</v>
      </c>
      <c r="M168" s="176">
        <v>254.58000000000004</v>
      </c>
      <c r="N168" s="176">
        <v>284.22000000000003</v>
      </c>
      <c r="O168" s="177" t="s">
        <v>171</v>
      </c>
      <c r="P168" s="182"/>
    </row>
    <row r="169" spans="1:16" x14ac:dyDescent="0.35">
      <c r="A169" s="86" t="str">
        <f t="shared" si="10"/>
        <v>#32201</v>
      </c>
      <c r="B169" s="86" t="str">
        <f t="shared" si="10"/>
        <v>Massage therapists</v>
      </c>
      <c r="C169" s="152">
        <f t="shared" si="9"/>
        <v>6220</v>
      </c>
      <c r="D169" s="152">
        <f t="shared" si="9"/>
        <v>2710</v>
      </c>
      <c r="E169" s="152">
        <f t="shared" si="9"/>
        <v>1140</v>
      </c>
      <c r="F169" s="152">
        <f t="shared" si="9"/>
        <v>1560</v>
      </c>
      <c r="G169" s="153" t="str">
        <f t="shared" si="11"/>
        <v>2</v>
      </c>
      <c r="I169" s="174" t="s">
        <v>534</v>
      </c>
      <c r="J169" s="174" t="s">
        <v>535</v>
      </c>
      <c r="K169" s="176">
        <v>6215.52</v>
      </c>
      <c r="L169" s="176">
        <v>2705.77</v>
      </c>
      <c r="M169" s="176">
        <v>1143.8499999999999</v>
      </c>
      <c r="N169" s="176">
        <v>1561.9099999999999</v>
      </c>
      <c r="O169" s="177" t="s">
        <v>171</v>
      </c>
      <c r="P169" s="182"/>
    </row>
    <row r="170" spans="1:16" x14ac:dyDescent="0.35">
      <c r="A170" s="86" t="str">
        <f t="shared" si="10"/>
        <v>#32209</v>
      </c>
      <c r="B170" s="86" t="str">
        <f t="shared" si="10"/>
        <v>Other practitioners of natural healing</v>
      </c>
      <c r="C170" s="152">
        <f t="shared" si="9"/>
        <v>890</v>
      </c>
      <c r="D170" s="152">
        <f t="shared" si="9"/>
        <v>360</v>
      </c>
      <c r="E170" s="152">
        <f t="shared" si="9"/>
        <v>170</v>
      </c>
      <c r="F170" s="152">
        <f t="shared" si="9"/>
        <v>190</v>
      </c>
      <c r="G170" s="153" t="str">
        <f t="shared" si="11"/>
        <v>2</v>
      </c>
      <c r="I170" s="174" t="s">
        <v>536</v>
      </c>
      <c r="J170" s="174" t="s">
        <v>537</v>
      </c>
      <c r="K170" s="176">
        <v>887.61</v>
      </c>
      <c r="L170" s="176">
        <v>359.84000000000003</v>
      </c>
      <c r="M170" s="176">
        <v>173.81</v>
      </c>
      <c r="N170" s="176">
        <v>186.07</v>
      </c>
      <c r="O170" s="177" t="s">
        <v>171</v>
      </c>
      <c r="P170" s="182"/>
    </row>
    <row r="171" spans="1:16" x14ac:dyDescent="0.35">
      <c r="A171" s="86" t="str">
        <f t="shared" si="10"/>
        <v>#33100</v>
      </c>
      <c r="B171" s="86" t="str">
        <f t="shared" si="10"/>
        <v>Dental assistants and dental laboratory assistants</v>
      </c>
      <c r="C171" s="152">
        <f t="shared" si="9"/>
        <v>5620</v>
      </c>
      <c r="D171" s="152">
        <f t="shared" si="9"/>
        <v>2180</v>
      </c>
      <c r="E171" s="152">
        <f t="shared" si="9"/>
        <v>980</v>
      </c>
      <c r="F171" s="152">
        <f t="shared" si="9"/>
        <v>1200</v>
      </c>
      <c r="G171" s="153" t="str">
        <f t="shared" si="11"/>
        <v>3</v>
      </c>
      <c r="I171" s="174" t="s">
        <v>538</v>
      </c>
      <c r="J171" s="174" t="s">
        <v>539</v>
      </c>
      <c r="K171" s="176">
        <v>5620.73</v>
      </c>
      <c r="L171" s="176">
        <v>2181.21</v>
      </c>
      <c r="M171" s="176">
        <v>981.36</v>
      </c>
      <c r="N171" s="176">
        <v>1199.8300000000002</v>
      </c>
      <c r="O171" s="177" t="s">
        <v>174</v>
      </c>
      <c r="P171" s="182"/>
    </row>
    <row r="172" spans="1:16" x14ac:dyDescent="0.35">
      <c r="A172" s="86" t="str">
        <f t="shared" si="10"/>
        <v>#33101</v>
      </c>
      <c r="B172" s="86" t="str">
        <f t="shared" si="10"/>
        <v>Medical laboratory assistants and related technical occupations</v>
      </c>
      <c r="C172" s="152">
        <f t="shared" si="9"/>
        <v>4500</v>
      </c>
      <c r="D172" s="152">
        <f t="shared" si="9"/>
        <v>1890</v>
      </c>
      <c r="E172" s="152">
        <f t="shared" si="9"/>
        <v>1000</v>
      </c>
      <c r="F172" s="152">
        <f t="shared" si="9"/>
        <v>890</v>
      </c>
      <c r="G172" s="153" t="str">
        <f t="shared" si="11"/>
        <v>3</v>
      </c>
      <c r="I172" s="174" t="s">
        <v>540</v>
      </c>
      <c r="J172" s="174" t="s">
        <v>541</v>
      </c>
      <c r="K172" s="176">
        <v>4502.8</v>
      </c>
      <c r="L172" s="176">
        <v>1892.5100000000002</v>
      </c>
      <c r="M172" s="176">
        <v>1002.8499999999999</v>
      </c>
      <c r="N172" s="176">
        <v>889.66000000000008</v>
      </c>
      <c r="O172" s="177" t="s">
        <v>174</v>
      </c>
      <c r="P172" s="182"/>
    </row>
    <row r="173" spans="1:16" x14ac:dyDescent="0.35">
      <c r="A173" s="86" t="str">
        <f t="shared" si="10"/>
        <v>#33102</v>
      </c>
      <c r="B173" s="86" t="str">
        <f t="shared" si="10"/>
        <v>Nurse aides, orderlies and patient service associates</v>
      </c>
      <c r="C173" s="152">
        <f t="shared" si="9"/>
        <v>47630</v>
      </c>
      <c r="D173" s="152">
        <f t="shared" si="9"/>
        <v>22810</v>
      </c>
      <c r="E173" s="152">
        <f t="shared" si="9"/>
        <v>10730</v>
      </c>
      <c r="F173" s="152">
        <f t="shared" si="9"/>
        <v>12080</v>
      </c>
      <c r="G173" s="153" t="str">
        <f t="shared" si="11"/>
        <v>3</v>
      </c>
      <c r="I173" s="174" t="s">
        <v>204</v>
      </c>
      <c r="J173" s="174" t="s">
        <v>205</v>
      </c>
      <c r="K173" s="176">
        <v>47627.07</v>
      </c>
      <c r="L173" s="176">
        <v>22809.01</v>
      </c>
      <c r="M173" s="176">
        <v>10729.6</v>
      </c>
      <c r="N173" s="176">
        <v>12079.400000000001</v>
      </c>
      <c r="O173" s="177" t="s">
        <v>174</v>
      </c>
      <c r="P173" s="182"/>
    </row>
    <row r="174" spans="1:16" x14ac:dyDescent="0.35">
      <c r="A174" s="86" t="str">
        <f t="shared" si="10"/>
        <v>#33103</v>
      </c>
      <c r="B174" s="86" t="str">
        <f t="shared" si="10"/>
        <v>Pharmacy technical assistants and pharmacy assistants</v>
      </c>
      <c r="C174" s="152">
        <f t="shared" si="9"/>
        <v>4980</v>
      </c>
      <c r="D174" s="152">
        <f t="shared" si="9"/>
        <v>1600</v>
      </c>
      <c r="E174" s="152">
        <f t="shared" si="9"/>
        <v>870</v>
      </c>
      <c r="F174" s="152">
        <f t="shared" si="9"/>
        <v>730</v>
      </c>
      <c r="G174" s="153" t="str">
        <f t="shared" si="11"/>
        <v>3</v>
      </c>
      <c r="I174" s="174" t="s">
        <v>542</v>
      </c>
      <c r="J174" s="174" t="s">
        <v>543</v>
      </c>
      <c r="K174" s="176">
        <v>4983.84</v>
      </c>
      <c r="L174" s="176">
        <v>1602.3699999999997</v>
      </c>
      <c r="M174" s="176">
        <v>873.32</v>
      </c>
      <c r="N174" s="176">
        <v>729.04000000000008</v>
      </c>
      <c r="O174" s="177" t="s">
        <v>174</v>
      </c>
      <c r="P174" s="182"/>
    </row>
    <row r="175" spans="1:16" x14ac:dyDescent="0.35">
      <c r="A175" s="86" t="str">
        <f t="shared" si="10"/>
        <v>#33109</v>
      </c>
      <c r="B175" s="86" t="str">
        <f t="shared" si="10"/>
        <v>Other assisting occupations in support of health services</v>
      </c>
      <c r="C175" s="152">
        <f t="shared" si="9"/>
        <v>5720</v>
      </c>
      <c r="D175" s="152">
        <f t="shared" si="9"/>
        <v>2510</v>
      </c>
      <c r="E175" s="152">
        <f t="shared" si="9"/>
        <v>1270</v>
      </c>
      <c r="F175" s="152">
        <f t="shared" si="9"/>
        <v>1240</v>
      </c>
      <c r="G175" s="153" t="str">
        <f t="shared" si="11"/>
        <v>3</v>
      </c>
      <c r="I175" s="174" t="s">
        <v>544</v>
      </c>
      <c r="J175" s="174" t="s">
        <v>545</v>
      </c>
      <c r="K175" s="176">
        <v>5715.81</v>
      </c>
      <c r="L175" s="176">
        <v>2511.4499999999998</v>
      </c>
      <c r="M175" s="176">
        <v>1269.72</v>
      </c>
      <c r="N175" s="176">
        <v>1241.73</v>
      </c>
      <c r="O175" s="177" t="s">
        <v>174</v>
      </c>
      <c r="P175" s="182"/>
    </row>
    <row r="176" spans="1:16" x14ac:dyDescent="0.35">
      <c r="A176" s="86" t="str">
        <f t="shared" si="10"/>
        <v>#40010</v>
      </c>
      <c r="B176" s="86" t="str">
        <f t="shared" si="10"/>
        <v>Government managers - health and social policy development and program administration</v>
      </c>
      <c r="C176" s="152">
        <f t="shared" si="9"/>
        <v>1200</v>
      </c>
      <c r="D176" s="152">
        <f t="shared" si="9"/>
        <v>610</v>
      </c>
      <c r="E176" s="152">
        <f t="shared" si="9"/>
        <v>110</v>
      </c>
      <c r="F176" s="152">
        <f t="shared" si="9"/>
        <v>500</v>
      </c>
      <c r="G176" s="153" t="str">
        <f t="shared" si="11"/>
        <v>0</v>
      </c>
      <c r="I176" s="174" t="s">
        <v>546</v>
      </c>
      <c r="J176" s="174" t="s">
        <v>547</v>
      </c>
      <c r="K176" s="176">
        <v>1200.6099999999999</v>
      </c>
      <c r="L176" s="176">
        <v>611.20999999999992</v>
      </c>
      <c r="M176" s="176">
        <v>113.45</v>
      </c>
      <c r="N176" s="176">
        <v>497.76</v>
      </c>
      <c r="O176" s="177" t="s">
        <v>198</v>
      </c>
      <c r="P176" s="182"/>
    </row>
    <row r="177" spans="1:16" x14ac:dyDescent="0.35">
      <c r="A177" s="86" t="str">
        <f t="shared" si="10"/>
        <v>#40011</v>
      </c>
      <c r="B177" s="86" t="str">
        <f t="shared" si="10"/>
        <v>Government managers - economic analysis, policy development and program administration</v>
      </c>
      <c r="C177" s="152">
        <f t="shared" si="9"/>
        <v>1520</v>
      </c>
      <c r="D177" s="152">
        <f t="shared" si="9"/>
        <v>850</v>
      </c>
      <c r="E177" s="152">
        <f t="shared" si="9"/>
        <v>170</v>
      </c>
      <c r="F177" s="152">
        <f t="shared" si="9"/>
        <v>680</v>
      </c>
      <c r="G177" s="153" t="str">
        <f t="shared" si="11"/>
        <v>0</v>
      </c>
      <c r="I177" s="174" t="s">
        <v>548</v>
      </c>
      <c r="J177" s="174" t="s">
        <v>549</v>
      </c>
      <c r="K177" s="176">
        <v>1521.39</v>
      </c>
      <c r="L177" s="176">
        <v>846.44999999999993</v>
      </c>
      <c r="M177" s="176">
        <v>170.17000000000002</v>
      </c>
      <c r="N177" s="176">
        <v>676.28</v>
      </c>
      <c r="O177" s="177" t="s">
        <v>198</v>
      </c>
      <c r="P177" s="182"/>
    </row>
    <row r="178" spans="1:16" x14ac:dyDescent="0.35">
      <c r="A178" s="86" t="str">
        <f t="shared" si="10"/>
        <v>#40012</v>
      </c>
      <c r="B178" s="86" t="str">
        <f t="shared" si="10"/>
        <v>Government managers - education policy development and program administration</v>
      </c>
      <c r="C178" s="152">
        <f t="shared" si="9"/>
        <v>270</v>
      </c>
      <c r="D178" s="152">
        <f t="shared" si="9"/>
        <v>120</v>
      </c>
      <c r="E178" s="152">
        <f t="shared" si="9"/>
        <v>30</v>
      </c>
      <c r="F178" s="152">
        <f t="shared" si="9"/>
        <v>90</v>
      </c>
      <c r="G178" s="153" t="str">
        <f t="shared" si="11"/>
        <v>0</v>
      </c>
      <c r="I178" s="174" t="s">
        <v>550</v>
      </c>
      <c r="J178" s="174" t="s">
        <v>551</v>
      </c>
      <c r="K178" s="176">
        <v>271.77999999999997</v>
      </c>
      <c r="L178" s="176">
        <v>122.16</v>
      </c>
      <c r="M178" s="176">
        <v>29.849999999999998</v>
      </c>
      <c r="N178" s="176">
        <v>92.32</v>
      </c>
      <c r="O178" s="177" t="s">
        <v>198</v>
      </c>
      <c r="P178" s="182"/>
    </row>
    <row r="179" spans="1:16" x14ac:dyDescent="0.35">
      <c r="A179" s="86" t="str">
        <f t="shared" si="10"/>
        <v>#40019</v>
      </c>
      <c r="B179" s="86" t="str">
        <f t="shared" si="10"/>
        <v>Other managers in public administration</v>
      </c>
      <c r="C179" s="152">
        <f t="shared" si="9"/>
        <v>570</v>
      </c>
      <c r="D179" s="152">
        <f t="shared" si="9"/>
        <v>290</v>
      </c>
      <c r="E179" s="152">
        <f t="shared" si="9"/>
        <v>50</v>
      </c>
      <c r="F179" s="152">
        <f t="shared" si="9"/>
        <v>240</v>
      </c>
      <c r="G179" s="153" t="str">
        <f t="shared" si="11"/>
        <v>0</v>
      </c>
      <c r="I179" s="174" t="s">
        <v>552</v>
      </c>
      <c r="J179" s="174" t="s">
        <v>553</v>
      </c>
      <c r="K179" s="176">
        <v>568.51</v>
      </c>
      <c r="L179" s="176">
        <v>294.59000000000003</v>
      </c>
      <c r="M179" s="176">
        <v>54.58</v>
      </c>
      <c r="N179" s="176">
        <v>240.01000000000002</v>
      </c>
      <c r="O179" s="177" t="s">
        <v>198</v>
      </c>
      <c r="P179" s="182"/>
    </row>
    <row r="180" spans="1:16" x14ac:dyDescent="0.35">
      <c r="A180" s="86" t="str">
        <f t="shared" si="10"/>
        <v>#40020</v>
      </c>
      <c r="B180" s="86" t="str">
        <f t="shared" si="10"/>
        <v>Administrators - post-secondary education and vocational training</v>
      </c>
      <c r="C180" s="152">
        <f t="shared" si="9"/>
        <v>4040</v>
      </c>
      <c r="D180" s="152">
        <f t="shared" si="9"/>
        <v>1920</v>
      </c>
      <c r="E180" s="152">
        <f t="shared" si="9"/>
        <v>430</v>
      </c>
      <c r="F180" s="152">
        <f t="shared" si="9"/>
        <v>1490</v>
      </c>
      <c r="G180" s="153" t="str">
        <f t="shared" si="11"/>
        <v>0</v>
      </c>
      <c r="I180" s="174" t="s">
        <v>554</v>
      </c>
      <c r="J180" s="174" t="s">
        <v>555</v>
      </c>
      <c r="K180" s="176">
        <v>4041.13</v>
      </c>
      <c r="L180" s="176">
        <v>1918.7</v>
      </c>
      <c r="M180" s="176">
        <v>430.33999999999992</v>
      </c>
      <c r="N180" s="176">
        <v>1488.3600000000001</v>
      </c>
      <c r="O180" s="177" t="s">
        <v>198</v>
      </c>
      <c r="P180" s="182"/>
    </row>
    <row r="181" spans="1:16" x14ac:dyDescent="0.35">
      <c r="A181" s="86" t="str">
        <f t="shared" si="10"/>
        <v>#40021</v>
      </c>
      <c r="B181" s="86" t="str">
        <f t="shared" si="10"/>
        <v>School principals and administrators of elementary and secondary education</v>
      </c>
      <c r="C181" s="152">
        <f t="shared" si="9"/>
        <v>4740</v>
      </c>
      <c r="D181" s="152">
        <f t="shared" si="9"/>
        <v>2850</v>
      </c>
      <c r="E181" s="152">
        <f t="shared" si="9"/>
        <v>580</v>
      </c>
      <c r="F181" s="152">
        <f t="shared" si="9"/>
        <v>2270</v>
      </c>
      <c r="G181" s="153" t="str">
        <f t="shared" si="11"/>
        <v>0</v>
      </c>
      <c r="I181" s="174" t="s">
        <v>556</v>
      </c>
      <c r="J181" s="174" t="s">
        <v>557</v>
      </c>
      <c r="K181" s="176">
        <v>4736.38</v>
      </c>
      <c r="L181" s="176">
        <v>2853.8799999999997</v>
      </c>
      <c r="M181" s="176">
        <v>579.52</v>
      </c>
      <c r="N181" s="176">
        <v>2274.37</v>
      </c>
      <c r="O181" s="177" t="s">
        <v>198</v>
      </c>
      <c r="P181" s="182"/>
    </row>
    <row r="182" spans="1:16" x14ac:dyDescent="0.35">
      <c r="A182" s="86" t="str">
        <f t="shared" si="10"/>
        <v>#40030</v>
      </c>
      <c r="B182" s="86" t="str">
        <f t="shared" si="10"/>
        <v>Managers in social, community and correctional services</v>
      </c>
      <c r="C182" s="152">
        <f t="shared" si="9"/>
        <v>6240</v>
      </c>
      <c r="D182" s="152">
        <f t="shared" si="9"/>
        <v>3080</v>
      </c>
      <c r="E182" s="152">
        <f t="shared" si="9"/>
        <v>950</v>
      </c>
      <c r="F182" s="152">
        <f t="shared" si="9"/>
        <v>2130</v>
      </c>
      <c r="G182" s="153" t="str">
        <f t="shared" si="11"/>
        <v>0</v>
      </c>
      <c r="I182" s="174" t="s">
        <v>558</v>
      </c>
      <c r="J182" s="174" t="s">
        <v>559</v>
      </c>
      <c r="K182" s="176">
        <v>6238.9</v>
      </c>
      <c r="L182" s="176">
        <v>3078.49</v>
      </c>
      <c r="M182" s="176">
        <v>952.13</v>
      </c>
      <c r="N182" s="176">
        <v>2126.36</v>
      </c>
      <c r="O182" s="177" t="s">
        <v>198</v>
      </c>
      <c r="P182" s="182"/>
    </row>
    <row r="183" spans="1:16" x14ac:dyDescent="0.35">
      <c r="A183" s="86" t="str">
        <f t="shared" si="10"/>
        <v>#40040</v>
      </c>
      <c r="B183" s="86" t="str">
        <f t="shared" si="10"/>
        <v>Commissioned police officers and related occupations in public protection services</v>
      </c>
      <c r="C183" s="152">
        <f t="shared" si="9"/>
        <v>150</v>
      </c>
      <c r="D183" s="152">
        <f t="shared" si="9"/>
        <v>130</v>
      </c>
      <c r="E183" s="152">
        <f t="shared" si="9"/>
        <v>30</v>
      </c>
      <c r="F183" s="152">
        <f t="shared" si="9"/>
        <v>110</v>
      </c>
      <c r="G183" s="153" t="str">
        <f t="shared" si="11"/>
        <v>0</v>
      </c>
      <c r="I183" s="174" t="s">
        <v>560</v>
      </c>
      <c r="J183" s="174" t="s">
        <v>561</v>
      </c>
      <c r="K183" s="176">
        <v>147.81</v>
      </c>
      <c r="L183" s="176">
        <v>134.03</v>
      </c>
      <c r="M183" s="176">
        <v>26.759999999999994</v>
      </c>
      <c r="N183" s="176">
        <v>107.25000000000001</v>
      </c>
      <c r="O183" s="177" t="s">
        <v>198</v>
      </c>
      <c r="P183" s="182"/>
    </row>
    <row r="184" spans="1:16" x14ac:dyDescent="0.35">
      <c r="A184" s="86" t="str">
        <f t="shared" si="10"/>
        <v>#40041</v>
      </c>
      <c r="B184" s="86" t="str">
        <f t="shared" si="10"/>
        <v>Fire chiefs and senior firefighting officers</v>
      </c>
      <c r="C184" s="152">
        <f t="shared" si="9"/>
        <v>490</v>
      </c>
      <c r="D184" s="152">
        <f t="shared" si="9"/>
        <v>390</v>
      </c>
      <c r="E184" s="152">
        <f t="shared" si="9"/>
        <v>70</v>
      </c>
      <c r="F184" s="152">
        <f t="shared" si="9"/>
        <v>320</v>
      </c>
      <c r="G184" s="153" t="str">
        <f t="shared" si="11"/>
        <v>0</v>
      </c>
      <c r="I184" s="174" t="s">
        <v>562</v>
      </c>
      <c r="J184" s="174" t="s">
        <v>563</v>
      </c>
      <c r="K184" s="176">
        <v>494.31</v>
      </c>
      <c r="L184" s="176">
        <v>394.81000000000006</v>
      </c>
      <c r="M184" s="176">
        <v>72.600000000000009</v>
      </c>
      <c r="N184" s="176">
        <v>322.23</v>
      </c>
      <c r="O184" s="177" t="s">
        <v>198</v>
      </c>
      <c r="P184" s="182"/>
    </row>
    <row r="185" spans="1:16" x14ac:dyDescent="0.35">
      <c r="A185" s="86" t="str">
        <f t="shared" si="10"/>
        <v>#40042</v>
      </c>
      <c r="B185" s="86" t="str">
        <f t="shared" si="10"/>
        <v>Commissioned officers of the Canadian Armed Forces</v>
      </c>
      <c r="C185" s="152">
        <f t="shared" si="9"/>
        <v>1460</v>
      </c>
      <c r="D185" s="152">
        <f t="shared" si="9"/>
        <v>610</v>
      </c>
      <c r="E185" s="152">
        <f t="shared" si="9"/>
        <v>180</v>
      </c>
      <c r="F185" s="152">
        <f t="shared" si="9"/>
        <v>430</v>
      </c>
      <c r="G185" s="153" t="str">
        <f t="shared" si="11"/>
        <v>0</v>
      </c>
      <c r="I185" s="174" t="s">
        <v>564</v>
      </c>
      <c r="J185" s="174" t="s">
        <v>565</v>
      </c>
      <c r="K185" s="176">
        <v>1464.27</v>
      </c>
      <c r="L185" s="176">
        <v>606.15</v>
      </c>
      <c r="M185" s="176">
        <v>180.06</v>
      </c>
      <c r="N185" s="176">
        <v>426.1</v>
      </c>
      <c r="O185" s="177" t="s">
        <v>198</v>
      </c>
      <c r="P185" s="182"/>
    </row>
    <row r="186" spans="1:16" x14ac:dyDescent="0.35">
      <c r="A186" s="86" t="str">
        <f t="shared" si="10"/>
        <v>#41100</v>
      </c>
      <c r="B186" s="86" t="str">
        <f t="shared" si="10"/>
        <v>Judges</v>
      </c>
      <c r="C186" s="152">
        <f t="shared" si="9"/>
        <v>350</v>
      </c>
      <c r="D186" s="152">
        <f t="shared" si="9"/>
        <v>190</v>
      </c>
      <c r="E186" s="152">
        <f t="shared" si="9"/>
        <v>40</v>
      </c>
      <c r="F186" s="152">
        <f t="shared" si="9"/>
        <v>150</v>
      </c>
      <c r="G186" s="153" t="str">
        <f t="shared" si="11"/>
        <v>1</v>
      </c>
      <c r="I186" s="174" t="s">
        <v>566</v>
      </c>
      <c r="J186" s="174" t="s">
        <v>567</v>
      </c>
      <c r="K186" s="176">
        <v>347.4</v>
      </c>
      <c r="L186" s="176">
        <v>188.63000000000002</v>
      </c>
      <c r="M186" s="176">
        <v>35.43</v>
      </c>
      <c r="N186" s="176">
        <v>153.22</v>
      </c>
      <c r="O186" s="177" t="s">
        <v>191</v>
      </c>
      <c r="P186" s="182"/>
    </row>
    <row r="187" spans="1:16" x14ac:dyDescent="0.35">
      <c r="A187" s="86" t="str">
        <f t="shared" si="10"/>
        <v>#41101</v>
      </c>
      <c r="B187" s="86" t="str">
        <f t="shared" si="10"/>
        <v>Lawyers and Quebec notaries</v>
      </c>
      <c r="C187" s="152">
        <f t="shared" si="9"/>
        <v>16820</v>
      </c>
      <c r="D187" s="152">
        <f t="shared" si="9"/>
        <v>6010</v>
      </c>
      <c r="E187" s="152">
        <f t="shared" si="9"/>
        <v>3030</v>
      </c>
      <c r="F187" s="152">
        <f t="shared" si="9"/>
        <v>2980</v>
      </c>
      <c r="G187" s="153" t="str">
        <f t="shared" si="11"/>
        <v>1</v>
      </c>
      <c r="I187" s="174" t="s">
        <v>568</v>
      </c>
      <c r="J187" s="174" t="s">
        <v>569</v>
      </c>
      <c r="K187" s="176">
        <v>16822.189999999999</v>
      </c>
      <c r="L187" s="176">
        <v>6005.2599999999993</v>
      </c>
      <c r="M187" s="176">
        <v>3027.6400000000003</v>
      </c>
      <c r="N187" s="176">
        <v>2977.63</v>
      </c>
      <c r="O187" s="177" t="s">
        <v>191</v>
      </c>
      <c r="P187" s="182"/>
    </row>
    <row r="188" spans="1:16" x14ac:dyDescent="0.35">
      <c r="A188" s="86" t="str">
        <f t="shared" si="10"/>
        <v>#41200</v>
      </c>
      <c r="B188" s="86" t="str">
        <f t="shared" si="10"/>
        <v>University professors and lecturers</v>
      </c>
      <c r="C188" s="152">
        <f t="shared" si="9"/>
        <v>14170</v>
      </c>
      <c r="D188" s="152">
        <f t="shared" si="9"/>
        <v>4420</v>
      </c>
      <c r="E188" s="152">
        <f t="shared" si="9"/>
        <v>1230</v>
      </c>
      <c r="F188" s="152">
        <f t="shared" si="9"/>
        <v>3200</v>
      </c>
      <c r="G188" s="153" t="str">
        <f t="shared" si="11"/>
        <v>1</v>
      </c>
      <c r="I188" s="174" t="s">
        <v>570</v>
      </c>
      <c r="J188" s="174" t="s">
        <v>571</v>
      </c>
      <c r="K188" s="176">
        <v>14171.85</v>
      </c>
      <c r="L188" s="176">
        <v>4424.33</v>
      </c>
      <c r="M188" s="176">
        <v>1225.2699999999998</v>
      </c>
      <c r="N188" s="176">
        <v>3199.04</v>
      </c>
      <c r="O188" s="177" t="s">
        <v>191</v>
      </c>
      <c r="P188" s="182"/>
    </row>
    <row r="189" spans="1:16" x14ac:dyDescent="0.35">
      <c r="A189" s="86" t="str">
        <f t="shared" si="10"/>
        <v>#41201</v>
      </c>
      <c r="B189" s="86" t="str">
        <f t="shared" si="10"/>
        <v>Post-secondary teaching and research assistants</v>
      </c>
      <c r="C189" s="152">
        <f t="shared" si="9"/>
        <v>14810</v>
      </c>
      <c r="D189" s="152">
        <f t="shared" si="9"/>
        <v>2750</v>
      </c>
      <c r="E189" s="152">
        <f t="shared" si="9"/>
        <v>1300</v>
      </c>
      <c r="F189" s="152">
        <f t="shared" si="9"/>
        <v>1460</v>
      </c>
      <c r="G189" s="153" t="str">
        <f t="shared" si="11"/>
        <v>1</v>
      </c>
      <c r="I189" s="174" t="s">
        <v>572</v>
      </c>
      <c r="J189" s="174" t="s">
        <v>573</v>
      </c>
      <c r="K189" s="176">
        <v>14809.5</v>
      </c>
      <c r="L189" s="176">
        <v>2751.34</v>
      </c>
      <c r="M189" s="176">
        <v>1295.3400000000001</v>
      </c>
      <c r="N189" s="176">
        <v>1456</v>
      </c>
      <c r="O189" s="177" t="s">
        <v>191</v>
      </c>
      <c r="P189" s="182"/>
    </row>
    <row r="190" spans="1:16" x14ac:dyDescent="0.35">
      <c r="A190" s="86" t="str">
        <f t="shared" si="10"/>
        <v>#41210</v>
      </c>
      <c r="B190" s="86" t="str">
        <f t="shared" si="10"/>
        <v>College and other vocational instructors</v>
      </c>
      <c r="C190" s="152">
        <f t="shared" si="9"/>
        <v>14610</v>
      </c>
      <c r="D190" s="152">
        <f t="shared" si="9"/>
        <v>6160</v>
      </c>
      <c r="E190" s="152">
        <f t="shared" si="9"/>
        <v>2030</v>
      </c>
      <c r="F190" s="152">
        <f t="shared" si="9"/>
        <v>4120</v>
      </c>
      <c r="G190" s="153" t="str">
        <f t="shared" si="11"/>
        <v>1</v>
      </c>
      <c r="I190" s="174" t="s">
        <v>574</v>
      </c>
      <c r="J190" s="174" t="s">
        <v>575</v>
      </c>
      <c r="K190" s="176">
        <v>14605.35</v>
      </c>
      <c r="L190" s="176">
        <v>6155.7799999999988</v>
      </c>
      <c r="M190" s="176">
        <v>2031.9299999999998</v>
      </c>
      <c r="N190" s="176">
        <v>4123.8600000000006</v>
      </c>
      <c r="O190" s="177" t="s">
        <v>191</v>
      </c>
      <c r="P190" s="182"/>
    </row>
    <row r="191" spans="1:16" x14ac:dyDescent="0.35">
      <c r="A191" s="86" t="str">
        <f t="shared" si="10"/>
        <v>#41220</v>
      </c>
      <c r="B191" s="86" t="str">
        <f t="shared" si="10"/>
        <v>Secondary school teachers</v>
      </c>
      <c r="C191" s="152">
        <f t="shared" si="9"/>
        <v>20170</v>
      </c>
      <c r="D191" s="152">
        <f t="shared" si="9"/>
        <v>7820</v>
      </c>
      <c r="E191" s="152">
        <f t="shared" si="9"/>
        <v>2650</v>
      </c>
      <c r="F191" s="152">
        <f t="shared" si="9"/>
        <v>5160</v>
      </c>
      <c r="G191" s="153" t="str">
        <f t="shared" si="11"/>
        <v>1</v>
      </c>
      <c r="I191" s="174" t="s">
        <v>576</v>
      </c>
      <c r="J191" s="174" t="s">
        <v>577</v>
      </c>
      <c r="K191" s="176">
        <v>20174.07</v>
      </c>
      <c r="L191" s="176">
        <v>7815.37</v>
      </c>
      <c r="M191" s="176">
        <v>2651.4700000000003</v>
      </c>
      <c r="N191" s="176">
        <v>5163.8899999999994</v>
      </c>
      <c r="O191" s="177" t="s">
        <v>191</v>
      </c>
      <c r="P191" s="182"/>
    </row>
    <row r="192" spans="1:16" x14ac:dyDescent="0.35">
      <c r="A192" s="86" t="str">
        <f t="shared" si="10"/>
        <v>#41221</v>
      </c>
      <c r="B192" s="86" t="str">
        <f t="shared" si="10"/>
        <v>Elementary school and kindergarten teachers</v>
      </c>
      <c r="C192" s="152">
        <f t="shared" si="9"/>
        <v>37000</v>
      </c>
      <c r="D192" s="152">
        <f t="shared" si="9"/>
        <v>14090</v>
      </c>
      <c r="E192" s="152">
        <f t="shared" si="9"/>
        <v>4660</v>
      </c>
      <c r="F192" s="152">
        <f t="shared" si="9"/>
        <v>9420</v>
      </c>
      <c r="G192" s="153" t="str">
        <f t="shared" si="11"/>
        <v>1</v>
      </c>
      <c r="I192" s="174" t="s">
        <v>208</v>
      </c>
      <c r="J192" s="174" t="s">
        <v>209</v>
      </c>
      <c r="K192" s="176">
        <v>37000.550000000003</v>
      </c>
      <c r="L192" s="176">
        <v>14087.78</v>
      </c>
      <c r="M192" s="176">
        <v>4663.01</v>
      </c>
      <c r="N192" s="176">
        <v>9424.7599999999984</v>
      </c>
      <c r="O192" s="177" t="s">
        <v>191</v>
      </c>
      <c r="P192" s="182"/>
    </row>
    <row r="193" spans="1:16" x14ac:dyDescent="0.35">
      <c r="A193" s="86" t="str">
        <f t="shared" si="10"/>
        <v>#41300</v>
      </c>
      <c r="B193" s="86" t="str">
        <f t="shared" si="10"/>
        <v>Social workers</v>
      </c>
      <c r="C193" s="152">
        <f t="shared" si="9"/>
        <v>9130</v>
      </c>
      <c r="D193" s="152">
        <f t="shared" si="9"/>
        <v>3510</v>
      </c>
      <c r="E193" s="152">
        <f t="shared" si="9"/>
        <v>1450</v>
      </c>
      <c r="F193" s="152">
        <f t="shared" si="9"/>
        <v>2060</v>
      </c>
      <c r="G193" s="153" t="str">
        <f t="shared" si="11"/>
        <v>1</v>
      </c>
      <c r="I193" s="174" t="s">
        <v>578</v>
      </c>
      <c r="J193" s="174" t="s">
        <v>579</v>
      </c>
      <c r="K193" s="176">
        <v>9126.33</v>
      </c>
      <c r="L193" s="176">
        <v>3507.7800000000007</v>
      </c>
      <c r="M193" s="176">
        <v>1449.52</v>
      </c>
      <c r="N193" s="176">
        <v>2058.2599999999998</v>
      </c>
      <c r="O193" s="177" t="s">
        <v>191</v>
      </c>
      <c r="P193" s="182"/>
    </row>
    <row r="194" spans="1:16" x14ac:dyDescent="0.35">
      <c r="A194" s="86" t="str">
        <f t="shared" si="10"/>
        <v>#41301</v>
      </c>
      <c r="B194" s="86" t="str">
        <f t="shared" si="10"/>
        <v>Therapists in counselling and related specialized therapies</v>
      </c>
      <c r="C194" s="152">
        <f t="shared" si="9"/>
        <v>9150</v>
      </c>
      <c r="D194" s="152">
        <f t="shared" si="9"/>
        <v>3750</v>
      </c>
      <c r="E194" s="152">
        <f t="shared" si="9"/>
        <v>1660</v>
      </c>
      <c r="F194" s="152">
        <f t="shared" si="9"/>
        <v>2090</v>
      </c>
      <c r="G194" s="153" t="str">
        <f t="shared" si="11"/>
        <v>1</v>
      </c>
      <c r="I194" s="174" t="s">
        <v>580</v>
      </c>
      <c r="J194" s="174" t="s">
        <v>581</v>
      </c>
      <c r="K194" s="176">
        <v>9146.07</v>
      </c>
      <c r="L194" s="176">
        <v>3749.9300000000003</v>
      </c>
      <c r="M194" s="176">
        <v>1656.0300000000002</v>
      </c>
      <c r="N194" s="176">
        <v>2093.9</v>
      </c>
      <c r="O194" s="177" t="s">
        <v>191</v>
      </c>
      <c r="P194" s="182"/>
    </row>
    <row r="195" spans="1:16" x14ac:dyDescent="0.35">
      <c r="A195" s="86" t="str">
        <f t="shared" si="10"/>
        <v>#41302</v>
      </c>
      <c r="B195" s="86" t="str">
        <f t="shared" si="10"/>
        <v>Religious leaders</v>
      </c>
      <c r="C195" s="152">
        <f t="shared" si="9"/>
        <v>4840</v>
      </c>
      <c r="D195" s="152">
        <f t="shared" si="9"/>
        <v>1920</v>
      </c>
      <c r="E195" s="152">
        <f t="shared" si="9"/>
        <v>930</v>
      </c>
      <c r="F195" s="152">
        <f t="shared" si="9"/>
        <v>990</v>
      </c>
      <c r="G195" s="153" t="str">
        <f t="shared" si="11"/>
        <v>1</v>
      </c>
      <c r="I195" s="174" t="s">
        <v>582</v>
      </c>
      <c r="J195" s="174" t="s">
        <v>583</v>
      </c>
      <c r="K195" s="176">
        <v>4836.59</v>
      </c>
      <c r="L195" s="176">
        <v>1920.88</v>
      </c>
      <c r="M195" s="176">
        <v>928.69</v>
      </c>
      <c r="N195" s="176">
        <v>992.18</v>
      </c>
      <c r="O195" s="177" t="s">
        <v>191</v>
      </c>
      <c r="P195" s="182"/>
    </row>
    <row r="196" spans="1:16" x14ac:dyDescent="0.35">
      <c r="A196" s="86" t="str">
        <f t="shared" si="10"/>
        <v>#41310</v>
      </c>
      <c r="B196" s="86" t="str">
        <f t="shared" si="10"/>
        <v>Police investigators and other investigative occupations</v>
      </c>
      <c r="C196" s="152">
        <f t="shared" si="9"/>
        <v>480</v>
      </c>
      <c r="D196" s="152">
        <f t="shared" si="9"/>
        <v>280</v>
      </c>
      <c r="E196" s="152">
        <f t="shared" si="9"/>
        <v>80</v>
      </c>
      <c r="F196" s="152">
        <f t="shared" ref="F196:F259" si="12">ROUND(N196,-1)</f>
        <v>200</v>
      </c>
      <c r="G196" s="153" t="str">
        <f t="shared" si="11"/>
        <v>1</v>
      </c>
      <c r="I196" s="174" t="s">
        <v>584</v>
      </c>
      <c r="J196" s="174" t="s">
        <v>585</v>
      </c>
      <c r="K196" s="176">
        <v>481.61</v>
      </c>
      <c r="L196" s="176">
        <v>284.75</v>
      </c>
      <c r="M196" s="176">
        <v>81.009999999999991</v>
      </c>
      <c r="N196" s="176">
        <v>203.73999999999998</v>
      </c>
      <c r="O196" s="177" t="s">
        <v>191</v>
      </c>
      <c r="P196" s="182"/>
    </row>
    <row r="197" spans="1:16" x14ac:dyDescent="0.35">
      <c r="A197" s="86" t="str">
        <f t="shared" si="10"/>
        <v>#41311</v>
      </c>
      <c r="B197" s="86" t="str">
        <f t="shared" si="10"/>
        <v>Probation and parole officers</v>
      </c>
      <c r="C197" s="152">
        <f t="shared" ref="C197:F260" si="13">ROUND(K197,-1)</f>
        <v>930</v>
      </c>
      <c r="D197" s="152">
        <f t="shared" si="13"/>
        <v>280</v>
      </c>
      <c r="E197" s="152">
        <f t="shared" si="13"/>
        <v>60</v>
      </c>
      <c r="F197" s="152">
        <f t="shared" si="12"/>
        <v>220</v>
      </c>
      <c r="G197" s="153" t="str">
        <f t="shared" si="11"/>
        <v>1</v>
      </c>
      <c r="I197" s="174" t="s">
        <v>586</v>
      </c>
      <c r="J197" s="174" t="s">
        <v>587</v>
      </c>
      <c r="K197" s="176">
        <v>933.55</v>
      </c>
      <c r="L197" s="176">
        <v>278.5</v>
      </c>
      <c r="M197" s="176">
        <v>59.419999999999995</v>
      </c>
      <c r="N197" s="176">
        <v>219.09000000000003</v>
      </c>
      <c r="O197" s="177" t="s">
        <v>191</v>
      </c>
      <c r="P197" s="182"/>
    </row>
    <row r="198" spans="1:16" x14ac:dyDescent="0.35">
      <c r="A198" s="86" t="str">
        <f t="shared" ref="A198:B261" si="14">I198</f>
        <v>#41320</v>
      </c>
      <c r="B198" s="86" t="str">
        <f t="shared" si="14"/>
        <v>Educational counsellors</v>
      </c>
      <c r="C198" s="152">
        <f t="shared" si="13"/>
        <v>5240</v>
      </c>
      <c r="D198" s="152">
        <f t="shared" si="13"/>
        <v>2010</v>
      </c>
      <c r="E198" s="152">
        <f t="shared" si="13"/>
        <v>620</v>
      </c>
      <c r="F198" s="152">
        <f t="shared" si="12"/>
        <v>1390</v>
      </c>
      <c r="G198" s="153" t="str">
        <f t="shared" ref="G198:G261" si="15">O198</f>
        <v>1</v>
      </c>
      <c r="I198" s="174" t="s">
        <v>588</v>
      </c>
      <c r="J198" s="174" t="s">
        <v>589</v>
      </c>
      <c r="K198" s="176">
        <v>5244.69</v>
      </c>
      <c r="L198" s="176">
        <v>2010.0899999999997</v>
      </c>
      <c r="M198" s="176">
        <v>624.20000000000005</v>
      </c>
      <c r="N198" s="176">
        <v>1385.8899999999999</v>
      </c>
      <c r="O198" s="177" t="s">
        <v>191</v>
      </c>
      <c r="P198" s="182"/>
    </row>
    <row r="199" spans="1:16" x14ac:dyDescent="0.35">
      <c r="A199" s="86" t="str">
        <f t="shared" si="14"/>
        <v>#41321</v>
      </c>
      <c r="B199" s="86" t="str">
        <f t="shared" si="14"/>
        <v>Career development practitioners and career counsellors (except education)</v>
      </c>
      <c r="C199" s="152">
        <f t="shared" si="13"/>
        <v>1760</v>
      </c>
      <c r="D199" s="152">
        <f t="shared" si="13"/>
        <v>760</v>
      </c>
      <c r="E199" s="152">
        <f t="shared" si="13"/>
        <v>260</v>
      </c>
      <c r="F199" s="152">
        <f t="shared" si="12"/>
        <v>500</v>
      </c>
      <c r="G199" s="153" t="str">
        <f t="shared" si="15"/>
        <v>1</v>
      </c>
      <c r="I199" s="174" t="s">
        <v>590</v>
      </c>
      <c r="J199" s="174" t="s">
        <v>591</v>
      </c>
      <c r="K199" s="176">
        <v>1764.66</v>
      </c>
      <c r="L199" s="176">
        <v>759.64</v>
      </c>
      <c r="M199" s="176">
        <v>258.01</v>
      </c>
      <c r="N199" s="176">
        <v>501.6099999999999</v>
      </c>
      <c r="O199" s="177" t="s">
        <v>191</v>
      </c>
      <c r="P199" s="182"/>
    </row>
    <row r="200" spans="1:16" x14ac:dyDescent="0.35">
      <c r="A200" s="86" t="str">
        <f t="shared" si="14"/>
        <v>#41400</v>
      </c>
      <c r="B200" s="86" t="str">
        <f t="shared" si="14"/>
        <v>Natural and applied science policy researchers, consultants and program officers</v>
      </c>
      <c r="C200" s="152">
        <f t="shared" si="13"/>
        <v>5210</v>
      </c>
      <c r="D200" s="152">
        <f t="shared" si="13"/>
        <v>1820</v>
      </c>
      <c r="E200" s="152">
        <f t="shared" si="13"/>
        <v>690</v>
      </c>
      <c r="F200" s="152">
        <f t="shared" si="12"/>
        <v>1130</v>
      </c>
      <c r="G200" s="153" t="str">
        <f t="shared" si="15"/>
        <v>1</v>
      </c>
      <c r="I200" s="174" t="s">
        <v>592</v>
      </c>
      <c r="J200" s="174" t="s">
        <v>593</v>
      </c>
      <c r="K200" s="176">
        <v>5207.28</v>
      </c>
      <c r="L200" s="176">
        <v>1821.17</v>
      </c>
      <c r="M200" s="176">
        <v>689.96</v>
      </c>
      <c r="N200" s="176">
        <v>1131.21</v>
      </c>
      <c r="O200" s="177" t="s">
        <v>191</v>
      </c>
      <c r="P200" s="182"/>
    </row>
    <row r="201" spans="1:16" x14ac:dyDescent="0.35">
      <c r="A201" s="86" t="str">
        <f t="shared" si="14"/>
        <v>#41401</v>
      </c>
      <c r="B201" s="86" t="str">
        <f t="shared" si="14"/>
        <v>Economists and economic policy researchers and analysts</v>
      </c>
      <c r="C201" s="152">
        <f t="shared" si="13"/>
        <v>2040</v>
      </c>
      <c r="D201" s="152">
        <f t="shared" si="13"/>
        <v>690</v>
      </c>
      <c r="E201" s="152">
        <f t="shared" si="13"/>
        <v>270</v>
      </c>
      <c r="F201" s="152">
        <f t="shared" si="12"/>
        <v>420</v>
      </c>
      <c r="G201" s="153" t="str">
        <f t="shared" si="15"/>
        <v>1</v>
      </c>
      <c r="I201" s="174" t="s">
        <v>594</v>
      </c>
      <c r="J201" s="174" t="s">
        <v>595</v>
      </c>
      <c r="K201" s="176">
        <v>2038.81</v>
      </c>
      <c r="L201" s="176">
        <v>694.84000000000015</v>
      </c>
      <c r="M201" s="176">
        <v>274.95</v>
      </c>
      <c r="N201" s="176">
        <v>419.89</v>
      </c>
      <c r="O201" s="177" t="s">
        <v>191</v>
      </c>
      <c r="P201" s="182"/>
    </row>
    <row r="202" spans="1:16" x14ac:dyDescent="0.35">
      <c r="A202" s="86" t="str">
        <f t="shared" si="14"/>
        <v>#41402</v>
      </c>
      <c r="B202" s="86" t="str">
        <f t="shared" si="14"/>
        <v>Business development officers and market researchers and analysts</v>
      </c>
      <c r="C202" s="152">
        <f t="shared" si="13"/>
        <v>6140</v>
      </c>
      <c r="D202" s="152">
        <f t="shared" si="13"/>
        <v>2360</v>
      </c>
      <c r="E202" s="152">
        <f t="shared" si="13"/>
        <v>1190</v>
      </c>
      <c r="F202" s="152">
        <f t="shared" si="12"/>
        <v>1170</v>
      </c>
      <c r="G202" s="153" t="str">
        <f t="shared" si="15"/>
        <v>1</v>
      </c>
      <c r="I202" s="174" t="s">
        <v>596</v>
      </c>
      <c r="J202" s="174" t="s">
        <v>597</v>
      </c>
      <c r="K202" s="176">
        <v>6141.41</v>
      </c>
      <c r="L202" s="176">
        <v>2361.5699999999997</v>
      </c>
      <c r="M202" s="176">
        <v>1193.42</v>
      </c>
      <c r="N202" s="176">
        <v>1168.1699999999998</v>
      </c>
      <c r="O202" s="177" t="s">
        <v>191</v>
      </c>
      <c r="P202" s="182"/>
    </row>
    <row r="203" spans="1:16" x14ac:dyDescent="0.35">
      <c r="A203" s="86" t="str">
        <f t="shared" si="14"/>
        <v>#41403</v>
      </c>
      <c r="B203" s="86" t="str">
        <f t="shared" si="14"/>
        <v>Social policy researchers, consultants and program officers</v>
      </c>
      <c r="C203" s="152">
        <f t="shared" si="13"/>
        <v>5590</v>
      </c>
      <c r="D203" s="152">
        <f t="shared" si="13"/>
        <v>2100</v>
      </c>
      <c r="E203" s="152">
        <f t="shared" si="13"/>
        <v>840</v>
      </c>
      <c r="F203" s="152">
        <f t="shared" si="12"/>
        <v>1260</v>
      </c>
      <c r="G203" s="153" t="str">
        <f t="shared" si="15"/>
        <v>1</v>
      </c>
      <c r="I203" s="174" t="s">
        <v>598</v>
      </c>
      <c r="J203" s="174" t="s">
        <v>599</v>
      </c>
      <c r="K203" s="176">
        <v>5585.83</v>
      </c>
      <c r="L203" s="176">
        <v>2104.59</v>
      </c>
      <c r="M203" s="176">
        <v>840.35</v>
      </c>
      <c r="N203" s="176">
        <v>1264.24</v>
      </c>
      <c r="O203" s="177" t="s">
        <v>191</v>
      </c>
      <c r="P203" s="182"/>
    </row>
    <row r="204" spans="1:16" x14ac:dyDescent="0.35">
      <c r="A204" s="86" t="str">
        <f t="shared" si="14"/>
        <v>#41404</v>
      </c>
      <c r="B204" s="86" t="str">
        <f t="shared" si="14"/>
        <v>Health policy researchers, consultants and program officers</v>
      </c>
      <c r="C204" s="152">
        <f t="shared" si="13"/>
        <v>4400</v>
      </c>
      <c r="D204" s="152">
        <f t="shared" si="13"/>
        <v>1780</v>
      </c>
      <c r="E204" s="152">
        <f t="shared" si="13"/>
        <v>800</v>
      </c>
      <c r="F204" s="152">
        <f t="shared" si="12"/>
        <v>980</v>
      </c>
      <c r="G204" s="153" t="str">
        <f t="shared" si="15"/>
        <v>1</v>
      </c>
      <c r="I204" s="174" t="s">
        <v>600</v>
      </c>
      <c r="J204" s="174" t="s">
        <v>601</v>
      </c>
      <c r="K204" s="176">
        <v>4403.45</v>
      </c>
      <c r="L204" s="176">
        <v>1778.23</v>
      </c>
      <c r="M204" s="176">
        <v>802.25</v>
      </c>
      <c r="N204" s="176">
        <v>975.99</v>
      </c>
      <c r="O204" s="177" t="s">
        <v>191</v>
      </c>
      <c r="P204" s="182"/>
    </row>
    <row r="205" spans="1:16" x14ac:dyDescent="0.35">
      <c r="A205" s="86" t="str">
        <f t="shared" si="14"/>
        <v>#41405</v>
      </c>
      <c r="B205" s="86" t="str">
        <f t="shared" si="14"/>
        <v>Education policy researchers, consultants and program officers</v>
      </c>
      <c r="C205" s="152">
        <f t="shared" si="13"/>
        <v>4270</v>
      </c>
      <c r="D205" s="152">
        <f t="shared" si="13"/>
        <v>1570</v>
      </c>
      <c r="E205" s="152">
        <f t="shared" si="13"/>
        <v>590</v>
      </c>
      <c r="F205" s="152">
        <f t="shared" si="12"/>
        <v>980</v>
      </c>
      <c r="G205" s="153" t="str">
        <f t="shared" si="15"/>
        <v>1</v>
      </c>
      <c r="I205" s="174" t="s">
        <v>602</v>
      </c>
      <c r="J205" s="174" t="s">
        <v>603</v>
      </c>
      <c r="K205" s="176">
        <v>4273.83</v>
      </c>
      <c r="L205" s="176">
        <v>1574.96</v>
      </c>
      <c r="M205" s="176">
        <v>591.05000000000007</v>
      </c>
      <c r="N205" s="176">
        <v>983.90000000000009</v>
      </c>
      <c r="O205" s="177" t="s">
        <v>191</v>
      </c>
      <c r="P205" s="182"/>
    </row>
    <row r="206" spans="1:16" x14ac:dyDescent="0.35">
      <c r="A206" s="86" t="str">
        <f t="shared" si="14"/>
        <v>#41406</v>
      </c>
      <c r="B206" s="86" t="str">
        <f t="shared" si="14"/>
        <v>Recreation, sports and fitness policy researchers, consultants and program officers</v>
      </c>
      <c r="C206" s="152">
        <f t="shared" si="13"/>
        <v>1810</v>
      </c>
      <c r="D206" s="152">
        <f t="shared" si="13"/>
        <v>720</v>
      </c>
      <c r="E206" s="152">
        <f t="shared" si="13"/>
        <v>320</v>
      </c>
      <c r="F206" s="152">
        <f t="shared" si="12"/>
        <v>400</v>
      </c>
      <c r="G206" s="153" t="str">
        <f t="shared" si="15"/>
        <v>1</v>
      </c>
      <c r="I206" s="174" t="s">
        <v>604</v>
      </c>
      <c r="J206" s="174" t="s">
        <v>605</v>
      </c>
      <c r="K206" s="176">
        <v>1810.29</v>
      </c>
      <c r="L206" s="176">
        <v>721.62000000000012</v>
      </c>
      <c r="M206" s="176">
        <v>322.05</v>
      </c>
      <c r="N206" s="176">
        <v>399.6</v>
      </c>
      <c r="O206" s="177" t="s">
        <v>191</v>
      </c>
      <c r="P206" s="182"/>
    </row>
    <row r="207" spans="1:16" x14ac:dyDescent="0.35">
      <c r="A207" s="86" t="str">
        <f t="shared" si="14"/>
        <v>#41407</v>
      </c>
      <c r="B207" s="86" t="str">
        <f t="shared" si="14"/>
        <v>Program officers unique to government</v>
      </c>
      <c r="C207" s="152">
        <f t="shared" si="13"/>
        <v>960</v>
      </c>
      <c r="D207" s="152">
        <f t="shared" si="13"/>
        <v>380</v>
      </c>
      <c r="E207" s="152">
        <f t="shared" si="13"/>
        <v>110</v>
      </c>
      <c r="F207" s="152">
        <f t="shared" si="12"/>
        <v>270</v>
      </c>
      <c r="G207" s="153" t="str">
        <f t="shared" si="15"/>
        <v>1</v>
      </c>
      <c r="I207" s="174" t="s">
        <v>606</v>
      </c>
      <c r="J207" s="174" t="s">
        <v>607</v>
      </c>
      <c r="K207" s="176">
        <v>960.63</v>
      </c>
      <c r="L207" s="176">
        <v>377.92</v>
      </c>
      <c r="M207" s="176">
        <v>110.51</v>
      </c>
      <c r="N207" s="176">
        <v>267.40000000000003</v>
      </c>
      <c r="O207" s="177" t="s">
        <v>191</v>
      </c>
      <c r="P207" s="182"/>
    </row>
    <row r="208" spans="1:16" x14ac:dyDescent="0.35">
      <c r="A208" s="86" t="str">
        <f t="shared" si="14"/>
        <v>#41409</v>
      </c>
      <c r="B208" s="86" t="str">
        <f t="shared" si="14"/>
        <v>Other professional occupations in social science</v>
      </c>
      <c r="C208" s="152">
        <f t="shared" si="13"/>
        <v>1290</v>
      </c>
      <c r="D208" s="152">
        <f t="shared" si="13"/>
        <v>440</v>
      </c>
      <c r="E208" s="152">
        <f t="shared" si="13"/>
        <v>180</v>
      </c>
      <c r="F208" s="152">
        <f t="shared" si="12"/>
        <v>250</v>
      </c>
      <c r="G208" s="153" t="str">
        <f t="shared" si="15"/>
        <v>1</v>
      </c>
      <c r="I208" s="174" t="s">
        <v>608</v>
      </c>
      <c r="J208" s="174" t="s">
        <v>609</v>
      </c>
      <c r="K208" s="176">
        <v>1290.81</v>
      </c>
      <c r="L208" s="176">
        <v>436.44999999999993</v>
      </c>
      <c r="M208" s="176">
        <v>182.03</v>
      </c>
      <c r="N208" s="176">
        <v>254.41000000000003</v>
      </c>
      <c r="O208" s="177" t="s">
        <v>191</v>
      </c>
      <c r="P208" s="182"/>
    </row>
    <row r="209" spans="1:16" x14ac:dyDescent="0.35">
      <c r="A209" s="86" t="str">
        <f t="shared" si="14"/>
        <v>#42100</v>
      </c>
      <c r="B209" s="86" t="str">
        <f t="shared" si="14"/>
        <v>Police officers (except commissioned)</v>
      </c>
      <c r="C209" s="152">
        <f t="shared" si="13"/>
        <v>10540</v>
      </c>
      <c r="D209" s="152">
        <f t="shared" si="13"/>
        <v>4660</v>
      </c>
      <c r="E209" s="152">
        <f t="shared" si="13"/>
        <v>1660</v>
      </c>
      <c r="F209" s="152">
        <f t="shared" si="12"/>
        <v>3000</v>
      </c>
      <c r="G209" s="153" t="str">
        <f t="shared" si="15"/>
        <v>2</v>
      </c>
      <c r="I209" s="174" t="s">
        <v>610</v>
      </c>
      <c r="J209" s="174" t="s">
        <v>611</v>
      </c>
      <c r="K209" s="176">
        <v>10538.64</v>
      </c>
      <c r="L209" s="176">
        <v>4658.91</v>
      </c>
      <c r="M209" s="176">
        <v>1657.55</v>
      </c>
      <c r="N209" s="176">
        <v>3001.3700000000003</v>
      </c>
      <c r="O209" s="177" t="s">
        <v>171</v>
      </c>
      <c r="P209" s="182"/>
    </row>
    <row r="210" spans="1:16" x14ac:dyDescent="0.35">
      <c r="A210" s="86" t="str">
        <f t="shared" si="14"/>
        <v>#42101</v>
      </c>
      <c r="B210" s="86" t="str">
        <f t="shared" si="14"/>
        <v>Firefighters</v>
      </c>
      <c r="C210" s="152">
        <f t="shared" si="13"/>
        <v>5060</v>
      </c>
      <c r="D210" s="152">
        <f t="shared" si="13"/>
        <v>2250</v>
      </c>
      <c r="E210" s="152">
        <f t="shared" si="13"/>
        <v>840</v>
      </c>
      <c r="F210" s="152">
        <f t="shared" si="12"/>
        <v>1410</v>
      </c>
      <c r="G210" s="153" t="str">
        <f t="shared" si="15"/>
        <v>2</v>
      </c>
      <c r="I210" s="174" t="s">
        <v>612</v>
      </c>
      <c r="J210" s="174" t="s">
        <v>613</v>
      </c>
      <c r="K210" s="176">
        <v>5060.62</v>
      </c>
      <c r="L210" s="176">
        <v>2247.77</v>
      </c>
      <c r="M210" s="176">
        <v>841.72</v>
      </c>
      <c r="N210" s="176">
        <v>1406.05</v>
      </c>
      <c r="O210" s="177" t="s">
        <v>171</v>
      </c>
      <c r="P210" s="182"/>
    </row>
    <row r="211" spans="1:16" x14ac:dyDescent="0.35">
      <c r="A211" s="86" t="str">
        <f t="shared" si="14"/>
        <v>#42102</v>
      </c>
      <c r="B211" s="86" t="str">
        <f t="shared" si="14"/>
        <v>Specialized members of the Canadian Armed Forces</v>
      </c>
      <c r="C211" s="152">
        <f t="shared" si="13"/>
        <v>150</v>
      </c>
      <c r="D211" s="152">
        <f t="shared" si="13"/>
        <v>60</v>
      </c>
      <c r="E211" s="152">
        <f t="shared" si="13"/>
        <v>10</v>
      </c>
      <c r="F211" s="152">
        <f t="shared" si="12"/>
        <v>50</v>
      </c>
      <c r="G211" s="153" t="str">
        <f t="shared" si="15"/>
        <v>2</v>
      </c>
      <c r="I211" s="174" t="s">
        <v>614</v>
      </c>
      <c r="J211" s="174" t="s">
        <v>615</v>
      </c>
      <c r="K211" s="176">
        <v>146.71</v>
      </c>
      <c r="L211" s="176">
        <v>60.22999999999999</v>
      </c>
      <c r="M211" s="176">
        <v>11.51</v>
      </c>
      <c r="N211" s="176">
        <v>48.7</v>
      </c>
      <c r="O211" s="177" t="s">
        <v>171</v>
      </c>
      <c r="P211" s="182"/>
    </row>
    <row r="212" spans="1:16" x14ac:dyDescent="0.35">
      <c r="A212" s="86" t="str">
        <f t="shared" si="14"/>
        <v>#42200</v>
      </c>
      <c r="B212" s="86" t="str">
        <f t="shared" si="14"/>
        <v>Paralegals and related occupations</v>
      </c>
      <c r="C212" s="152">
        <f t="shared" si="13"/>
        <v>5180</v>
      </c>
      <c r="D212" s="152">
        <f t="shared" si="13"/>
        <v>1950</v>
      </c>
      <c r="E212" s="152">
        <f t="shared" si="13"/>
        <v>680</v>
      </c>
      <c r="F212" s="152">
        <f t="shared" si="12"/>
        <v>1270</v>
      </c>
      <c r="G212" s="153" t="str">
        <f t="shared" si="15"/>
        <v>2</v>
      </c>
      <c r="I212" s="174" t="s">
        <v>616</v>
      </c>
      <c r="J212" s="174" t="s">
        <v>617</v>
      </c>
      <c r="K212" s="176">
        <v>5179.3999999999996</v>
      </c>
      <c r="L212" s="176">
        <v>1952.1000000000001</v>
      </c>
      <c r="M212" s="176">
        <v>684.88000000000011</v>
      </c>
      <c r="N212" s="176">
        <v>1267.24</v>
      </c>
      <c r="O212" s="177" t="s">
        <v>171</v>
      </c>
      <c r="P212" s="182"/>
    </row>
    <row r="213" spans="1:16" x14ac:dyDescent="0.35">
      <c r="A213" s="86" t="str">
        <f t="shared" si="14"/>
        <v>#42201</v>
      </c>
      <c r="B213" s="86" t="str">
        <f t="shared" si="14"/>
        <v>Social and community service workers</v>
      </c>
      <c r="C213" s="152">
        <f t="shared" si="13"/>
        <v>36460</v>
      </c>
      <c r="D213" s="152">
        <f t="shared" si="13"/>
        <v>14970</v>
      </c>
      <c r="E213" s="152">
        <f t="shared" si="13"/>
        <v>6430</v>
      </c>
      <c r="F213" s="152">
        <f t="shared" si="12"/>
        <v>8540</v>
      </c>
      <c r="G213" s="153" t="str">
        <f t="shared" si="15"/>
        <v>2</v>
      </c>
      <c r="I213" s="174" t="s">
        <v>206</v>
      </c>
      <c r="J213" s="174" t="s">
        <v>207</v>
      </c>
      <c r="K213" s="176">
        <v>36457.730000000003</v>
      </c>
      <c r="L213" s="176">
        <v>14967.18</v>
      </c>
      <c r="M213" s="176">
        <v>6428.27</v>
      </c>
      <c r="N213" s="176">
        <v>8538.9</v>
      </c>
      <c r="O213" s="177" t="s">
        <v>171</v>
      </c>
      <c r="P213" s="182"/>
    </row>
    <row r="214" spans="1:16" x14ac:dyDescent="0.35">
      <c r="A214" s="86" t="str">
        <f t="shared" si="14"/>
        <v>#42202</v>
      </c>
      <c r="B214" s="86" t="str">
        <f t="shared" si="14"/>
        <v>Early childhood educators and assistants</v>
      </c>
      <c r="C214" s="152">
        <f t="shared" si="13"/>
        <v>22610</v>
      </c>
      <c r="D214" s="152">
        <f t="shared" si="13"/>
        <v>13820</v>
      </c>
      <c r="E214" s="152">
        <f t="shared" si="13"/>
        <v>9300</v>
      </c>
      <c r="F214" s="152">
        <f t="shared" si="12"/>
        <v>4510</v>
      </c>
      <c r="G214" s="153" t="str">
        <f t="shared" si="15"/>
        <v>2</v>
      </c>
      <c r="I214" s="174" t="s">
        <v>210</v>
      </c>
      <c r="J214" s="174" t="s">
        <v>211</v>
      </c>
      <c r="K214" s="176">
        <v>22607.4</v>
      </c>
      <c r="L214" s="176">
        <v>13816.400000000001</v>
      </c>
      <c r="M214" s="176">
        <v>9302.3799999999992</v>
      </c>
      <c r="N214" s="176">
        <v>4514.05</v>
      </c>
      <c r="O214" s="177" t="s">
        <v>171</v>
      </c>
      <c r="P214" s="182"/>
    </row>
    <row r="215" spans="1:16" x14ac:dyDescent="0.35">
      <c r="A215" s="86" t="str">
        <f t="shared" si="14"/>
        <v>#42203</v>
      </c>
      <c r="B215" s="86" t="str">
        <f t="shared" si="14"/>
        <v>Instructors of persons with disabilities</v>
      </c>
      <c r="C215" s="152">
        <f t="shared" si="13"/>
        <v>2080</v>
      </c>
      <c r="D215" s="152">
        <f t="shared" si="13"/>
        <v>660</v>
      </c>
      <c r="E215" s="152">
        <f t="shared" si="13"/>
        <v>350</v>
      </c>
      <c r="F215" s="152">
        <f t="shared" si="12"/>
        <v>310</v>
      </c>
      <c r="G215" s="153" t="str">
        <f t="shared" si="15"/>
        <v>2</v>
      </c>
      <c r="I215" s="174" t="s">
        <v>618</v>
      </c>
      <c r="J215" s="174" t="s">
        <v>619</v>
      </c>
      <c r="K215" s="176">
        <v>2080.6799999999998</v>
      </c>
      <c r="L215" s="176">
        <v>661.20999999999992</v>
      </c>
      <c r="M215" s="176">
        <v>351.34</v>
      </c>
      <c r="N215" s="176">
        <v>309.87</v>
      </c>
      <c r="O215" s="177" t="s">
        <v>171</v>
      </c>
      <c r="P215" s="182"/>
    </row>
    <row r="216" spans="1:16" x14ac:dyDescent="0.35">
      <c r="A216" s="86" t="str">
        <f t="shared" si="14"/>
        <v>#42204</v>
      </c>
      <c r="B216" s="86" t="str">
        <f t="shared" si="14"/>
        <v>Religion workers</v>
      </c>
      <c r="C216" s="152">
        <f t="shared" si="13"/>
        <v>1150</v>
      </c>
      <c r="D216" s="152">
        <f t="shared" si="13"/>
        <v>460</v>
      </c>
      <c r="E216" s="152">
        <f t="shared" si="13"/>
        <v>240</v>
      </c>
      <c r="F216" s="152">
        <f t="shared" si="12"/>
        <v>220</v>
      </c>
      <c r="G216" s="153" t="str">
        <f t="shared" si="15"/>
        <v>2</v>
      </c>
      <c r="I216" s="174" t="s">
        <v>620</v>
      </c>
      <c r="J216" s="174" t="s">
        <v>621</v>
      </c>
      <c r="K216" s="176">
        <v>1149.75</v>
      </c>
      <c r="L216" s="176">
        <v>455.78000000000003</v>
      </c>
      <c r="M216" s="176">
        <v>237.62999999999997</v>
      </c>
      <c r="N216" s="176">
        <v>218.14</v>
      </c>
      <c r="O216" s="177" t="s">
        <v>171</v>
      </c>
      <c r="P216" s="182"/>
    </row>
    <row r="217" spans="1:16" x14ac:dyDescent="0.35">
      <c r="A217" s="86" t="str">
        <f t="shared" si="14"/>
        <v>#43100</v>
      </c>
      <c r="B217" s="86" t="str">
        <f t="shared" si="14"/>
        <v>Elementary and secondary school teacher assistants</v>
      </c>
      <c r="C217" s="152">
        <f t="shared" si="13"/>
        <v>21170</v>
      </c>
      <c r="D217" s="152">
        <f t="shared" si="13"/>
        <v>7880</v>
      </c>
      <c r="E217" s="152">
        <f t="shared" si="13"/>
        <v>2610</v>
      </c>
      <c r="F217" s="152">
        <f t="shared" si="12"/>
        <v>5270</v>
      </c>
      <c r="G217" s="153" t="str">
        <f t="shared" si="15"/>
        <v>3</v>
      </c>
      <c r="I217" s="174" t="s">
        <v>622</v>
      </c>
      <c r="J217" s="174" t="s">
        <v>623</v>
      </c>
      <c r="K217" s="176">
        <v>21167.77</v>
      </c>
      <c r="L217" s="176">
        <v>7879.48</v>
      </c>
      <c r="M217" s="176">
        <v>2609.36</v>
      </c>
      <c r="N217" s="176">
        <v>5270.13</v>
      </c>
      <c r="O217" s="177" t="s">
        <v>174</v>
      </c>
      <c r="P217" s="182"/>
    </row>
    <row r="218" spans="1:16" x14ac:dyDescent="0.35">
      <c r="A218" s="86" t="str">
        <f t="shared" si="14"/>
        <v>#43109</v>
      </c>
      <c r="B218" s="86" t="str">
        <f t="shared" si="14"/>
        <v>Other instructors</v>
      </c>
      <c r="C218" s="152">
        <f t="shared" si="13"/>
        <v>8350</v>
      </c>
      <c r="D218" s="152">
        <f t="shared" si="13"/>
        <v>2950</v>
      </c>
      <c r="E218" s="152">
        <f t="shared" si="13"/>
        <v>1290</v>
      </c>
      <c r="F218" s="152">
        <f t="shared" si="12"/>
        <v>1660</v>
      </c>
      <c r="G218" s="153" t="str">
        <f t="shared" si="15"/>
        <v>3</v>
      </c>
      <c r="I218" s="174" t="s">
        <v>624</v>
      </c>
      <c r="J218" s="174" t="s">
        <v>625</v>
      </c>
      <c r="K218" s="176">
        <v>8346.16</v>
      </c>
      <c r="L218" s="176">
        <v>2952.34</v>
      </c>
      <c r="M218" s="176">
        <v>1293.3699999999999</v>
      </c>
      <c r="N218" s="176">
        <v>1658.97</v>
      </c>
      <c r="O218" s="177" t="s">
        <v>174</v>
      </c>
      <c r="P218" s="182"/>
    </row>
    <row r="219" spans="1:16" x14ac:dyDescent="0.35">
      <c r="A219" s="86" t="str">
        <f t="shared" si="14"/>
        <v>#43200</v>
      </c>
      <c r="B219" s="86" t="str">
        <f t="shared" si="14"/>
        <v>Sheriffs and bailiffs</v>
      </c>
      <c r="C219" s="152">
        <f t="shared" si="13"/>
        <v>730</v>
      </c>
      <c r="D219" s="152">
        <f t="shared" si="13"/>
        <v>210</v>
      </c>
      <c r="E219" s="152">
        <f t="shared" si="13"/>
        <v>50</v>
      </c>
      <c r="F219" s="152">
        <f t="shared" si="12"/>
        <v>160</v>
      </c>
      <c r="G219" s="153" t="str">
        <f t="shared" si="15"/>
        <v>3</v>
      </c>
      <c r="I219" s="174" t="s">
        <v>626</v>
      </c>
      <c r="J219" s="174" t="s">
        <v>627</v>
      </c>
      <c r="K219" s="176">
        <v>725.46</v>
      </c>
      <c r="L219" s="176">
        <v>211.54999999999995</v>
      </c>
      <c r="M219" s="176">
        <v>48.800000000000004</v>
      </c>
      <c r="N219" s="176">
        <v>162.73999999999998</v>
      </c>
      <c r="O219" s="177" t="s">
        <v>174</v>
      </c>
      <c r="P219" s="182"/>
    </row>
    <row r="220" spans="1:16" x14ac:dyDescent="0.35">
      <c r="A220" s="86" t="str">
        <f t="shared" si="14"/>
        <v>#43201</v>
      </c>
      <c r="B220" s="86" t="str">
        <f t="shared" si="14"/>
        <v>Correctional service officers</v>
      </c>
      <c r="C220" s="152">
        <f t="shared" si="13"/>
        <v>3410</v>
      </c>
      <c r="D220" s="152">
        <f t="shared" si="13"/>
        <v>1240</v>
      </c>
      <c r="E220" s="152">
        <f t="shared" si="13"/>
        <v>380</v>
      </c>
      <c r="F220" s="152">
        <f t="shared" si="12"/>
        <v>860</v>
      </c>
      <c r="G220" s="153" t="str">
        <f t="shared" si="15"/>
        <v>3</v>
      </c>
      <c r="I220" s="174" t="s">
        <v>628</v>
      </c>
      <c r="J220" s="174" t="s">
        <v>629</v>
      </c>
      <c r="K220" s="176">
        <v>3405.96</v>
      </c>
      <c r="L220" s="176">
        <v>1243</v>
      </c>
      <c r="M220" s="176">
        <v>384.72</v>
      </c>
      <c r="N220" s="176">
        <v>858.25000000000011</v>
      </c>
      <c r="O220" s="177" t="s">
        <v>174</v>
      </c>
      <c r="P220" s="182"/>
    </row>
    <row r="221" spans="1:16" x14ac:dyDescent="0.35">
      <c r="A221" s="86" t="str">
        <f t="shared" si="14"/>
        <v>#43202</v>
      </c>
      <c r="B221" s="86" t="str">
        <f t="shared" si="14"/>
        <v>By-law enforcement and other regulatory officers</v>
      </c>
      <c r="C221" s="152">
        <f t="shared" si="13"/>
        <v>1700</v>
      </c>
      <c r="D221" s="152">
        <f t="shared" si="13"/>
        <v>660</v>
      </c>
      <c r="E221" s="152">
        <f t="shared" si="13"/>
        <v>240</v>
      </c>
      <c r="F221" s="152">
        <f t="shared" si="12"/>
        <v>420</v>
      </c>
      <c r="G221" s="153" t="str">
        <f t="shared" si="15"/>
        <v>3</v>
      </c>
      <c r="I221" s="174" t="s">
        <v>630</v>
      </c>
      <c r="J221" s="174" t="s">
        <v>631</v>
      </c>
      <c r="K221" s="176">
        <v>1695.35</v>
      </c>
      <c r="L221" s="176">
        <v>662.83</v>
      </c>
      <c r="M221" s="176">
        <v>241.76000000000002</v>
      </c>
      <c r="N221" s="176">
        <v>421.05</v>
      </c>
      <c r="O221" s="177" t="s">
        <v>174</v>
      </c>
      <c r="P221" s="182"/>
    </row>
    <row r="222" spans="1:16" x14ac:dyDescent="0.35">
      <c r="A222" s="86" t="str">
        <f t="shared" si="14"/>
        <v>#43203</v>
      </c>
      <c r="B222" s="86" t="str">
        <f t="shared" si="14"/>
        <v>Border services, customs, and immigration officers</v>
      </c>
      <c r="C222" s="152">
        <f t="shared" si="13"/>
        <v>1400</v>
      </c>
      <c r="D222" s="152">
        <f t="shared" si="13"/>
        <v>550</v>
      </c>
      <c r="E222" s="152">
        <f t="shared" si="13"/>
        <v>270</v>
      </c>
      <c r="F222" s="152">
        <f t="shared" si="12"/>
        <v>280</v>
      </c>
      <c r="G222" s="153" t="str">
        <f t="shared" si="15"/>
        <v>3</v>
      </c>
      <c r="I222" s="174" t="s">
        <v>632</v>
      </c>
      <c r="J222" s="174" t="s">
        <v>633</v>
      </c>
      <c r="K222" s="176">
        <v>1403.77</v>
      </c>
      <c r="L222" s="176">
        <v>547.81999999999994</v>
      </c>
      <c r="M222" s="176">
        <v>267.98</v>
      </c>
      <c r="N222" s="176">
        <v>279.83</v>
      </c>
      <c r="O222" s="177" t="s">
        <v>174</v>
      </c>
      <c r="P222" s="182"/>
    </row>
    <row r="223" spans="1:16" x14ac:dyDescent="0.35">
      <c r="A223" s="86" t="str">
        <f t="shared" si="14"/>
        <v>#43204</v>
      </c>
      <c r="B223" s="86" t="str">
        <f t="shared" si="14"/>
        <v>Operations members of the Canadian Armed Forces</v>
      </c>
      <c r="C223" s="152">
        <f t="shared" si="13"/>
        <v>2130</v>
      </c>
      <c r="D223" s="152">
        <f t="shared" si="13"/>
        <v>880</v>
      </c>
      <c r="E223" s="152">
        <f t="shared" si="13"/>
        <v>230</v>
      </c>
      <c r="F223" s="152">
        <f t="shared" si="12"/>
        <v>650</v>
      </c>
      <c r="G223" s="153" t="str">
        <f t="shared" si="15"/>
        <v>3</v>
      </c>
      <c r="I223" s="174" t="s">
        <v>634</v>
      </c>
      <c r="J223" s="174" t="s">
        <v>635</v>
      </c>
      <c r="K223" s="176">
        <v>2132.9899999999998</v>
      </c>
      <c r="L223" s="176">
        <v>883.17000000000007</v>
      </c>
      <c r="M223" s="176">
        <v>234.42000000000002</v>
      </c>
      <c r="N223" s="176">
        <v>648.74</v>
      </c>
      <c r="O223" s="177" t="s">
        <v>174</v>
      </c>
      <c r="P223" s="182"/>
    </row>
    <row r="224" spans="1:16" x14ac:dyDescent="0.35">
      <c r="A224" s="86" t="str">
        <f t="shared" si="14"/>
        <v>#44100</v>
      </c>
      <c r="B224" s="86" t="str">
        <f t="shared" si="14"/>
        <v>Home child care providers</v>
      </c>
      <c r="C224" s="152">
        <f t="shared" si="13"/>
        <v>7690</v>
      </c>
      <c r="D224" s="152">
        <f t="shared" si="13"/>
        <v>450</v>
      </c>
      <c r="E224" s="152">
        <f t="shared" si="13"/>
        <v>-1050</v>
      </c>
      <c r="F224" s="152">
        <f t="shared" si="12"/>
        <v>1500</v>
      </c>
      <c r="G224" s="153" t="str">
        <f t="shared" si="15"/>
        <v>4</v>
      </c>
      <c r="I224" s="174" t="s">
        <v>636</v>
      </c>
      <c r="J224" s="174" t="s">
        <v>637</v>
      </c>
      <c r="K224" s="176">
        <v>7692.96</v>
      </c>
      <c r="L224" s="176">
        <v>447.97</v>
      </c>
      <c r="M224" s="176">
        <v>-1051.94</v>
      </c>
      <c r="N224" s="176">
        <v>1499.94</v>
      </c>
      <c r="O224" s="177" t="s">
        <v>305</v>
      </c>
      <c r="P224" s="182"/>
    </row>
    <row r="225" spans="1:16" x14ac:dyDescent="0.35">
      <c r="A225" s="86" t="str">
        <f t="shared" si="14"/>
        <v>#44101</v>
      </c>
      <c r="B225" s="86" t="str">
        <f t="shared" si="14"/>
        <v>Home support workers, caregivers and related occupations</v>
      </c>
      <c r="C225" s="152">
        <f t="shared" si="13"/>
        <v>8190</v>
      </c>
      <c r="D225" s="152">
        <f t="shared" si="13"/>
        <v>3760</v>
      </c>
      <c r="E225" s="152">
        <f t="shared" si="13"/>
        <v>1570</v>
      </c>
      <c r="F225" s="152">
        <f t="shared" si="12"/>
        <v>2190</v>
      </c>
      <c r="G225" s="153" t="str">
        <f t="shared" si="15"/>
        <v>4</v>
      </c>
      <c r="I225" s="174" t="s">
        <v>638</v>
      </c>
      <c r="J225" s="174" t="s">
        <v>639</v>
      </c>
      <c r="K225" s="176">
        <v>8189.43</v>
      </c>
      <c r="L225" s="176">
        <v>3757.2099999999996</v>
      </c>
      <c r="M225" s="176">
        <v>1571.3500000000001</v>
      </c>
      <c r="N225" s="176">
        <v>2185.83</v>
      </c>
      <c r="O225" s="177" t="s">
        <v>305</v>
      </c>
      <c r="P225" s="182"/>
    </row>
    <row r="226" spans="1:16" x14ac:dyDescent="0.35">
      <c r="A226" s="86" t="str">
        <f t="shared" si="14"/>
        <v>#44200</v>
      </c>
      <c r="B226" s="86" t="str">
        <f t="shared" si="14"/>
        <v>Primary combat members of the Canadian Armed Forces</v>
      </c>
      <c r="C226" s="152">
        <f t="shared" si="13"/>
        <v>320</v>
      </c>
      <c r="D226" s="152">
        <f t="shared" si="13"/>
        <v>80</v>
      </c>
      <c r="E226" s="152">
        <f t="shared" si="13"/>
        <v>50</v>
      </c>
      <c r="F226" s="152">
        <f t="shared" si="12"/>
        <v>30</v>
      </c>
      <c r="G226" s="153" t="str">
        <f t="shared" si="15"/>
        <v>4</v>
      </c>
      <c r="I226" s="174" t="s">
        <v>640</v>
      </c>
      <c r="J226" s="174" t="s">
        <v>641</v>
      </c>
      <c r="K226" s="176">
        <v>320.08999999999997</v>
      </c>
      <c r="L226" s="176">
        <v>78.040000000000006</v>
      </c>
      <c r="M226" s="176">
        <v>47.890000000000008</v>
      </c>
      <c r="N226" s="176">
        <v>30.139999999999997</v>
      </c>
      <c r="O226" s="177" t="s">
        <v>305</v>
      </c>
      <c r="P226" s="182"/>
    </row>
    <row r="227" spans="1:16" x14ac:dyDescent="0.35">
      <c r="A227" s="86" t="str">
        <f t="shared" si="14"/>
        <v>#45100</v>
      </c>
      <c r="B227" s="86" t="str">
        <f t="shared" si="14"/>
        <v>Student monitors, crossing guards and related occupations</v>
      </c>
      <c r="C227" s="152">
        <f t="shared" si="13"/>
        <v>1950</v>
      </c>
      <c r="D227" s="152">
        <f t="shared" si="13"/>
        <v>860</v>
      </c>
      <c r="E227" s="152">
        <f t="shared" si="13"/>
        <v>270</v>
      </c>
      <c r="F227" s="152">
        <f t="shared" si="12"/>
        <v>590</v>
      </c>
      <c r="G227" s="153" t="str">
        <f t="shared" si="15"/>
        <v>5</v>
      </c>
      <c r="I227" s="174" t="s">
        <v>642</v>
      </c>
      <c r="J227" s="174" t="s">
        <v>643</v>
      </c>
      <c r="K227" s="176">
        <v>1952.06</v>
      </c>
      <c r="L227" s="176">
        <v>859.71</v>
      </c>
      <c r="M227" s="176">
        <v>268.55999999999995</v>
      </c>
      <c r="N227" s="176">
        <v>591.16000000000008</v>
      </c>
      <c r="O227" s="177" t="s">
        <v>168</v>
      </c>
      <c r="P227" s="182"/>
    </row>
    <row r="228" spans="1:16" x14ac:dyDescent="0.35">
      <c r="A228" s="86" t="str">
        <f t="shared" si="14"/>
        <v>#50010</v>
      </c>
      <c r="B228" s="86" t="str">
        <f t="shared" si="14"/>
        <v>Library, archive, museum and art gallery managers</v>
      </c>
      <c r="C228" s="152">
        <f t="shared" si="13"/>
        <v>720</v>
      </c>
      <c r="D228" s="152">
        <f t="shared" si="13"/>
        <v>450</v>
      </c>
      <c r="E228" s="152">
        <f t="shared" si="13"/>
        <v>130</v>
      </c>
      <c r="F228" s="152">
        <f t="shared" si="12"/>
        <v>320</v>
      </c>
      <c r="G228" s="153" t="str">
        <f t="shared" si="15"/>
        <v>0</v>
      </c>
      <c r="I228" s="174" t="s">
        <v>644</v>
      </c>
      <c r="J228" s="174" t="s">
        <v>645</v>
      </c>
      <c r="K228" s="176">
        <v>723.77</v>
      </c>
      <c r="L228" s="176">
        <v>447.73999999999995</v>
      </c>
      <c r="M228" s="176">
        <v>132.64000000000001</v>
      </c>
      <c r="N228" s="176">
        <v>315.08999999999997</v>
      </c>
      <c r="O228" s="177" t="s">
        <v>198</v>
      </c>
      <c r="P228" s="182"/>
    </row>
    <row r="229" spans="1:16" x14ac:dyDescent="0.35">
      <c r="A229" s="86" t="str">
        <f t="shared" si="14"/>
        <v>#50011</v>
      </c>
      <c r="B229" s="86" t="str">
        <f t="shared" si="14"/>
        <v>Managers - publishing, motion pictures, broadcasting and performing arts</v>
      </c>
      <c r="C229" s="152">
        <f t="shared" si="13"/>
        <v>1750</v>
      </c>
      <c r="D229" s="152">
        <f t="shared" si="13"/>
        <v>880</v>
      </c>
      <c r="E229" s="152">
        <f t="shared" si="13"/>
        <v>290</v>
      </c>
      <c r="F229" s="152">
        <f t="shared" si="12"/>
        <v>590</v>
      </c>
      <c r="G229" s="153" t="str">
        <f t="shared" si="15"/>
        <v>0</v>
      </c>
      <c r="I229" s="174" t="s">
        <v>646</v>
      </c>
      <c r="J229" s="174" t="s">
        <v>647</v>
      </c>
      <c r="K229" s="176">
        <v>1747.7</v>
      </c>
      <c r="L229" s="176">
        <v>884.18000000000006</v>
      </c>
      <c r="M229" s="176">
        <v>293.67999999999995</v>
      </c>
      <c r="N229" s="176">
        <v>590.5</v>
      </c>
      <c r="O229" s="177" t="s">
        <v>198</v>
      </c>
      <c r="P229" s="182"/>
    </row>
    <row r="230" spans="1:16" x14ac:dyDescent="0.35">
      <c r="A230" s="86" t="str">
        <f t="shared" si="14"/>
        <v>#50012</v>
      </c>
      <c r="B230" s="86" t="str">
        <f t="shared" si="14"/>
        <v>Recreation, sports and fitness program and service directors</v>
      </c>
      <c r="C230" s="152">
        <f t="shared" si="13"/>
        <v>2710</v>
      </c>
      <c r="D230" s="152">
        <f t="shared" si="13"/>
        <v>1350</v>
      </c>
      <c r="E230" s="152">
        <f t="shared" si="13"/>
        <v>450</v>
      </c>
      <c r="F230" s="152">
        <f t="shared" si="12"/>
        <v>890</v>
      </c>
      <c r="G230" s="153" t="str">
        <f t="shared" si="15"/>
        <v>0</v>
      </c>
      <c r="I230" s="174" t="s">
        <v>648</v>
      </c>
      <c r="J230" s="174" t="s">
        <v>649</v>
      </c>
      <c r="K230" s="176">
        <v>2709.3</v>
      </c>
      <c r="L230" s="176">
        <v>1348.2100000000003</v>
      </c>
      <c r="M230" s="176">
        <v>454.05</v>
      </c>
      <c r="N230" s="176">
        <v>894.15</v>
      </c>
      <c r="O230" s="177" t="s">
        <v>198</v>
      </c>
      <c r="P230" s="182"/>
    </row>
    <row r="231" spans="1:16" x14ac:dyDescent="0.35">
      <c r="A231" s="86" t="str">
        <f t="shared" si="14"/>
        <v>#51100</v>
      </c>
      <c r="B231" s="86" t="str">
        <f t="shared" si="14"/>
        <v>Librarians</v>
      </c>
      <c r="C231" s="152">
        <f t="shared" si="13"/>
        <v>860</v>
      </c>
      <c r="D231" s="152">
        <f t="shared" si="13"/>
        <v>360</v>
      </c>
      <c r="E231" s="152">
        <f t="shared" si="13"/>
        <v>130</v>
      </c>
      <c r="F231" s="152">
        <f t="shared" si="12"/>
        <v>230</v>
      </c>
      <c r="G231" s="153" t="str">
        <f t="shared" si="15"/>
        <v>1</v>
      </c>
      <c r="I231" s="174" t="s">
        <v>650</v>
      </c>
      <c r="J231" s="174" t="s">
        <v>651</v>
      </c>
      <c r="K231" s="176">
        <v>859.1</v>
      </c>
      <c r="L231" s="176">
        <v>363.88</v>
      </c>
      <c r="M231" s="176">
        <v>132.33000000000001</v>
      </c>
      <c r="N231" s="176">
        <v>231.54000000000002</v>
      </c>
      <c r="O231" s="177" t="s">
        <v>191</v>
      </c>
      <c r="P231" s="182"/>
    </row>
    <row r="232" spans="1:16" x14ac:dyDescent="0.35">
      <c r="A232" s="86" t="str">
        <f t="shared" si="14"/>
        <v>#51101</v>
      </c>
      <c r="B232" s="86" t="str">
        <f t="shared" si="14"/>
        <v>Conservators and curators</v>
      </c>
      <c r="C232" s="152">
        <f t="shared" si="13"/>
        <v>430</v>
      </c>
      <c r="D232" s="152">
        <f t="shared" si="13"/>
        <v>140</v>
      </c>
      <c r="E232" s="152">
        <f t="shared" si="13"/>
        <v>70</v>
      </c>
      <c r="F232" s="152">
        <f t="shared" si="12"/>
        <v>70</v>
      </c>
      <c r="G232" s="153" t="str">
        <f t="shared" si="15"/>
        <v>1</v>
      </c>
      <c r="I232" s="174" t="s">
        <v>652</v>
      </c>
      <c r="J232" s="174" t="s">
        <v>653</v>
      </c>
      <c r="K232" s="176">
        <v>428.66</v>
      </c>
      <c r="L232" s="176">
        <v>144.14000000000001</v>
      </c>
      <c r="M232" s="176">
        <v>71.14</v>
      </c>
      <c r="N232" s="176">
        <v>73</v>
      </c>
      <c r="O232" s="177" t="s">
        <v>191</v>
      </c>
      <c r="P232" s="182"/>
    </row>
    <row r="233" spans="1:16" x14ac:dyDescent="0.35">
      <c r="A233" s="86" t="str">
        <f t="shared" si="14"/>
        <v>#51102</v>
      </c>
      <c r="B233" s="86" t="str">
        <f t="shared" si="14"/>
        <v>Archivists</v>
      </c>
      <c r="C233" s="152">
        <f t="shared" si="13"/>
        <v>90</v>
      </c>
      <c r="D233" s="152">
        <f t="shared" si="13"/>
        <v>40</v>
      </c>
      <c r="E233" s="152">
        <f t="shared" si="13"/>
        <v>10</v>
      </c>
      <c r="F233" s="152">
        <f t="shared" si="12"/>
        <v>30</v>
      </c>
      <c r="G233" s="153" t="str">
        <f t="shared" si="15"/>
        <v>1</v>
      </c>
      <c r="I233" s="174" t="s">
        <v>654</v>
      </c>
      <c r="J233" s="174" t="s">
        <v>655</v>
      </c>
      <c r="K233" s="176">
        <v>90.74</v>
      </c>
      <c r="L233" s="176">
        <v>39.939999999999991</v>
      </c>
      <c r="M233" s="176">
        <v>12.53</v>
      </c>
      <c r="N233" s="176">
        <v>27.430000000000003</v>
      </c>
      <c r="O233" s="177" t="s">
        <v>191</v>
      </c>
      <c r="P233" s="182"/>
    </row>
    <row r="234" spans="1:16" x14ac:dyDescent="0.35">
      <c r="A234" s="86" t="str">
        <f t="shared" si="14"/>
        <v>#51110</v>
      </c>
      <c r="B234" s="86" t="str">
        <f t="shared" si="14"/>
        <v>Editors</v>
      </c>
      <c r="C234" s="152">
        <f t="shared" si="13"/>
        <v>1900</v>
      </c>
      <c r="D234" s="152">
        <f t="shared" si="13"/>
        <v>850</v>
      </c>
      <c r="E234" s="152">
        <f t="shared" si="13"/>
        <v>250</v>
      </c>
      <c r="F234" s="152">
        <f t="shared" si="12"/>
        <v>600</v>
      </c>
      <c r="G234" s="153" t="str">
        <f t="shared" si="15"/>
        <v>1</v>
      </c>
      <c r="I234" s="174" t="s">
        <v>656</v>
      </c>
      <c r="J234" s="174" t="s">
        <v>657</v>
      </c>
      <c r="K234" s="176">
        <v>1898.63</v>
      </c>
      <c r="L234" s="176">
        <v>850.73</v>
      </c>
      <c r="M234" s="176">
        <v>253.32999999999998</v>
      </c>
      <c r="N234" s="176">
        <v>597.40000000000009</v>
      </c>
      <c r="O234" s="177" t="s">
        <v>191</v>
      </c>
      <c r="P234" s="182"/>
    </row>
    <row r="235" spans="1:16" x14ac:dyDescent="0.35">
      <c r="A235" s="86" t="str">
        <f t="shared" si="14"/>
        <v>#51111</v>
      </c>
      <c r="B235" s="86" t="str">
        <f t="shared" si="14"/>
        <v>Authors and writers (except technical)</v>
      </c>
      <c r="C235" s="152">
        <f t="shared" si="13"/>
        <v>4830</v>
      </c>
      <c r="D235" s="152">
        <f t="shared" si="13"/>
        <v>1930</v>
      </c>
      <c r="E235" s="152">
        <f t="shared" si="13"/>
        <v>840</v>
      </c>
      <c r="F235" s="152">
        <f t="shared" si="12"/>
        <v>1090</v>
      </c>
      <c r="G235" s="153" t="str">
        <f t="shared" si="15"/>
        <v>1</v>
      </c>
      <c r="I235" s="174" t="s">
        <v>658</v>
      </c>
      <c r="J235" s="174" t="s">
        <v>659</v>
      </c>
      <c r="K235" s="176">
        <v>4827.5600000000004</v>
      </c>
      <c r="L235" s="176">
        <v>1927.7000000000003</v>
      </c>
      <c r="M235" s="176">
        <v>835.31999999999982</v>
      </c>
      <c r="N235" s="176">
        <v>1092.3499999999999</v>
      </c>
      <c r="O235" s="177" t="s">
        <v>191</v>
      </c>
      <c r="P235" s="182"/>
    </row>
    <row r="236" spans="1:16" x14ac:dyDescent="0.35">
      <c r="A236" s="86" t="str">
        <f t="shared" si="14"/>
        <v>#51112</v>
      </c>
      <c r="B236" s="86" t="str">
        <f t="shared" si="14"/>
        <v>Technical writers</v>
      </c>
      <c r="C236" s="152">
        <f t="shared" si="13"/>
        <v>1190</v>
      </c>
      <c r="D236" s="152">
        <f t="shared" si="13"/>
        <v>580</v>
      </c>
      <c r="E236" s="152">
        <f t="shared" si="13"/>
        <v>280</v>
      </c>
      <c r="F236" s="152">
        <f t="shared" si="12"/>
        <v>300</v>
      </c>
      <c r="G236" s="153" t="str">
        <f t="shared" si="15"/>
        <v>1</v>
      </c>
      <c r="I236" s="174" t="s">
        <v>660</v>
      </c>
      <c r="J236" s="174" t="s">
        <v>661</v>
      </c>
      <c r="K236" s="176">
        <v>1191.53</v>
      </c>
      <c r="L236" s="176">
        <v>575.24</v>
      </c>
      <c r="M236" s="176">
        <v>276.67999999999995</v>
      </c>
      <c r="N236" s="176">
        <v>298.56999999999994</v>
      </c>
      <c r="O236" s="177" t="s">
        <v>191</v>
      </c>
      <c r="P236" s="182"/>
    </row>
    <row r="237" spans="1:16" x14ac:dyDescent="0.35">
      <c r="A237" s="86" t="str">
        <f t="shared" si="14"/>
        <v>#51113</v>
      </c>
      <c r="B237" s="86" t="str">
        <f t="shared" si="14"/>
        <v>Journalists</v>
      </c>
      <c r="C237" s="152">
        <f t="shared" si="13"/>
        <v>1120</v>
      </c>
      <c r="D237" s="152">
        <f t="shared" si="13"/>
        <v>420</v>
      </c>
      <c r="E237" s="152">
        <f t="shared" si="13"/>
        <v>140</v>
      </c>
      <c r="F237" s="152">
        <f t="shared" si="12"/>
        <v>280</v>
      </c>
      <c r="G237" s="153" t="str">
        <f t="shared" si="15"/>
        <v>1</v>
      </c>
      <c r="I237" s="174" t="s">
        <v>662</v>
      </c>
      <c r="J237" s="174" t="s">
        <v>663</v>
      </c>
      <c r="K237" s="176">
        <v>1119.3800000000001</v>
      </c>
      <c r="L237" s="176">
        <v>419.04</v>
      </c>
      <c r="M237" s="176">
        <v>135.59</v>
      </c>
      <c r="N237" s="176">
        <v>283.46999999999997</v>
      </c>
      <c r="O237" s="177" t="s">
        <v>191</v>
      </c>
      <c r="P237" s="182"/>
    </row>
    <row r="238" spans="1:16" x14ac:dyDescent="0.35">
      <c r="A238" s="86" t="str">
        <f t="shared" si="14"/>
        <v>#51114</v>
      </c>
      <c r="B238" s="86" t="str">
        <f t="shared" si="14"/>
        <v>Translators, terminologists and interpreters</v>
      </c>
      <c r="C238" s="152">
        <f t="shared" si="13"/>
        <v>1840</v>
      </c>
      <c r="D238" s="152">
        <f t="shared" si="13"/>
        <v>780</v>
      </c>
      <c r="E238" s="152">
        <f t="shared" si="13"/>
        <v>360</v>
      </c>
      <c r="F238" s="152">
        <f t="shared" si="12"/>
        <v>410</v>
      </c>
      <c r="G238" s="153" t="str">
        <f t="shared" si="15"/>
        <v>1</v>
      </c>
      <c r="I238" s="174" t="s">
        <v>664</v>
      </c>
      <c r="J238" s="174" t="s">
        <v>665</v>
      </c>
      <c r="K238" s="176">
        <v>1835.9</v>
      </c>
      <c r="L238" s="176">
        <v>775.09999999999991</v>
      </c>
      <c r="M238" s="176">
        <v>362.39</v>
      </c>
      <c r="N238" s="176">
        <v>412.7</v>
      </c>
      <c r="O238" s="177" t="s">
        <v>191</v>
      </c>
      <c r="P238" s="182"/>
    </row>
    <row r="239" spans="1:16" x14ac:dyDescent="0.35">
      <c r="A239" s="86" t="str">
        <f t="shared" si="14"/>
        <v>#51120</v>
      </c>
      <c r="B239" s="86" t="str">
        <f t="shared" si="14"/>
        <v>Producers, directors, choreographers and related occupations</v>
      </c>
      <c r="C239" s="152">
        <f t="shared" si="13"/>
        <v>6810</v>
      </c>
      <c r="D239" s="152">
        <f t="shared" si="13"/>
        <v>3040</v>
      </c>
      <c r="E239" s="152">
        <f t="shared" si="13"/>
        <v>1220</v>
      </c>
      <c r="F239" s="152">
        <f t="shared" si="12"/>
        <v>1820</v>
      </c>
      <c r="G239" s="153" t="str">
        <f t="shared" si="15"/>
        <v>1</v>
      </c>
      <c r="I239" s="174" t="s">
        <v>666</v>
      </c>
      <c r="J239" s="174" t="s">
        <v>667</v>
      </c>
      <c r="K239" s="176">
        <v>6813.2</v>
      </c>
      <c r="L239" s="176">
        <v>3038.9100000000003</v>
      </c>
      <c r="M239" s="176">
        <v>1217.68</v>
      </c>
      <c r="N239" s="176">
        <v>1821.26</v>
      </c>
      <c r="O239" s="177" t="s">
        <v>191</v>
      </c>
      <c r="P239" s="182"/>
    </row>
    <row r="240" spans="1:16" x14ac:dyDescent="0.35">
      <c r="A240" s="86" t="str">
        <f t="shared" si="14"/>
        <v>#51121</v>
      </c>
      <c r="B240" s="86" t="str">
        <f t="shared" si="14"/>
        <v>Conductors, composers and arrangers</v>
      </c>
      <c r="C240" s="152">
        <f t="shared" si="13"/>
        <v>670</v>
      </c>
      <c r="D240" s="152">
        <f t="shared" si="13"/>
        <v>230</v>
      </c>
      <c r="E240" s="152">
        <f t="shared" si="13"/>
        <v>110</v>
      </c>
      <c r="F240" s="152">
        <f t="shared" si="12"/>
        <v>120</v>
      </c>
      <c r="G240" s="153" t="str">
        <f t="shared" si="15"/>
        <v>1</v>
      </c>
      <c r="I240" s="174" t="s">
        <v>668</v>
      </c>
      <c r="J240" s="174" t="s">
        <v>669</v>
      </c>
      <c r="K240" s="176">
        <v>665.26</v>
      </c>
      <c r="L240" s="176">
        <v>225.2</v>
      </c>
      <c r="M240" s="176">
        <v>107.97</v>
      </c>
      <c r="N240" s="176">
        <v>117.23999999999998</v>
      </c>
      <c r="O240" s="177" t="s">
        <v>191</v>
      </c>
      <c r="P240" s="182"/>
    </row>
    <row r="241" spans="1:16" x14ac:dyDescent="0.35">
      <c r="A241" s="86" t="str">
        <f t="shared" si="14"/>
        <v>#51122</v>
      </c>
      <c r="B241" s="86" t="str">
        <f t="shared" si="14"/>
        <v>Musicians and singers</v>
      </c>
      <c r="C241" s="152">
        <f t="shared" si="13"/>
        <v>7130</v>
      </c>
      <c r="D241" s="152">
        <f t="shared" si="13"/>
        <v>2490</v>
      </c>
      <c r="E241" s="152">
        <f t="shared" si="13"/>
        <v>1110</v>
      </c>
      <c r="F241" s="152">
        <f t="shared" si="12"/>
        <v>1380</v>
      </c>
      <c r="G241" s="153" t="str">
        <f t="shared" si="15"/>
        <v>1</v>
      </c>
      <c r="I241" s="174" t="s">
        <v>670</v>
      </c>
      <c r="J241" s="174" t="s">
        <v>671</v>
      </c>
      <c r="K241" s="176">
        <v>7125.15</v>
      </c>
      <c r="L241" s="176">
        <v>2494.2499999999995</v>
      </c>
      <c r="M241" s="176">
        <v>1109.26</v>
      </c>
      <c r="N241" s="176">
        <v>1384.9700000000003</v>
      </c>
      <c r="O241" s="177" t="s">
        <v>191</v>
      </c>
      <c r="P241" s="182"/>
    </row>
    <row r="242" spans="1:16" x14ac:dyDescent="0.35">
      <c r="A242" s="86" t="str">
        <f t="shared" si="14"/>
        <v>#52100</v>
      </c>
      <c r="B242" s="86" t="str">
        <f t="shared" si="14"/>
        <v>Library and public archive technicians</v>
      </c>
      <c r="C242" s="152">
        <f t="shared" si="13"/>
        <v>870</v>
      </c>
      <c r="D242" s="152">
        <f t="shared" si="13"/>
        <v>420</v>
      </c>
      <c r="E242" s="152">
        <f t="shared" si="13"/>
        <v>130</v>
      </c>
      <c r="F242" s="152">
        <f t="shared" si="12"/>
        <v>290</v>
      </c>
      <c r="G242" s="153" t="str">
        <f t="shared" si="15"/>
        <v>2</v>
      </c>
      <c r="I242" s="174" t="s">
        <v>672</v>
      </c>
      <c r="J242" s="174" t="s">
        <v>673</v>
      </c>
      <c r="K242" s="176">
        <v>873.66</v>
      </c>
      <c r="L242" s="176">
        <v>419.84000000000003</v>
      </c>
      <c r="M242" s="176">
        <v>130.47</v>
      </c>
      <c r="N242" s="176">
        <v>289.39</v>
      </c>
      <c r="O242" s="177" t="s">
        <v>171</v>
      </c>
      <c r="P242" s="182"/>
    </row>
    <row r="243" spans="1:16" x14ac:dyDescent="0.35">
      <c r="A243" s="86" t="str">
        <f t="shared" si="14"/>
        <v>#52110</v>
      </c>
      <c r="B243" s="86" t="str">
        <f t="shared" si="14"/>
        <v>Film and video camera operators</v>
      </c>
      <c r="C243" s="152">
        <f t="shared" si="13"/>
        <v>1120</v>
      </c>
      <c r="D243" s="152">
        <f t="shared" si="13"/>
        <v>410</v>
      </c>
      <c r="E243" s="152">
        <f t="shared" si="13"/>
        <v>200</v>
      </c>
      <c r="F243" s="152">
        <f t="shared" si="12"/>
        <v>210</v>
      </c>
      <c r="G243" s="153" t="str">
        <f t="shared" si="15"/>
        <v>2</v>
      </c>
      <c r="I243" s="174" t="s">
        <v>674</v>
      </c>
      <c r="J243" s="174" t="s">
        <v>675</v>
      </c>
      <c r="K243" s="176">
        <v>1119.01</v>
      </c>
      <c r="L243" s="176">
        <v>409.13999999999993</v>
      </c>
      <c r="M243" s="176">
        <v>202.35</v>
      </c>
      <c r="N243" s="176">
        <v>206.77999999999997</v>
      </c>
      <c r="O243" s="177" t="s">
        <v>171</v>
      </c>
      <c r="P243" s="182"/>
    </row>
    <row r="244" spans="1:16" x14ac:dyDescent="0.35">
      <c r="A244" s="86" t="str">
        <f t="shared" si="14"/>
        <v>#52111</v>
      </c>
      <c r="B244" s="86" t="str">
        <f t="shared" si="14"/>
        <v>Graphic arts technicians</v>
      </c>
      <c r="C244" s="152">
        <f t="shared" si="13"/>
        <v>3470</v>
      </c>
      <c r="D244" s="152">
        <f t="shared" si="13"/>
        <v>1280</v>
      </c>
      <c r="E244" s="152">
        <f t="shared" si="13"/>
        <v>790</v>
      </c>
      <c r="F244" s="152">
        <f t="shared" si="12"/>
        <v>490</v>
      </c>
      <c r="G244" s="153" t="str">
        <f t="shared" si="15"/>
        <v>2</v>
      </c>
      <c r="I244" s="174" t="s">
        <v>676</v>
      </c>
      <c r="J244" s="174" t="s">
        <v>677</v>
      </c>
      <c r="K244" s="176">
        <v>3466.65</v>
      </c>
      <c r="L244" s="176">
        <v>1276.9999999999998</v>
      </c>
      <c r="M244" s="176">
        <v>789.73</v>
      </c>
      <c r="N244" s="176">
        <v>487.24</v>
      </c>
      <c r="O244" s="177" t="s">
        <v>171</v>
      </c>
      <c r="P244" s="182"/>
    </row>
    <row r="245" spans="1:16" x14ac:dyDescent="0.35">
      <c r="A245" s="86" t="str">
        <f t="shared" si="14"/>
        <v>#52112</v>
      </c>
      <c r="B245" s="86" t="str">
        <f t="shared" si="14"/>
        <v>Broadcast technicians</v>
      </c>
      <c r="C245" s="152">
        <f t="shared" si="13"/>
        <v>110</v>
      </c>
      <c r="D245" s="152">
        <f t="shared" si="13"/>
        <v>50</v>
      </c>
      <c r="E245" s="152">
        <f t="shared" si="13"/>
        <v>10</v>
      </c>
      <c r="F245" s="152">
        <f t="shared" si="12"/>
        <v>30</v>
      </c>
      <c r="G245" s="153" t="str">
        <f t="shared" si="15"/>
        <v>2</v>
      </c>
      <c r="I245" s="174" t="s">
        <v>678</v>
      </c>
      <c r="J245" s="174" t="s">
        <v>679</v>
      </c>
      <c r="K245" s="176">
        <v>107.67</v>
      </c>
      <c r="L245" s="176">
        <v>46.46</v>
      </c>
      <c r="M245" s="176">
        <v>13.759999999999998</v>
      </c>
      <c r="N245" s="176">
        <v>32.69</v>
      </c>
      <c r="O245" s="177" t="s">
        <v>171</v>
      </c>
      <c r="P245" s="182"/>
    </row>
    <row r="246" spans="1:16" x14ac:dyDescent="0.35">
      <c r="A246" s="86" t="str">
        <f t="shared" si="14"/>
        <v>#52113</v>
      </c>
      <c r="B246" s="86" t="str">
        <f t="shared" si="14"/>
        <v>Audio and video recording technicians</v>
      </c>
      <c r="C246" s="152">
        <f t="shared" si="13"/>
        <v>2960</v>
      </c>
      <c r="D246" s="152">
        <f t="shared" si="13"/>
        <v>1120</v>
      </c>
      <c r="E246" s="152">
        <f t="shared" si="13"/>
        <v>550</v>
      </c>
      <c r="F246" s="152">
        <f t="shared" si="12"/>
        <v>560</v>
      </c>
      <c r="G246" s="153" t="str">
        <f t="shared" si="15"/>
        <v>2</v>
      </c>
      <c r="I246" s="174" t="s">
        <v>680</v>
      </c>
      <c r="J246" s="174" t="s">
        <v>681</v>
      </c>
      <c r="K246" s="176">
        <v>2963.1</v>
      </c>
      <c r="L246" s="176">
        <v>1115.83</v>
      </c>
      <c r="M246" s="176">
        <v>551.66999999999996</v>
      </c>
      <c r="N246" s="176">
        <v>564.16</v>
      </c>
      <c r="O246" s="177" t="s">
        <v>171</v>
      </c>
      <c r="P246" s="182"/>
    </row>
    <row r="247" spans="1:16" x14ac:dyDescent="0.35">
      <c r="A247" s="86" t="str">
        <f t="shared" si="14"/>
        <v>#52114</v>
      </c>
      <c r="B247" s="86" t="str">
        <f t="shared" si="14"/>
        <v>Announcers and other broadcasters</v>
      </c>
      <c r="C247" s="152">
        <f t="shared" si="13"/>
        <v>400</v>
      </c>
      <c r="D247" s="152">
        <f t="shared" si="13"/>
        <v>160</v>
      </c>
      <c r="E247" s="152">
        <f t="shared" si="13"/>
        <v>70</v>
      </c>
      <c r="F247" s="152">
        <f t="shared" si="12"/>
        <v>90</v>
      </c>
      <c r="G247" s="153" t="str">
        <f t="shared" si="15"/>
        <v>2</v>
      </c>
      <c r="I247" s="174" t="s">
        <v>682</v>
      </c>
      <c r="J247" s="174" t="s">
        <v>683</v>
      </c>
      <c r="K247" s="176">
        <v>398.12</v>
      </c>
      <c r="L247" s="176">
        <v>162.10999999999999</v>
      </c>
      <c r="M247" s="176">
        <v>74.510000000000005</v>
      </c>
      <c r="N247" s="176">
        <v>87.600000000000009</v>
      </c>
      <c r="O247" s="177" t="s">
        <v>171</v>
      </c>
      <c r="P247" s="182"/>
    </row>
    <row r="248" spans="1:16" x14ac:dyDescent="0.35">
      <c r="A248" s="86" t="str">
        <f t="shared" si="14"/>
        <v>#52119</v>
      </c>
      <c r="B248" s="86" t="str">
        <f t="shared" si="14"/>
        <v>Other technical and coordinating occupations in motion pictures, broadcasting and the performing arts</v>
      </c>
      <c r="C248" s="152">
        <f t="shared" si="13"/>
        <v>6730</v>
      </c>
      <c r="D248" s="152">
        <f t="shared" si="13"/>
        <v>2660</v>
      </c>
      <c r="E248" s="152">
        <f t="shared" si="13"/>
        <v>1250</v>
      </c>
      <c r="F248" s="152">
        <f t="shared" si="12"/>
        <v>1400</v>
      </c>
      <c r="G248" s="153" t="str">
        <f t="shared" si="15"/>
        <v>2</v>
      </c>
      <c r="I248" s="174" t="s">
        <v>684</v>
      </c>
      <c r="J248" s="174" t="s">
        <v>685</v>
      </c>
      <c r="K248" s="176">
        <v>6725.72</v>
      </c>
      <c r="L248" s="176">
        <v>2655.8399999999997</v>
      </c>
      <c r="M248" s="176">
        <v>1251.19</v>
      </c>
      <c r="N248" s="176">
        <v>1404.64</v>
      </c>
      <c r="O248" s="177" t="s">
        <v>171</v>
      </c>
      <c r="P248" s="182"/>
    </row>
    <row r="249" spans="1:16" x14ac:dyDescent="0.35">
      <c r="A249" s="86" t="str">
        <f t="shared" si="14"/>
        <v>#52120</v>
      </c>
      <c r="B249" s="86" t="str">
        <f t="shared" si="14"/>
        <v>Graphic designers and illustrators</v>
      </c>
      <c r="C249" s="152">
        <f t="shared" si="13"/>
        <v>18310</v>
      </c>
      <c r="D249" s="152">
        <f t="shared" si="13"/>
        <v>6600</v>
      </c>
      <c r="E249" s="152">
        <f t="shared" si="13"/>
        <v>3850</v>
      </c>
      <c r="F249" s="152">
        <f t="shared" si="12"/>
        <v>2750</v>
      </c>
      <c r="G249" s="153" t="str">
        <f t="shared" si="15"/>
        <v>2</v>
      </c>
      <c r="I249" s="174" t="s">
        <v>199</v>
      </c>
      <c r="J249" s="174" t="s">
        <v>200</v>
      </c>
      <c r="K249" s="176">
        <v>18308.34</v>
      </c>
      <c r="L249" s="176">
        <v>6601.51</v>
      </c>
      <c r="M249" s="176">
        <v>3851.46</v>
      </c>
      <c r="N249" s="176">
        <v>2750.0299999999997</v>
      </c>
      <c r="O249" s="177" t="s">
        <v>171</v>
      </c>
      <c r="P249" s="182"/>
    </row>
    <row r="250" spans="1:16" x14ac:dyDescent="0.35">
      <c r="A250" s="86" t="str">
        <f t="shared" si="14"/>
        <v>#52121</v>
      </c>
      <c r="B250" s="86" t="str">
        <f t="shared" si="14"/>
        <v>Interior designers and interior decorators</v>
      </c>
      <c r="C250" s="152">
        <f t="shared" si="13"/>
        <v>5620</v>
      </c>
      <c r="D250" s="152">
        <f t="shared" si="13"/>
        <v>2460</v>
      </c>
      <c r="E250" s="152">
        <f t="shared" si="13"/>
        <v>1120</v>
      </c>
      <c r="F250" s="152">
        <f t="shared" si="12"/>
        <v>1340</v>
      </c>
      <c r="G250" s="153" t="str">
        <f t="shared" si="15"/>
        <v>2</v>
      </c>
      <c r="I250" s="174" t="s">
        <v>686</v>
      </c>
      <c r="J250" s="174" t="s">
        <v>687</v>
      </c>
      <c r="K250" s="176">
        <v>5623.82</v>
      </c>
      <c r="L250" s="176">
        <v>2456.23</v>
      </c>
      <c r="M250" s="176">
        <v>1117.8</v>
      </c>
      <c r="N250" s="176">
        <v>1338.4299999999998</v>
      </c>
      <c r="O250" s="177" t="s">
        <v>171</v>
      </c>
      <c r="P250" s="182"/>
    </row>
    <row r="251" spans="1:16" x14ac:dyDescent="0.35">
      <c r="A251" s="86" t="str">
        <f t="shared" si="14"/>
        <v>#53100</v>
      </c>
      <c r="B251" s="86" t="str">
        <f t="shared" si="14"/>
        <v>Registrars, restorers, interpreters and other occupations related to museum and art galleries</v>
      </c>
      <c r="C251" s="152">
        <f t="shared" si="13"/>
        <v>790</v>
      </c>
      <c r="D251" s="152">
        <f t="shared" si="13"/>
        <v>270</v>
      </c>
      <c r="E251" s="152">
        <f t="shared" si="13"/>
        <v>130</v>
      </c>
      <c r="F251" s="152">
        <f t="shared" si="12"/>
        <v>140</v>
      </c>
      <c r="G251" s="153" t="str">
        <f t="shared" si="15"/>
        <v>3</v>
      </c>
      <c r="I251" s="174" t="s">
        <v>688</v>
      </c>
      <c r="J251" s="174" t="s">
        <v>689</v>
      </c>
      <c r="K251" s="176">
        <v>794.15</v>
      </c>
      <c r="L251" s="176">
        <v>274.19</v>
      </c>
      <c r="M251" s="176">
        <v>134.29000000000002</v>
      </c>
      <c r="N251" s="176">
        <v>139.91999999999999</v>
      </c>
      <c r="O251" s="177" t="s">
        <v>174</v>
      </c>
      <c r="P251" s="182"/>
    </row>
    <row r="252" spans="1:16" x14ac:dyDescent="0.35">
      <c r="A252" s="86" t="str">
        <f t="shared" si="14"/>
        <v>#53110</v>
      </c>
      <c r="B252" s="86" t="str">
        <f t="shared" si="14"/>
        <v>Photographers</v>
      </c>
      <c r="C252" s="152">
        <f t="shared" si="13"/>
        <v>3570</v>
      </c>
      <c r="D252" s="152">
        <f t="shared" si="13"/>
        <v>1160</v>
      </c>
      <c r="E252" s="152">
        <f t="shared" si="13"/>
        <v>670</v>
      </c>
      <c r="F252" s="152">
        <f t="shared" si="12"/>
        <v>480</v>
      </c>
      <c r="G252" s="153" t="str">
        <f t="shared" si="15"/>
        <v>3</v>
      </c>
      <c r="I252" s="174" t="s">
        <v>690</v>
      </c>
      <c r="J252" s="174" t="s">
        <v>691</v>
      </c>
      <c r="K252" s="176">
        <v>3568.34</v>
      </c>
      <c r="L252" s="176">
        <v>1157.6499999999999</v>
      </c>
      <c r="M252" s="176">
        <v>673.06</v>
      </c>
      <c r="N252" s="176">
        <v>484.59000000000003</v>
      </c>
      <c r="O252" s="177" t="s">
        <v>174</v>
      </c>
      <c r="P252" s="182"/>
    </row>
    <row r="253" spans="1:16" x14ac:dyDescent="0.35">
      <c r="A253" s="86" t="str">
        <f t="shared" si="14"/>
        <v>#53111</v>
      </c>
      <c r="B253" s="86" t="str">
        <f t="shared" si="14"/>
        <v>Motion pictures, broadcasting, photography and performing arts assistants and operators</v>
      </c>
      <c r="C253" s="152">
        <f t="shared" si="13"/>
        <v>4380</v>
      </c>
      <c r="D253" s="152">
        <f t="shared" si="13"/>
        <v>1630</v>
      </c>
      <c r="E253" s="152">
        <f t="shared" si="13"/>
        <v>820</v>
      </c>
      <c r="F253" s="152">
        <f t="shared" si="12"/>
        <v>810</v>
      </c>
      <c r="G253" s="153" t="str">
        <f t="shared" si="15"/>
        <v>3</v>
      </c>
      <c r="I253" s="174" t="s">
        <v>692</v>
      </c>
      <c r="J253" s="174" t="s">
        <v>693</v>
      </c>
      <c r="K253" s="176">
        <v>4381.1499999999996</v>
      </c>
      <c r="L253" s="176">
        <v>1627.3400000000001</v>
      </c>
      <c r="M253" s="176">
        <v>815.81000000000006</v>
      </c>
      <c r="N253" s="176">
        <v>811.54</v>
      </c>
      <c r="O253" s="177" t="s">
        <v>174</v>
      </c>
      <c r="P253" s="182"/>
    </row>
    <row r="254" spans="1:16" x14ac:dyDescent="0.35">
      <c r="A254" s="86" t="str">
        <f t="shared" si="14"/>
        <v>#53120</v>
      </c>
      <c r="B254" s="86" t="str">
        <f t="shared" si="14"/>
        <v>Dancers</v>
      </c>
      <c r="C254" s="152">
        <f t="shared" si="13"/>
        <v>1740</v>
      </c>
      <c r="D254" s="152">
        <f t="shared" si="13"/>
        <v>460</v>
      </c>
      <c r="E254" s="152">
        <f t="shared" si="13"/>
        <v>270</v>
      </c>
      <c r="F254" s="152">
        <f t="shared" si="12"/>
        <v>200</v>
      </c>
      <c r="G254" s="153" t="str">
        <f t="shared" si="15"/>
        <v>3</v>
      </c>
      <c r="I254" s="174" t="s">
        <v>694</v>
      </c>
      <c r="J254" s="174" t="s">
        <v>695</v>
      </c>
      <c r="K254" s="176">
        <v>1741.84</v>
      </c>
      <c r="L254" s="176">
        <v>463.61000000000007</v>
      </c>
      <c r="M254" s="176">
        <v>267.51</v>
      </c>
      <c r="N254" s="176">
        <v>196.11</v>
      </c>
      <c r="O254" s="177" t="s">
        <v>174</v>
      </c>
      <c r="P254" s="182"/>
    </row>
    <row r="255" spans="1:16" x14ac:dyDescent="0.35">
      <c r="A255" s="86" t="str">
        <f t="shared" si="14"/>
        <v>#53121</v>
      </c>
      <c r="B255" s="86" t="str">
        <f t="shared" si="14"/>
        <v>Actors, comedians and circus performers</v>
      </c>
      <c r="C255" s="152">
        <f t="shared" si="13"/>
        <v>3960</v>
      </c>
      <c r="D255" s="152">
        <f t="shared" si="13"/>
        <v>1410</v>
      </c>
      <c r="E255" s="152">
        <f t="shared" si="13"/>
        <v>700</v>
      </c>
      <c r="F255" s="152">
        <f t="shared" si="12"/>
        <v>710</v>
      </c>
      <c r="G255" s="153" t="str">
        <f t="shared" si="15"/>
        <v>3</v>
      </c>
      <c r="I255" s="174" t="s">
        <v>696</v>
      </c>
      <c r="J255" s="174" t="s">
        <v>697</v>
      </c>
      <c r="K255" s="176">
        <v>3959.69</v>
      </c>
      <c r="L255" s="176">
        <v>1412.9300000000003</v>
      </c>
      <c r="M255" s="176">
        <v>702.71999999999991</v>
      </c>
      <c r="N255" s="176">
        <v>710.21</v>
      </c>
      <c r="O255" s="177" t="s">
        <v>174</v>
      </c>
      <c r="P255" s="182"/>
    </row>
    <row r="256" spans="1:16" x14ac:dyDescent="0.35">
      <c r="A256" s="86" t="str">
        <f t="shared" si="14"/>
        <v>#53122</v>
      </c>
      <c r="B256" s="86" t="str">
        <f t="shared" si="14"/>
        <v>Painters, sculptors and other visual artists</v>
      </c>
      <c r="C256" s="152">
        <f t="shared" si="13"/>
        <v>4650</v>
      </c>
      <c r="D256" s="152">
        <f t="shared" si="13"/>
        <v>1840</v>
      </c>
      <c r="E256" s="152">
        <f t="shared" si="13"/>
        <v>700</v>
      </c>
      <c r="F256" s="152">
        <f t="shared" si="12"/>
        <v>1150</v>
      </c>
      <c r="G256" s="153" t="str">
        <f t="shared" si="15"/>
        <v>3</v>
      </c>
      <c r="I256" s="174" t="s">
        <v>698</v>
      </c>
      <c r="J256" s="174" t="s">
        <v>699</v>
      </c>
      <c r="K256" s="176">
        <v>4649.87</v>
      </c>
      <c r="L256" s="176">
        <v>1841.57</v>
      </c>
      <c r="M256" s="176">
        <v>696.2700000000001</v>
      </c>
      <c r="N256" s="176">
        <v>1145.27</v>
      </c>
      <c r="O256" s="177" t="s">
        <v>174</v>
      </c>
      <c r="P256" s="182"/>
    </row>
    <row r="257" spans="1:16" x14ac:dyDescent="0.35">
      <c r="A257" s="86" t="str">
        <f t="shared" si="14"/>
        <v>#53123</v>
      </c>
      <c r="B257" s="86" t="str">
        <f t="shared" si="14"/>
        <v>Theatre, fashion, exhibit and other creative designers</v>
      </c>
      <c r="C257" s="152">
        <f t="shared" si="13"/>
        <v>2720</v>
      </c>
      <c r="D257" s="152">
        <f t="shared" si="13"/>
        <v>1030</v>
      </c>
      <c r="E257" s="152">
        <f t="shared" si="13"/>
        <v>490</v>
      </c>
      <c r="F257" s="152">
        <f t="shared" si="12"/>
        <v>540</v>
      </c>
      <c r="G257" s="153" t="str">
        <f t="shared" si="15"/>
        <v>3</v>
      </c>
      <c r="I257" s="174" t="s">
        <v>700</v>
      </c>
      <c r="J257" s="174" t="s">
        <v>701</v>
      </c>
      <c r="K257" s="176">
        <v>2721.38</v>
      </c>
      <c r="L257" s="176">
        <v>1029.6599999999999</v>
      </c>
      <c r="M257" s="176">
        <v>490.88000000000005</v>
      </c>
      <c r="N257" s="176">
        <v>538.78</v>
      </c>
      <c r="O257" s="177" t="s">
        <v>174</v>
      </c>
      <c r="P257" s="182"/>
    </row>
    <row r="258" spans="1:16" x14ac:dyDescent="0.35">
      <c r="A258" s="86" t="str">
        <f t="shared" si="14"/>
        <v>#53124</v>
      </c>
      <c r="B258" s="86" t="str">
        <f t="shared" si="14"/>
        <v>Artisans and craftspersons</v>
      </c>
      <c r="C258" s="152">
        <f t="shared" si="13"/>
        <v>3610</v>
      </c>
      <c r="D258" s="152">
        <f t="shared" si="13"/>
        <v>1410</v>
      </c>
      <c r="E258" s="152">
        <f t="shared" si="13"/>
        <v>390</v>
      </c>
      <c r="F258" s="152">
        <f t="shared" si="12"/>
        <v>1020</v>
      </c>
      <c r="G258" s="153" t="str">
        <f t="shared" si="15"/>
        <v>3</v>
      </c>
      <c r="I258" s="174" t="s">
        <v>702</v>
      </c>
      <c r="J258" s="174" t="s">
        <v>703</v>
      </c>
      <c r="K258" s="176">
        <v>3605.29</v>
      </c>
      <c r="L258" s="176">
        <v>1414.2999999999997</v>
      </c>
      <c r="M258" s="176">
        <v>394.43000000000006</v>
      </c>
      <c r="N258" s="176">
        <v>1019.8699999999999</v>
      </c>
      <c r="O258" s="177" t="s">
        <v>174</v>
      </c>
      <c r="P258" s="182"/>
    </row>
    <row r="259" spans="1:16" x14ac:dyDescent="0.35">
      <c r="A259" s="86" t="str">
        <f t="shared" si="14"/>
        <v>#53125</v>
      </c>
      <c r="B259" s="86" t="str">
        <f t="shared" si="14"/>
        <v>Patternmakers - textile, leather and fur products</v>
      </c>
      <c r="C259" s="152">
        <f t="shared" si="13"/>
        <v>110</v>
      </c>
      <c r="D259" s="152">
        <f t="shared" si="13"/>
        <v>50</v>
      </c>
      <c r="E259" s="152">
        <f t="shared" si="13"/>
        <v>10</v>
      </c>
      <c r="F259" s="152">
        <f t="shared" si="12"/>
        <v>40</v>
      </c>
      <c r="G259" s="153" t="str">
        <f t="shared" si="15"/>
        <v>3</v>
      </c>
      <c r="I259" s="174" t="s">
        <v>704</v>
      </c>
      <c r="J259" s="174" t="s">
        <v>705</v>
      </c>
      <c r="K259" s="176">
        <v>113.69</v>
      </c>
      <c r="L259" s="176">
        <v>52.160000000000004</v>
      </c>
      <c r="M259" s="176">
        <v>12.290000000000001</v>
      </c>
      <c r="N259" s="176">
        <v>39.869999999999997</v>
      </c>
      <c r="O259" s="177" t="s">
        <v>174</v>
      </c>
      <c r="P259" s="182"/>
    </row>
    <row r="260" spans="1:16" x14ac:dyDescent="0.35">
      <c r="A260" s="86" t="str">
        <f t="shared" si="14"/>
        <v>#53200</v>
      </c>
      <c r="B260" s="86" t="str">
        <f t="shared" si="14"/>
        <v>Athletes</v>
      </c>
      <c r="C260" s="152">
        <f t="shared" si="13"/>
        <v>820</v>
      </c>
      <c r="D260" s="152">
        <f t="shared" si="13"/>
        <v>270</v>
      </c>
      <c r="E260" s="152">
        <f t="shared" si="13"/>
        <v>140</v>
      </c>
      <c r="F260" s="152">
        <f t="shared" si="13"/>
        <v>140</v>
      </c>
      <c r="G260" s="153" t="str">
        <f t="shared" si="15"/>
        <v>3</v>
      </c>
      <c r="I260" s="174" t="s">
        <v>706</v>
      </c>
      <c r="J260" s="174" t="s">
        <v>707</v>
      </c>
      <c r="K260" s="176">
        <v>823.56</v>
      </c>
      <c r="L260" s="176">
        <v>274.38000000000005</v>
      </c>
      <c r="M260" s="176">
        <v>135.54</v>
      </c>
      <c r="N260" s="176">
        <v>138.85999999999999</v>
      </c>
      <c r="O260" s="177" t="s">
        <v>174</v>
      </c>
      <c r="P260" s="182"/>
    </row>
    <row r="261" spans="1:16" x14ac:dyDescent="0.35">
      <c r="A261" s="86" t="str">
        <f t="shared" si="14"/>
        <v>#53201</v>
      </c>
      <c r="B261" s="86" t="str">
        <f t="shared" si="14"/>
        <v>Coaches</v>
      </c>
      <c r="C261" s="152">
        <f t="shared" ref="C261:F324" si="16">ROUND(K261,-1)</f>
        <v>3500</v>
      </c>
      <c r="D261" s="152">
        <f t="shared" si="16"/>
        <v>1250</v>
      </c>
      <c r="E261" s="152">
        <f t="shared" si="16"/>
        <v>580</v>
      </c>
      <c r="F261" s="152">
        <f t="shared" si="16"/>
        <v>670</v>
      </c>
      <c r="G261" s="153" t="str">
        <f t="shared" si="15"/>
        <v>3</v>
      </c>
      <c r="I261" s="174" t="s">
        <v>708</v>
      </c>
      <c r="J261" s="174" t="s">
        <v>709</v>
      </c>
      <c r="K261" s="176">
        <v>3498.49</v>
      </c>
      <c r="L261" s="176">
        <v>1246.02</v>
      </c>
      <c r="M261" s="176">
        <v>577.15000000000009</v>
      </c>
      <c r="N261" s="176">
        <v>668.87</v>
      </c>
      <c r="O261" s="177" t="s">
        <v>174</v>
      </c>
      <c r="P261" s="182"/>
    </row>
    <row r="262" spans="1:16" x14ac:dyDescent="0.35">
      <c r="A262" s="86" t="str">
        <f t="shared" ref="A262:B325" si="17">I262</f>
        <v>#53202</v>
      </c>
      <c r="B262" s="86" t="str">
        <f t="shared" si="17"/>
        <v>Sports officials and referees</v>
      </c>
      <c r="C262" s="152">
        <f t="shared" si="16"/>
        <v>140</v>
      </c>
      <c r="D262" s="152">
        <f t="shared" si="16"/>
        <v>50</v>
      </c>
      <c r="E262" s="152">
        <f t="shared" si="16"/>
        <v>30</v>
      </c>
      <c r="F262" s="152">
        <f t="shared" si="16"/>
        <v>20</v>
      </c>
      <c r="G262" s="153" t="str">
        <f t="shared" ref="G262:G325" si="18">O262</f>
        <v>3</v>
      </c>
      <c r="I262" s="174" t="s">
        <v>710</v>
      </c>
      <c r="J262" s="174" t="s">
        <v>711</v>
      </c>
      <c r="K262" s="176">
        <v>143.93</v>
      </c>
      <c r="L262" s="176">
        <v>49.960000000000008</v>
      </c>
      <c r="M262" s="176">
        <v>28.6</v>
      </c>
      <c r="N262" s="176">
        <v>21.36</v>
      </c>
      <c r="O262" s="177" t="s">
        <v>174</v>
      </c>
      <c r="P262" s="182"/>
    </row>
    <row r="263" spans="1:16" x14ac:dyDescent="0.35">
      <c r="A263" s="86" t="str">
        <f t="shared" si="17"/>
        <v>#54100</v>
      </c>
      <c r="B263" s="86" t="str">
        <f t="shared" si="17"/>
        <v>Program leaders and instructors in recreation, sport and fitness</v>
      </c>
      <c r="C263" s="152">
        <f t="shared" si="16"/>
        <v>18480</v>
      </c>
      <c r="D263" s="152">
        <f t="shared" si="16"/>
        <v>5940</v>
      </c>
      <c r="E263" s="152">
        <f t="shared" si="16"/>
        <v>3210</v>
      </c>
      <c r="F263" s="152">
        <f t="shared" si="16"/>
        <v>2730</v>
      </c>
      <c r="G263" s="153" t="str">
        <f t="shared" si="18"/>
        <v>4</v>
      </c>
      <c r="I263" s="174" t="s">
        <v>712</v>
      </c>
      <c r="J263" s="174" t="s">
        <v>713</v>
      </c>
      <c r="K263" s="176">
        <v>18479.919999999998</v>
      </c>
      <c r="L263" s="176">
        <v>5938.05</v>
      </c>
      <c r="M263" s="176">
        <v>3210.34</v>
      </c>
      <c r="N263" s="176">
        <v>2727.69</v>
      </c>
      <c r="O263" s="177" t="s">
        <v>305</v>
      </c>
      <c r="P263" s="182"/>
    </row>
    <row r="264" spans="1:16" x14ac:dyDescent="0.35">
      <c r="A264" s="86" t="str">
        <f t="shared" si="17"/>
        <v>#55109</v>
      </c>
      <c r="B264" s="86" t="str">
        <f t="shared" si="17"/>
        <v>Other performers</v>
      </c>
      <c r="C264" s="152">
        <f t="shared" si="16"/>
        <v>810</v>
      </c>
      <c r="D264" s="152">
        <f t="shared" si="16"/>
        <v>330</v>
      </c>
      <c r="E264" s="152">
        <f t="shared" si="16"/>
        <v>140</v>
      </c>
      <c r="F264" s="152">
        <f t="shared" si="16"/>
        <v>190</v>
      </c>
      <c r="G264" s="153" t="str">
        <f t="shared" si="18"/>
        <v>5</v>
      </c>
      <c r="I264" s="174" t="s">
        <v>714</v>
      </c>
      <c r="J264" s="174" t="s">
        <v>715</v>
      </c>
      <c r="K264" s="176">
        <v>810.59</v>
      </c>
      <c r="L264" s="176">
        <v>332.73999999999995</v>
      </c>
      <c r="M264" s="176">
        <v>144.19999999999999</v>
      </c>
      <c r="N264" s="176">
        <v>188.54</v>
      </c>
      <c r="O264" s="177" t="s">
        <v>168</v>
      </c>
      <c r="P264" s="182"/>
    </row>
    <row r="265" spans="1:16" x14ac:dyDescent="0.35">
      <c r="A265" s="86" t="str">
        <f t="shared" si="17"/>
        <v>#60010</v>
      </c>
      <c r="B265" s="86" t="str">
        <f t="shared" si="17"/>
        <v>Corporate sales managers</v>
      </c>
      <c r="C265" s="152">
        <f t="shared" si="16"/>
        <v>11470</v>
      </c>
      <c r="D265" s="152">
        <f t="shared" si="16"/>
        <v>5540</v>
      </c>
      <c r="E265" s="152">
        <f t="shared" si="16"/>
        <v>2120</v>
      </c>
      <c r="F265" s="152">
        <f t="shared" si="16"/>
        <v>3410</v>
      </c>
      <c r="G265" s="153" t="str">
        <f t="shared" si="18"/>
        <v>0</v>
      </c>
      <c r="I265" s="174" t="s">
        <v>716</v>
      </c>
      <c r="J265" s="174" t="s">
        <v>717</v>
      </c>
      <c r="K265" s="176">
        <v>11474.71</v>
      </c>
      <c r="L265" s="176">
        <v>5535.6</v>
      </c>
      <c r="M265" s="176">
        <v>2123.4100000000003</v>
      </c>
      <c r="N265" s="176">
        <v>3412.1899999999996</v>
      </c>
      <c r="O265" s="177" t="s">
        <v>198</v>
      </c>
      <c r="P265" s="182"/>
    </row>
    <row r="266" spans="1:16" x14ac:dyDescent="0.35">
      <c r="A266" s="86" t="str">
        <f t="shared" si="17"/>
        <v>#60020</v>
      </c>
      <c r="B266" s="86" t="str">
        <f t="shared" si="17"/>
        <v>Retail and wholesale trade managers</v>
      </c>
      <c r="C266" s="152">
        <f t="shared" si="16"/>
        <v>73050</v>
      </c>
      <c r="D266" s="152">
        <f t="shared" si="16"/>
        <v>33970</v>
      </c>
      <c r="E266" s="152">
        <f t="shared" si="16"/>
        <v>9810</v>
      </c>
      <c r="F266" s="152">
        <f t="shared" si="16"/>
        <v>24170</v>
      </c>
      <c r="G266" s="153" t="str">
        <f t="shared" si="18"/>
        <v>0</v>
      </c>
      <c r="I266" s="174" t="s">
        <v>718</v>
      </c>
      <c r="J266" s="174" t="s">
        <v>719</v>
      </c>
      <c r="K266" s="176">
        <v>73053.36</v>
      </c>
      <c r="L266" s="176">
        <v>33972.99</v>
      </c>
      <c r="M266" s="176">
        <v>9807.3000000000011</v>
      </c>
      <c r="N266" s="176">
        <v>24165.7</v>
      </c>
      <c r="O266" s="177" t="s">
        <v>198</v>
      </c>
      <c r="P266" s="182"/>
    </row>
    <row r="267" spans="1:16" x14ac:dyDescent="0.35">
      <c r="A267" s="86" t="str">
        <f t="shared" si="17"/>
        <v>#60030</v>
      </c>
      <c r="B267" s="86" t="str">
        <f t="shared" si="17"/>
        <v>Restaurant and food service managers</v>
      </c>
      <c r="C267" s="152">
        <f t="shared" si="16"/>
        <v>25330</v>
      </c>
      <c r="D267" s="152">
        <f t="shared" si="16"/>
        <v>10580</v>
      </c>
      <c r="E267" s="152">
        <f t="shared" si="16"/>
        <v>3790</v>
      </c>
      <c r="F267" s="152">
        <f t="shared" si="16"/>
        <v>6790</v>
      </c>
      <c r="G267" s="153" t="str">
        <f t="shared" si="18"/>
        <v>0</v>
      </c>
      <c r="I267" s="174" t="s">
        <v>720</v>
      </c>
      <c r="J267" s="174" t="s">
        <v>721</v>
      </c>
      <c r="K267" s="176">
        <v>25329.68</v>
      </c>
      <c r="L267" s="176">
        <v>10575.980000000001</v>
      </c>
      <c r="M267" s="176">
        <v>3788.1299999999997</v>
      </c>
      <c r="N267" s="176">
        <v>6787.8099999999995</v>
      </c>
      <c r="O267" s="177" t="s">
        <v>198</v>
      </c>
      <c r="P267" s="182"/>
    </row>
    <row r="268" spans="1:16" x14ac:dyDescent="0.35">
      <c r="A268" s="86" t="str">
        <f t="shared" si="17"/>
        <v>#60031</v>
      </c>
      <c r="B268" s="86" t="str">
        <f t="shared" si="17"/>
        <v>Accommodation service managers</v>
      </c>
      <c r="C268" s="152">
        <f t="shared" si="16"/>
        <v>7680</v>
      </c>
      <c r="D268" s="152">
        <f t="shared" si="16"/>
        <v>3840</v>
      </c>
      <c r="E268" s="152">
        <f t="shared" si="16"/>
        <v>1320</v>
      </c>
      <c r="F268" s="152">
        <f t="shared" si="16"/>
        <v>2530</v>
      </c>
      <c r="G268" s="153" t="str">
        <f t="shared" si="18"/>
        <v>0</v>
      </c>
      <c r="I268" s="174" t="s">
        <v>722</v>
      </c>
      <c r="J268" s="174" t="s">
        <v>723</v>
      </c>
      <c r="K268" s="176">
        <v>7681.85</v>
      </c>
      <c r="L268" s="176">
        <v>3842.42</v>
      </c>
      <c r="M268" s="176">
        <v>1315.83</v>
      </c>
      <c r="N268" s="176">
        <v>2526.5700000000002</v>
      </c>
      <c r="O268" s="177" t="s">
        <v>198</v>
      </c>
      <c r="P268" s="182"/>
    </row>
    <row r="269" spans="1:16" x14ac:dyDescent="0.35">
      <c r="A269" s="86" t="str">
        <f t="shared" si="17"/>
        <v>#60040</v>
      </c>
      <c r="B269" s="86" t="str">
        <f t="shared" si="17"/>
        <v>Managers in customer and personal services</v>
      </c>
      <c r="C269" s="152">
        <f t="shared" si="16"/>
        <v>5280</v>
      </c>
      <c r="D269" s="152">
        <f t="shared" si="16"/>
        <v>2500</v>
      </c>
      <c r="E269" s="152">
        <f t="shared" si="16"/>
        <v>830</v>
      </c>
      <c r="F269" s="152">
        <f t="shared" si="16"/>
        <v>1670</v>
      </c>
      <c r="G269" s="153" t="str">
        <f t="shared" si="18"/>
        <v>0</v>
      </c>
      <c r="I269" s="174" t="s">
        <v>724</v>
      </c>
      <c r="J269" s="174" t="s">
        <v>725</v>
      </c>
      <c r="K269" s="176">
        <v>5279.06</v>
      </c>
      <c r="L269" s="176">
        <v>2496.6999999999998</v>
      </c>
      <c r="M269" s="176">
        <v>828.7</v>
      </c>
      <c r="N269" s="176">
        <v>1668</v>
      </c>
      <c r="O269" s="177" t="s">
        <v>198</v>
      </c>
      <c r="P269" s="182"/>
    </row>
    <row r="270" spans="1:16" x14ac:dyDescent="0.35">
      <c r="A270" s="86" t="str">
        <f t="shared" si="17"/>
        <v>#62010</v>
      </c>
      <c r="B270" s="86" t="str">
        <f t="shared" si="17"/>
        <v>Retail sales supervisors</v>
      </c>
      <c r="C270" s="152">
        <f t="shared" si="16"/>
        <v>10430</v>
      </c>
      <c r="D270" s="152">
        <f t="shared" si="16"/>
        <v>4120</v>
      </c>
      <c r="E270" s="152">
        <f t="shared" si="16"/>
        <v>1460</v>
      </c>
      <c r="F270" s="152">
        <f t="shared" si="16"/>
        <v>2660</v>
      </c>
      <c r="G270" s="153" t="str">
        <f t="shared" si="18"/>
        <v>2</v>
      </c>
      <c r="I270" s="174" t="s">
        <v>726</v>
      </c>
      <c r="J270" s="174" t="s">
        <v>727</v>
      </c>
      <c r="K270" s="176">
        <v>10431.49</v>
      </c>
      <c r="L270" s="176">
        <v>4117.6499999999996</v>
      </c>
      <c r="M270" s="176">
        <v>1461.4100000000003</v>
      </c>
      <c r="N270" s="176">
        <v>2656.2400000000002</v>
      </c>
      <c r="O270" s="177" t="s">
        <v>171</v>
      </c>
      <c r="P270" s="182"/>
    </row>
    <row r="271" spans="1:16" x14ac:dyDescent="0.35">
      <c r="A271" s="86" t="str">
        <f t="shared" si="17"/>
        <v>#62020</v>
      </c>
      <c r="B271" s="86" t="str">
        <f t="shared" si="17"/>
        <v>Food service supervisors</v>
      </c>
      <c r="C271" s="152">
        <f t="shared" si="16"/>
        <v>11590</v>
      </c>
      <c r="D271" s="152">
        <f t="shared" si="16"/>
        <v>3640</v>
      </c>
      <c r="E271" s="152">
        <f t="shared" si="16"/>
        <v>1780</v>
      </c>
      <c r="F271" s="152">
        <f t="shared" si="16"/>
        <v>1860</v>
      </c>
      <c r="G271" s="153" t="str">
        <f t="shared" si="18"/>
        <v>2</v>
      </c>
      <c r="I271" s="174" t="s">
        <v>728</v>
      </c>
      <c r="J271" s="174" t="s">
        <v>729</v>
      </c>
      <c r="K271" s="176">
        <v>11588.11</v>
      </c>
      <c r="L271" s="176">
        <v>3644.1500000000005</v>
      </c>
      <c r="M271" s="176">
        <v>1782.0999999999997</v>
      </c>
      <c r="N271" s="176">
        <v>1862.08</v>
      </c>
      <c r="O271" s="177" t="s">
        <v>171</v>
      </c>
      <c r="P271" s="182"/>
    </row>
    <row r="272" spans="1:16" x14ac:dyDescent="0.35">
      <c r="A272" s="86" t="str">
        <f t="shared" si="17"/>
        <v>#62021</v>
      </c>
      <c r="B272" s="86" t="str">
        <f t="shared" si="17"/>
        <v>Executive housekeepers</v>
      </c>
      <c r="C272" s="152">
        <f t="shared" si="16"/>
        <v>330</v>
      </c>
      <c r="D272" s="152">
        <f t="shared" si="16"/>
        <v>190</v>
      </c>
      <c r="E272" s="152">
        <f t="shared" si="16"/>
        <v>60</v>
      </c>
      <c r="F272" s="152">
        <f t="shared" si="16"/>
        <v>130</v>
      </c>
      <c r="G272" s="153" t="str">
        <f t="shared" si="18"/>
        <v>2</v>
      </c>
      <c r="I272" s="174" t="s">
        <v>730</v>
      </c>
      <c r="J272" s="174" t="s">
        <v>731</v>
      </c>
      <c r="K272" s="176">
        <v>332.92</v>
      </c>
      <c r="L272" s="176">
        <v>186.12</v>
      </c>
      <c r="M272" s="176">
        <v>55.58</v>
      </c>
      <c r="N272" s="176">
        <v>130.52000000000001</v>
      </c>
      <c r="O272" s="177" t="s">
        <v>171</v>
      </c>
      <c r="P272" s="182"/>
    </row>
    <row r="273" spans="1:16" x14ac:dyDescent="0.35">
      <c r="A273" s="86" t="str">
        <f t="shared" si="17"/>
        <v>#62022</v>
      </c>
      <c r="B273" s="86" t="str">
        <f t="shared" si="17"/>
        <v>Accommodation, travel, tourism and related services supervisors</v>
      </c>
      <c r="C273" s="152">
        <f t="shared" si="16"/>
        <v>830</v>
      </c>
      <c r="D273" s="152">
        <f t="shared" si="16"/>
        <v>360</v>
      </c>
      <c r="E273" s="152">
        <f t="shared" si="16"/>
        <v>150</v>
      </c>
      <c r="F273" s="152">
        <f t="shared" si="16"/>
        <v>210</v>
      </c>
      <c r="G273" s="153" t="str">
        <f t="shared" si="18"/>
        <v>2</v>
      </c>
      <c r="I273" s="174" t="s">
        <v>732</v>
      </c>
      <c r="J273" s="174" t="s">
        <v>733</v>
      </c>
      <c r="K273" s="176">
        <v>827.08</v>
      </c>
      <c r="L273" s="176">
        <v>356.31000000000006</v>
      </c>
      <c r="M273" s="176">
        <v>147.85999999999999</v>
      </c>
      <c r="N273" s="176">
        <v>208.43</v>
      </c>
      <c r="O273" s="177" t="s">
        <v>171</v>
      </c>
      <c r="P273" s="182"/>
    </row>
    <row r="274" spans="1:16" x14ac:dyDescent="0.35">
      <c r="A274" s="86" t="str">
        <f t="shared" si="17"/>
        <v>#62023</v>
      </c>
      <c r="B274" s="86" t="str">
        <f t="shared" si="17"/>
        <v>Customer and information services supervisors</v>
      </c>
      <c r="C274" s="152">
        <f t="shared" si="16"/>
        <v>890</v>
      </c>
      <c r="D274" s="152">
        <f t="shared" si="16"/>
        <v>380</v>
      </c>
      <c r="E274" s="152">
        <f t="shared" si="16"/>
        <v>150</v>
      </c>
      <c r="F274" s="152">
        <f t="shared" si="16"/>
        <v>240</v>
      </c>
      <c r="G274" s="153" t="str">
        <f t="shared" si="18"/>
        <v>2</v>
      </c>
      <c r="I274" s="174" t="s">
        <v>734</v>
      </c>
      <c r="J274" s="174" t="s">
        <v>735</v>
      </c>
      <c r="K274" s="176">
        <v>892.63</v>
      </c>
      <c r="L274" s="176">
        <v>383.93999999999994</v>
      </c>
      <c r="M274" s="176">
        <v>145.34000000000003</v>
      </c>
      <c r="N274" s="176">
        <v>238.6</v>
      </c>
      <c r="O274" s="177" t="s">
        <v>171</v>
      </c>
      <c r="P274" s="182"/>
    </row>
    <row r="275" spans="1:16" x14ac:dyDescent="0.35">
      <c r="A275" s="86" t="str">
        <f t="shared" si="17"/>
        <v>#62024</v>
      </c>
      <c r="B275" s="86" t="str">
        <f t="shared" si="17"/>
        <v>Cleaning supervisors</v>
      </c>
      <c r="C275" s="152">
        <f t="shared" si="16"/>
        <v>1690</v>
      </c>
      <c r="D275" s="152">
        <f t="shared" si="16"/>
        <v>820</v>
      </c>
      <c r="E275" s="152">
        <f t="shared" si="16"/>
        <v>240</v>
      </c>
      <c r="F275" s="152">
        <f t="shared" si="16"/>
        <v>580</v>
      </c>
      <c r="G275" s="153" t="str">
        <f t="shared" si="18"/>
        <v>2</v>
      </c>
      <c r="I275" s="174" t="s">
        <v>736</v>
      </c>
      <c r="J275" s="174" t="s">
        <v>737</v>
      </c>
      <c r="K275" s="176">
        <v>1689.37</v>
      </c>
      <c r="L275" s="176">
        <v>823.93000000000006</v>
      </c>
      <c r="M275" s="176">
        <v>242.76</v>
      </c>
      <c r="N275" s="176">
        <v>581.17000000000007</v>
      </c>
      <c r="O275" s="177" t="s">
        <v>171</v>
      </c>
      <c r="P275" s="182"/>
    </row>
    <row r="276" spans="1:16" x14ac:dyDescent="0.35">
      <c r="A276" s="86" t="str">
        <f t="shared" si="17"/>
        <v>#62029</v>
      </c>
      <c r="B276" s="86" t="str">
        <f t="shared" si="17"/>
        <v>Other services supervisors</v>
      </c>
      <c r="C276" s="152">
        <f t="shared" si="16"/>
        <v>1150</v>
      </c>
      <c r="D276" s="152">
        <f t="shared" si="16"/>
        <v>450</v>
      </c>
      <c r="E276" s="152">
        <f t="shared" si="16"/>
        <v>140</v>
      </c>
      <c r="F276" s="152">
        <f t="shared" si="16"/>
        <v>310</v>
      </c>
      <c r="G276" s="153" t="str">
        <f t="shared" si="18"/>
        <v>2</v>
      </c>
      <c r="I276" s="174" t="s">
        <v>738</v>
      </c>
      <c r="J276" s="174" t="s">
        <v>739</v>
      </c>
      <c r="K276" s="176">
        <v>1154.75</v>
      </c>
      <c r="L276" s="176">
        <v>447.14</v>
      </c>
      <c r="M276" s="176">
        <v>141.59</v>
      </c>
      <c r="N276" s="176">
        <v>305.56</v>
      </c>
      <c r="O276" s="177" t="s">
        <v>171</v>
      </c>
      <c r="P276" s="182"/>
    </row>
    <row r="277" spans="1:16" x14ac:dyDescent="0.35">
      <c r="A277" s="86" t="str">
        <f t="shared" si="17"/>
        <v>#62100</v>
      </c>
      <c r="B277" s="86" t="str">
        <f t="shared" si="17"/>
        <v>Technical sales specialists - wholesale trade</v>
      </c>
      <c r="C277" s="152">
        <f t="shared" si="16"/>
        <v>7780</v>
      </c>
      <c r="D277" s="152">
        <f t="shared" si="16"/>
        <v>3450</v>
      </c>
      <c r="E277" s="152">
        <f t="shared" si="16"/>
        <v>940</v>
      </c>
      <c r="F277" s="152">
        <f t="shared" si="16"/>
        <v>2510</v>
      </c>
      <c r="G277" s="153" t="str">
        <f t="shared" si="18"/>
        <v>2</v>
      </c>
      <c r="I277" s="174" t="s">
        <v>740</v>
      </c>
      <c r="J277" s="174" t="s">
        <v>741</v>
      </c>
      <c r="K277" s="176">
        <v>7779.18</v>
      </c>
      <c r="L277" s="176">
        <v>3454.25</v>
      </c>
      <c r="M277" s="176">
        <v>944.3599999999999</v>
      </c>
      <c r="N277" s="176">
        <v>2509.88</v>
      </c>
      <c r="O277" s="177" t="s">
        <v>171</v>
      </c>
      <c r="P277" s="182"/>
    </row>
    <row r="278" spans="1:16" x14ac:dyDescent="0.35">
      <c r="A278" s="86" t="str">
        <f t="shared" si="17"/>
        <v>#62101</v>
      </c>
      <c r="B278" s="86" t="str">
        <f t="shared" si="17"/>
        <v>Retail and wholesale buyers</v>
      </c>
      <c r="C278" s="152">
        <f t="shared" si="16"/>
        <v>5070</v>
      </c>
      <c r="D278" s="152">
        <f t="shared" si="16"/>
        <v>2170</v>
      </c>
      <c r="E278" s="152">
        <f t="shared" si="16"/>
        <v>710</v>
      </c>
      <c r="F278" s="152">
        <f t="shared" si="16"/>
        <v>1460</v>
      </c>
      <c r="G278" s="153" t="str">
        <f t="shared" si="18"/>
        <v>2</v>
      </c>
      <c r="I278" s="174" t="s">
        <v>742</v>
      </c>
      <c r="J278" s="174" t="s">
        <v>743</v>
      </c>
      <c r="K278" s="176">
        <v>5069.7700000000004</v>
      </c>
      <c r="L278" s="176">
        <v>2172.33</v>
      </c>
      <c r="M278" s="176">
        <v>710.64</v>
      </c>
      <c r="N278" s="176">
        <v>1461.68</v>
      </c>
      <c r="O278" s="177" t="s">
        <v>171</v>
      </c>
      <c r="P278" s="182"/>
    </row>
    <row r="279" spans="1:16" x14ac:dyDescent="0.35">
      <c r="A279" s="86" t="str">
        <f t="shared" si="17"/>
        <v>#62200</v>
      </c>
      <c r="B279" s="86" t="str">
        <f t="shared" si="17"/>
        <v>Chefs</v>
      </c>
      <c r="C279" s="152">
        <f t="shared" si="16"/>
        <v>14640</v>
      </c>
      <c r="D279" s="152">
        <f t="shared" si="16"/>
        <v>5550</v>
      </c>
      <c r="E279" s="152">
        <f t="shared" si="16"/>
        <v>2390</v>
      </c>
      <c r="F279" s="152">
        <f t="shared" si="16"/>
        <v>3160</v>
      </c>
      <c r="G279" s="153" t="str">
        <f t="shared" si="18"/>
        <v>2</v>
      </c>
      <c r="I279" s="174" t="s">
        <v>744</v>
      </c>
      <c r="J279" s="174" t="s">
        <v>745</v>
      </c>
      <c r="K279" s="176">
        <v>14641.12</v>
      </c>
      <c r="L279" s="176">
        <v>5554.39</v>
      </c>
      <c r="M279" s="176">
        <v>2390.2799999999997</v>
      </c>
      <c r="N279" s="176">
        <v>3164.1200000000003</v>
      </c>
      <c r="O279" s="177" t="s">
        <v>171</v>
      </c>
      <c r="P279" s="182"/>
    </row>
    <row r="280" spans="1:16" x14ac:dyDescent="0.35">
      <c r="A280" s="86" t="str">
        <f t="shared" si="17"/>
        <v>#62201</v>
      </c>
      <c r="B280" s="86" t="str">
        <f t="shared" si="17"/>
        <v>Funeral directors and embalmers</v>
      </c>
      <c r="C280" s="152">
        <f t="shared" si="16"/>
        <v>420</v>
      </c>
      <c r="D280" s="152">
        <f t="shared" si="16"/>
        <v>170</v>
      </c>
      <c r="E280" s="152">
        <f t="shared" si="16"/>
        <v>70</v>
      </c>
      <c r="F280" s="152">
        <f t="shared" si="16"/>
        <v>100</v>
      </c>
      <c r="G280" s="153" t="str">
        <f t="shared" si="18"/>
        <v>2</v>
      </c>
      <c r="I280" s="174" t="s">
        <v>746</v>
      </c>
      <c r="J280" s="174" t="s">
        <v>747</v>
      </c>
      <c r="K280" s="176">
        <v>417.33</v>
      </c>
      <c r="L280" s="176">
        <v>172.14999999999998</v>
      </c>
      <c r="M280" s="176">
        <v>71.19</v>
      </c>
      <c r="N280" s="176">
        <v>100.94</v>
      </c>
      <c r="O280" s="177" t="s">
        <v>171</v>
      </c>
      <c r="P280" s="182"/>
    </row>
    <row r="281" spans="1:16" x14ac:dyDescent="0.35">
      <c r="A281" s="86" t="str">
        <f t="shared" si="17"/>
        <v>#62202</v>
      </c>
      <c r="B281" s="86" t="str">
        <f t="shared" si="17"/>
        <v>Jewellers, jewellery and watch repairers and related occupations</v>
      </c>
      <c r="C281" s="152">
        <f t="shared" si="16"/>
        <v>670</v>
      </c>
      <c r="D281" s="152">
        <f t="shared" si="16"/>
        <v>280</v>
      </c>
      <c r="E281" s="152">
        <f t="shared" si="16"/>
        <v>100</v>
      </c>
      <c r="F281" s="152">
        <f t="shared" si="16"/>
        <v>180</v>
      </c>
      <c r="G281" s="153" t="str">
        <f t="shared" si="18"/>
        <v>2</v>
      </c>
      <c r="I281" s="174" t="s">
        <v>748</v>
      </c>
      <c r="J281" s="174" t="s">
        <v>749</v>
      </c>
      <c r="K281" s="176">
        <v>672.34</v>
      </c>
      <c r="L281" s="176">
        <v>278.36999999999995</v>
      </c>
      <c r="M281" s="176">
        <v>101.50999999999999</v>
      </c>
      <c r="N281" s="176">
        <v>176.86</v>
      </c>
      <c r="O281" s="177" t="s">
        <v>171</v>
      </c>
      <c r="P281" s="182"/>
    </row>
    <row r="282" spans="1:16" x14ac:dyDescent="0.35">
      <c r="A282" s="86" t="str">
        <f t="shared" si="17"/>
        <v>#63100</v>
      </c>
      <c r="B282" s="86" t="str">
        <f t="shared" si="17"/>
        <v>Insurance agents and brokers</v>
      </c>
      <c r="C282" s="152">
        <f t="shared" si="16"/>
        <v>12900</v>
      </c>
      <c r="D282" s="152">
        <f t="shared" si="16"/>
        <v>5250</v>
      </c>
      <c r="E282" s="152">
        <f t="shared" si="16"/>
        <v>2090</v>
      </c>
      <c r="F282" s="152">
        <f t="shared" si="16"/>
        <v>3160</v>
      </c>
      <c r="G282" s="153" t="str">
        <f t="shared" si="18"/>
        <v>3</v>
      </c>
      <c r="I282" s="174" t="s">
        <v>750</v>
      </c>
      <c r="J282" s="174" t="s">
        <v>751</v>
      </c>
      <c r="K282" s="176">
        <v>12901.22</v>
      </c>
      <c r="L282" s="176">
        <v>5246.0899999999992</v>
      </c>
      <c r="M282" s="176">
        <v>2088.6999999999998</v>
      </c>
      <c r="N282" s="176">
        <v>3157.38</v>
      </c>
      <c r="O282" s="177" t="s">
        <v>174</v>
      </c>
      <c r="P282" s="182"/>
    </row>
    <row r="283" spans="1:16" x14ac:dyDescent="0.35">
      <c r="A283" s="86" t="str">
        <f t="shared" si="17"/>
        <v>#63101</v>
      </c>
      <c r="B283" s="86" t="str">
        <f t="shared" si="17"/>
        <v>Real estate agents and salespersons</v>
      </c>
      <c r="C283" s="152">
        <f t="shared" si="16"/>
        <v>21870</v>
      </c>
      <c r="D283" s="152">
        <f t="shared" si="16"/>
        <v>7730</v>
      </c>
      <c r="E283" s="152">
        <f t="shared" si="16"/>
        <v>2800</v>
      </c>
      <c r="F283" s="152">
        <f t="shared" si="16"/>
        <v>4930</v>
      </c>
      <c r="G283" s="153" t="str">
        <f t="shared" si="18"/>
        <v>3</v>
      </c>
      <c r="I283" s="174" t="s">
        <v>752</v>
      </c>
      <c r="J283" s="174" t="s">
        <v>753</v>
      </c>
      <c r="K283" s="176">
        <v>21872.83</v>
      </c>
      <c r="L283" s="176">
        <v>7729.43</v>
      </c>
      <c r="M283" s="176">
        <v>2800.69</v>
      </c>
      <c r="N283" s="176">
        <v>4928.7700000000004</v>
      </c>
      <c r="O283" s="177" t="s">
        <v>174</v>
      </c>
      <c r="P283" s="182"/>
    </row>
    <row r="284" spans="1:16" x14ac:dyDescent="0.35">
      <c r="A284" s="86" t="str">
        <f t="shared" si="17"/>
        <v>#63102</v>
      </c>
      <c r="B284" s="86" t="str">
        <f t="shared" si="17"/>
        <v>Financial sales representatives</v>
      </c>
      <c r="C284" s="152">
        <f t="shared" si="16"/>
        <v>9260</v>
      </c>
      <c r="D284" s="152">
        <f t="shared" si="16"/>
        <v>2840</v>
      </c>
      <c r="E284" s="152">
        <f t="shared" si="16"/>
        <v>990</v>
      </c>
      <c r="F284" s="152">
        <f t="shared" si="16"/>
        <v>1850</v>
      </c>
      <c r="G284" s="153" t="str">
        <f t="shared" si="18"/>
        <v>3</v>
      </c>
      <c r="I284" s="174" t="s">
        <v>754</v>
      </c>
      <c r="J284" s="174" t="s">
        <v>755</v>
      </c>
      <c r="K284" s="176">
        <v>9261.0400000000009</v>
      </c>
      <c r="L284" s="176">
        <v>2844.5099999999998</v>
      </c>
      <c r="M284" s="176">
        <v>991.33999999999992</v>
      </c>
      <c r="N284" s="176">
        <v>1853.1699999999996</v>
      </c>
      <c r="O284" s="177" t="s">
        <v>174</v>
      </c>
      <c r="P284" s="182"/>
    </row>
    <row r="285" spans="1:16" x14ac:dyDescent="0.35">
      <c r="A285" s="86" t="str">
        <f t="shared" si="17"/>
        <v>#63200</v>
      </c>
      <c r="B285" s="86" t="str">
        <f t="shared" si="17"/>
        <v>Cooks</v>
      </c>
      <c r="C285" s="152">
        <f t="shared" si="16"/>
        <v>27350</v>
      </c>
      <c r="D285" s="152">
        <f t="shared" si="16"/>
        <v>9160</v>
      </c>
      <c r="E285" s="152">
        <f t="shared" si="16"/>
        <v>4220</v>
      </c>
      <c r="F285" s="152">
        <f t="shared" si="16"/>
        <v>4940</v>
      </c>
      <c r="G285" s="153" t="str">
        <f t="shared" si="18"/>
        <v>3</v>
      </c>
      <c r="I285" s="174" t="s">
        <v>756</v>
      </c>
      <c r="J285" s="174" t="s">
        <v>757</v>
      </c>
      <c r="K285" s="176">
        <v>27348.91</v>
      </c>
      <c r="L285" s="176">
        <v>9164.68</v>
      </c>
      <c r="M285" s="176">
        <v>4223.9799999999996</v>
      </c>
      <c r="N285" s="176">
        <v>4940.68</v>
      </c>
      <c r="O285" s="177" t="s">
        <v>174</v>
      </c>
      <c r="P285" s="182"/>
    </row>
    <row r="286" spans="1:16" x14ac:dyDescent="0.35">
      <c r="A286" s="86" t="str">
        <f t="shared" si="17"/>
        <v>#63201</v>
      </c>
      <c r="B286" s="86" t="str">
        <f t="shared" si="17"/>
        <v>Butchers - retail and wholesale</v>
      </c>
      <c r="C286" s="152">
        <f t="shared" si="16"/>
        <v>1110</v>
      </c>
      <c r="D286" s="152">
        <f t="shared" si="16"/>
        <v>360</v>
      </c>
      <c r="E286" s="152">
        <f t="shared" si="16"/>
        <v>160</v>
      </c>
      <c r="F286" s="152">
        <f t="shared" si="16"/>
        <v>200</v>
      </c>
      <c r="G286" s="153" t="str">
        <f t="shared" si="18"/>
        <v>3</v>
      </c>
      <c r="I286" s="174" t="s">
        <v>758</v>
      </c>
      <c r="J286" s="174" t="s">
        <v>759</v>
      </c>
      <c r="K286" s="176">
        <v>1110.6500000000001</v>
      </c>
      <c r="L286" s="176">
        <v>358.94</v>
      </c>
      <c r="M286" s="176">
        <v>156.02000000000001</v>
      </c>
      <c r="N286" s="176">
        <v>202.91000000000003</v>
      </c>
      <c r="O286" s="177" t="s">
        <v>174</v>
      </c>
      <c r="P286" s="182"/>
    </row>
    <row r="287" spans="1:16" x14ac:dyDescent="0.35">
      <c r="A287" s="86" t="str">
        <f t="shared" si="17"/>
        <v>#63202</v>
      </c>
      <c r="B287" s="86" t="str">
        <f t="shared" si="17"/>
        <v>Bakers</v>
      </c>
      <c r="C287" s="152">
        <f t="shared" si="16"/>
        <v>9440</v>
      </c>
      <c r="D287" s="152">
        <f t="shared" si="16"/>
        <v>3440</v>
      </c>
      <c r="E287" s="152">
        <f t="shared" si="16"/>
        <v>1400</v>
      </c>
      <c r="F287" s="152">
        <f t="shared" si="16"/>
        <v>2040</v>
      </c>
      <c r="G287" s="153" t="str">
        <f t="shared" si="18"/>
        <v>3</v>
      </c>
      <c r="I287" s="174" t="s">
        <v>760</v>
      </c>
      <c r="J287" s="174" t="s">
        <v>761</v>
      </c>
      <c r="K287" s="176">
        <v>9435.7099999999991</v>
      </c>
      <c r="L287" s="176">
        <v>3443.3899999999994</v>
      </c>
      <c r="M287" s="176">
        <v>1402.77</v>
      </c>
      <c r="N287" s="176">
        <v>2040.61</v>
      </c>
      <c r="O287" s="177" t="s">
        <v>174</v>
      </c>
      <c r="P287" s="182"/>
    </row>
    <row r="288" spans="1:16" x14ac:dyDescent="0.35">
      <c r="A288" s="86" t="str">
        <f t="shared" si="17"/>
        <v>#63210</v>
      </c>
      <c r="B288" s="86" t="str">
        <f t="shared" si="17"/>
        <v>Hairstylists and barbers</v>
      </c>
      <c r="C288" s="152">
        <f t="shared" si="16"/>
        <v>13760</v>
      </c>
      <c r="D288" s="152">
        <f t="shared" si="16"/>
        <v>5560</v>
      </c>
      <c r="E288" s="152">
        <f t="shared" si="16"/>
        <v>2760</v>
      </c>
      <c r="F288" s="152">
        <f t="shared" si="16"/>
        <v>2800</v>
      </c>
      <c r="G288" s="153" t="str">
        <f t="shared" si="18"/>
        <v>3</v>
      </c>
      <c r="I288" s="174" t="s">
        <v>762</v>
      </c>
      <c r="J288" s="174" t="s">
        <v>763</v>
      </c>
      <c r="K288" s="176">
        <v>13756.42</v>
      </c>
      <c r="L288" s="176">
        <v>5557.2300000000005</v>
      </c>
      <c r="M288" s="176">
        <v>2759.37</v>
      </c>
      <c r="N288" s="176">
        <v>2797.8599999999997</v>
      </c>
      <c r="O288" s="177" t="s">
        <v>174</v>
      </c>
      <c r="P288" s="182"/>
    </row>
    <row r="289" spans="1:16" x14ac:dyDescent="0.35">
      <c r="A289" s="86" t="str">
        <f t="shared" si="17"/>
        <v>#63211</v>
      </c>
      <c r="B289" s="86" t="str">
        <f t="shared" si="17"/>
        <v>Estheticians, electrologists and related occupations</v>
      </c>
      <c r="C289" s="152">
        <f t="shared" si="16"/>
        <v>10460</v>
      </c>
      <c r="D289" s="152">
        <f t="shared" si="16"/>
        <v>3940</v>
      </c>
      <c r="E289" s="152">
        <f t="shared" si="16"/>
        <v>2110</v>
      </c>
      <c r="F289" s="152">
        <f t="shared" si="16"/>
        <v>1830</v>
      </c>
      <c r="G289" s="153" t="str">
        <f t="shared" si="18"/>
        <v>3</v>
      </c>
      <c r="I289" s="174" t="s">
        <v>764</v>
      </c>
      <c r="J289" s="174" t="s">
        <v>765</v>
      </c>
      <c r="K289" s="176">
        <v>10464.83</v>
      </c>
      <c r="L289" s="176">
        <v>3937.2700000000004</v>
      </c>
      <c r="M289" s="176">
        <v>2109.42</v>
      </c>
      <c r="N289" s="176">
        <v>1827.8499999999997</v>
      </c>
      <c r="O289" s="177" t="s">
        <v>174</v>
      </c>
      <c r="P289" s="182"/>
    </row>
    <row r="290" spans="1:16" x14ac:dyDescent="0.35">
      <c r="A290" s="86" t="str">
        <f t="shared" si="17"/>
        <v>#63220</v>
      </c>
      <c r="B290" s="86" t="str">
        <f t="shared" si="17"/>
        <v>Shoe repairers and shoemakers</v>
      </c>
      <c r="C290" s="152">
        <f t="shared" si="16"/>
        <v>150</v>
      </c>
      <c r="D290" s="152">
        <f t="shared" si="16"/>
        <v>70</v>
      </c>
      <c r="E290" s="152">
        <f t="shared" si="16"/>
        <v>20</v>
      </c>
      <c r="F290" s="152">
        <f t="shared" si="16"/>
        <v>60</v>
      </c>
      <c r="G290" s="153" t="str">
        <f t="shared" si="18"/>
        <v>3</v>
      </c>
      <c r="I290" s="174" t="s">
        <v>766</v>
      </c>
      <c r="J290" s="174" t="s">
        <v>767</v>
      </c>
      <c r="K290" s="176">
        <v>148.83000000000001</v>
      </c>
      <c r="L290" s="176">
        <v>72.62</v>
      </c>
      <c r="M290" s="176">
        <v>17.22</v>
      </c>
      <c r="N290" s="176">
        <v>55.379999999999995</v>
      </c>
      <c r="O290" s="177" t="s">
        <v>174</v>
      </c>
      <c r="P290" s="182"/>
    </row>
    <row r="291" spans="1:16" x14ac:dyDescent="0.35">
      <c r="A291" s="86" t="str">
        <f t="shared" si="17"/>
        <v>#63221</v>
      </c>
      <c r="B291" s="86" t="str">
        <f t="shared" si="17"/>
        <v>Upholsterers</v>
      </c>
      <c r="C291" s="152">
        <f t="shared" si="16"/>
        <v>350</v>
      </c>
      <c r="D291" s="152">
        <f t="shared" si="16"/>
        <v>150</v>
      </c>
      <c r="E291" s="152">
        <f t="shared" si="16"/>
        <v>50</v>
      </c>
      <c r="F291" s="152">
        <f t="shared" si="16"/>
        <v>100</v>
      </c>
      <c r="G291" s="153" t="str">
        <f t="shared" si="18"/>
        <v>3</v>
      </c>
      <c r="I291" s="174" t="s">
        <v>768</v>
      </c>
      <c r="J291" s="174" t="s">
        <v>769</v>
      </c>
      <c r="K291" s="176">
        <v>354.31</v>
      </c>
      <c r="L291" s="176">
        <v>147.94000000000003</v>
      </c>
      <c r="M291" s="176">
        <v>51.18</v>
      </c>
      <c r="N291" s="176">
        <v>96.75</v>
      </c>
      <c r="O291" s="177" t="s">
        <v>174</v>
      </c>
      <c r="P291" s="182"/>
    </row>
    <row r="292" spans="1:16" x14ac:dyDescent="0.35">
      <c r="A292" s="86" t="str">
        <f t="shared" si="17"/>
        <v>#64100</v>
      </c>
      <c r="B292" s="86" t="str">
        <f t="shared" si="17"/>
        <v>Retail salespersons and visual merchandisers</v>
      </c>
      <c r="C292" s="152">
        <f t="shared" si="16"/>
        <v>105020</v>
      </c>
      <c r="D292" s="152">
        <f t="shared" si="16"/>
        <v>32830</v>
      </c>
      <c r="E292" s="152">
        <f t="shared" si="16"/>
        <v>14390</v>
      </c>
      <c r="F292" s="152">
        <f t="shared" si="16"/>
        <v>18440</v>
      </c>
      <c r="G292" s="153" t="str">
        <f t="shared" si="18"/>
        <v>4</v>
      </c>
      <c r="I292" s="174" t="s">
        <v>770</v>
      </c>
      <c r="J292" s="174" t="s">
        <v>771</v>
      </c>
      <c r="K292" s="176">
        <v>105023.57</v>
      </c>
      <c r="L292" s="176">
        <v>32833.06</v>
      </c>
      <c r="M292" s="176">
        <v>14393.1</v>
      </c>
      <c r="N292" s="176">
        <v>18439.98</v>
      </c>
      <c r="O292" s="177" t="s">
        <v>305</v>
      </c>
      <c r="P292" s="182"/>
    </row>
    <row r="293" spans="1:16" x14ac:dyDescent="0.35">
      <c r="A293" s="86" t="str">
        <f t="shared" si="17"/>
        <v>#64101</v>
      </c>
      <c r="B293" s="86" t="str">
        <f t="shared" si="17"/>
        <v>Sales and account representatives - wholesale trade (non-technical)</v>
      </c>
      <c r="C293" s="152">
        <f t="shared" si="16"/>
        <v>10930</v>
      </c>
      <c r="D293" s="152">
        <f t="shared" si="16"/>
        <v>4080</v>
      </c>
      <c r="E293" s="152">
        <f t="shared" si="16"/>
        <v>1260</v>
      </c>
      <c r="F293" s="152">
        <f t="shared" si="16"/>
        <v>2820</v>
      </c>
      <c r="G293" s="153" t="str">
        <f t="shared" si="18"/>
        <v>4</v>
      </c>
      <c r="I293" s="174" t="s">
        <v>772</v>
      </c>
      <c r="J293" s="174" t="s">
        <v>773</v>
      </c>
      <c r="K293" s="176">
        <v>10927.05</v>
      </c>
      <c r="L293" s="176">
        <v>4080.2200000000003</v>
      </c>
      <c r="M293" s="176">
        <v>1264.79</v>
      </c>
      <c r="N293" s="176">
        <v>2815.3999999999996</v>
      </c>
      <c r="O293" s="177" t="s">
        <v>305</v>
      </c>
      <c r="P293" s="182"/>
    </row>
    <row r="294" spans="1:16" x14ac:dyDescent="0.35">
      <c r="A294" s="86" t="str">
        <f t="shared" si="17"/>
        <v>#64200</v>
      </c>
      <c r="B294" s="86" t="str">
        <f t="shared" si="17"/>
        <v>Tailors, dressmakers, furriers and milliners</v>
      </c>
      <c r="C294" s="152">
        <f t="shared" si="16"/>
        <v>1890</v>
      </c>
      <c r="D294" s="152">
        <f t="shared" si="16"/>
        <v>900</v>
      </c>
      <c r="E294" s="152">
        <f t="shared" si="16"/>
        <v>290</v>
      </c>
      <c r="F294" s="152">
        <f t="shared" si="16"/>
        <v>610</v>
      </c>
      <c r="G294" s="153" t="str">
        <f t="shared" si="18"/>
        <v>4</v>
      </c>
      <c r="I294" s="174" t="s">
        <v>774</v>
      </c>
      <c r="J294" s="174" t="s">
        <v>775</v>
      </c>
      <c r="K294" s="176">
        <v>1894.48</v>
      </c>
      <c r="L294" s="176">
        <v>902.62000000000012</v>
      </c>
      <c r="M294" s="176">
        <v>292.84000000000003</v>
      </c>
      <c r="N294" s="176">
        <v>609.77</v>
      </c>
      <c r="O294" s="177" t="s">
        <v>305</v>
      </c>
      <c r="P294" s="182"/>
    </row>
    <row r="295" spans="1:16" x14ac:dyDescent="0.35">
      <c r="A295" s="86" t="str">
        <f t="shared" si="17"/>
        <v>#64201</v>
      </c>
      <c r="B295" s="86" t="str">
        <f t="shared" si="17"/>
        <v>Image, social and other personal consultants</v>
      </c>
      <c r="C295" s="152">
        <f t="shared" si="16"/>
        <v>260</v>
      </c>
      <c r="D295" s="152">
        <f t="shared" si="16"/>
        <v>120</v>
      </c>
      <c r="E295" s="152">
        <f t="shared" si="16"/>
        <v>50</v>
      </c>
      <c r="F295" s="152">
        <f t="shared" si="16"/>
        <v>80</v>
      </c>
      <c r="G295" s="153" t="str">
        <f t="shared" si="18"/>
        <v>4</v>
      </c>
      <c r="I295" s="174" t="s">
        <v>776</v>
      </c>
      <c r="J295" s="174" t="s">
        <v>777</v>
      </c>
      <c r="K295" s="176">
        <v>262.97000000000003</v>
      </c>
      <c r="L295" s="176">
        <v>122.58999999999999</v>
      </c>
      <c r="M295" s="176">
        <v>45.26</v>
      </c>
      <c r="N295" s="176">
        <v>77.350000000000009</v>
      </c>
      <c r="O295" s="177" t="s">
        <v>305</v>
      </c>
      <c r="P295" s="182"/>
    </row>
    <row r="296" spans="1:16" x14ac:dyDescent="0.35">
      <c r="A296" s="86" t="str">
        <f t="shared" si="17"/>
        <v>#64300</v>
      </c>
      <c r="B296" s="86" t="str">
        <f t="shared" si="17"/>
        <v>Maîtres d'hôtel and hosts/hostesses</v>
      </c>
      <c r="C296" s="152">
        <f t="shared" si="16"/>
        <v>3590</v>
      </c>
      <c r="D296" s="152">
        <f t="shared" si="16"/>
        <v>690</v>
      </c>
      <c r="E296" s="152">
        <f t="shared" si="16"/>
        <v>570</v>
      </c>
      <c r="F296" s="152">
        <f t="shared" si="16"/>
        <v>120</v>
      </c>
      <c r="G296" s="153" t="str">
        <f t="shared" si="18"/>
        <v>4</v>
      </c>
      <c r="I296" s="174" t="s">
        <v>778</v>
      </c>
      <c r="J296" s="174" t="s">
        <v>779</v>
      </c>
      <c r="K296" s="176">
        <v>3593.49</v>
      </c>
      <c r="L296" s="176">
        <v>693.65000000000009</v>
      </c>
      <c r="M296" s="176">
        <v>570.31000000000006</v>
      </c>
      <c r="N296" s="176">
        <v>123.35000000000001</v>
      </c>
      <c r="O296" s="177" t="s">
        <v>305</v>
      </c>
      <c r="P296" s="182"/>
    </row>
    <row r="297" spans="1:16" x14ac:dyDescent="0.35">
      <c r="A297" s="86" t="str">
        <f t="shared" si="17"/>
        <v>#64301</v>
      </c>
      <c r="B297" s="86" t="str">
        <f t="shared" si="17"/>
        <v>Bartenders</v>
      </c>
      <c r="C297" s="152">
        <f t="shared" si="16"/>
        <v>4260</v>
      </c>
      <c r="D297" s="152">
        <f t="shared" si="16"/>
        <v>1080</v>
      </c>
      <c r="E297" s="152">
        <f t="shared" si="16"/>
        <v>660</v>
      </c>
      <c r="F297" s="152">
        <f t="shared" si="16"/>
        <v>420</v>
      </c>
      <c r="G297" s="153" t="str">
        <f t="shared" si="18"/>
        <v>4</v>
      </c>
      <c r="I297" s="174" t="s">
        <v>780</v>
      </c>
      <c r="J297" s="174" t="s">
        <v>781</v>
      </c>
      <c r="K297" s="176">
        <v>4261.71</v>
      </c>
      <c r="L297" s="176">
        <v>1080.3900000000001</v>
      </c>
      <c r="M297" s="176">
        <v>661.63</v>
      </c>
      <c r="N297" s="176">
        <v>418.77</v>
      </c>
      <c r="O297" s="177" t="s">
        <v>305</v>
      </c>
      <c r="P297" s="182"/>
    </row>
    <row r="298" spans="1:16" x14ac:dyDescent="0.35">
      <c r="A298" s="86" t="str">
        <f t="shared" si="17"/>
        <v>#64310</v>
      </c>
      <c r="B298" s="86" t="str">
        <f t="shared" si="17"/>
        <v>Travel counsellors</v>
      </c>
      <c r="C298" s="152">
        <f t="shared" si="16"/>
        <v>3530</v>
      </c>
      <c r="D298" s="152">
        <f t="shared" si="16"/>
        <v>2070</v>
      </c>
      <c r="E298" s="152">
        <f t="shared" si="16"/>
        <v>740</v>
      </c>
      <c r="F298" s="152">
        <f t="shared" si="16"/>
        <v>1330</v>
      </c>
      <c r="G298" s="153" t="str">
        <f t="shared" si="18"/>
        <v>4</v>
      </c>
      <c r="I298" s="174" t="s">
        <v>782</v>
      </c>
      <c r="J298" s="174" t="s">
        <v>783</v>
      </c>
      <c r="K298" s="176">
        <v>3526.73</v>
      </c>
      <c r="L298" s="176">
        <v>2068.88</v>
      </c>
      <c r="M298" s="176">
        <v>736.72</v>
      </c>
      <c r="N298" s="176">
        <v>1332.1799999999998</v>
      </c>
      <c r="O298" s="177" t="s">
        <v>305</v>
      </c>
      <c r="P298" s="182"/>
    </row>
    <row r="299" spans="1:16" x14ac:dyDescent="0.35">
      <c r="A299" s="86" t="str">
        <f t="shared" si="17"/>
        <v>#64311</v>
      </c>
      <c r="B299" s="86" t="str">
        <f t="shared" si="17"/>
        <v>Pursers and flight attendants</v>
      </c>
      <c r="C299" s="152">
        <f t="shared" si="16"/>
        <v>1710</v>
      </c>
      <c r="D299" s="152">
        <f t="shared" si="16"/>
        <v>800</v>
      </c>
      <c r="E299" s="152">
        <f t="shared" si="16"/>
        <v>220</v>
      </c>
      <c r="F299" s="152">
        <f t="shared" si="16"/>
        <v>580</v>
      </c>
      <c r="G299" s="153" t="str">
        <f t="shared" si="18"/>
        <v>4</v>
      </c>
      <c r="I299" s="174" t="s">
        <v>784</v>
      </c>
      <c r="J299" s="174" t="s">
        <v>785</v>
      </c>
      <c r="K299" s="176">
        <v>1714.11</v>
      </c>
      <c r="L299" s="176">
        <v>797.65999999999985</v>
      </c>
      <c r="M299" s="176">
        <v>217.54999999999995</v>
      </c>
      <c r="N299" s="176">
        <v>580.1</v>
      </c>
      <c r="O299" s="177" t="s">
        <v>305</v>
      </c>
      <c r="P299" s="182"/>
    </row>
    <row r="300" spans="1:16" x14ac:dyDescent="0.35">
      <c r="A300" s="86" t="str">
        <f t="shared" si="17"/>
        <v>#64312</v>
      </c>
      <c r="B300" s="86" t="str">
        <f t="shared" si="17"/>
        <v>Airline ticket and service agents</v>
      </c>
      <c r="C300" s="152">
        <f t="shared" si="16"/>
        <v>2670</v>
      </c>
      <c r="D300" s="152">
        <f t="shared" si="16"/>
        <v>1180</v>
      </c>
      <c r="E300" s="152">
        <f t="shared" si="16"/>
        <v>340</v>
      </c>
      <c r="F300" s="152">
        <f t="shared" si="16"/>
        <v>840</v>
      </c>
      <c r="G300" s="153" t="str">
        <f t="shared" si="18"/>
        <v>4</v>
      </c>
      <c r="I300" s="174" t="s">
        <v>786</v>
      </c>
      <c r="J300" s="174" t="s">
        <v>787</v>
      </c>
      <c r="K300" s="176">
        <v>2666.41</v>
      </c>
      <c r="L300" s="176">
        <v>1184.3600000000001</v>
      </c>
      <c r="M300" s="176">
        <v>341.68000000000006</v>
      </c>
      <c r="N300" s="176">
        <v>842.68000000000006</v>
      </c>
      <c r="O300" s="177" t="s">
        <v>305</v>
      </c>
      <c r="P300" s="182"/>
    </row>
    <row r="301" spans="1:16" x14ac:dyDescent="0.35">
      <c r="A301" s="86" t="str">
        <f t="shared" si="17"/>
        <v>#64313</v>
      </c>
      <c r="B301" s="86" t="str">
        <f t="shared" si="17"/>
        <v>Ground and water transport ticket agents, cargo service representatives and related clerks</v>
      </c>
      <c r="C301" s="152">
        <f t="shared" si="16"/>
        <v>440</v>
      </c>
      <c r="D301" s="152">
        <f t="shared" si="16"/>
        <v>180</v>
      </c>
      <c r="E301" s="152">
        <f t="shared" si="16"/>
        <v>70</v>
      </c>
      <c r="F301" s="152">
        <f t="shared" si="16"/>
        <v>120</v>
      </c>
      <c r="G301" s="153" t="str">
        <f t="shared" si="18"/>
        <v>4</v>
      </c>
      <c r="I301" s="174" t="s">
        <v>788</v>
      </c>
      <c r="J301" s="174" t="s">
        <v>789</v>
      </c>
      <c r="K301" s="176">
        <v>442.95</v>
      </c>
      <c r="L301" s="176">
        <v>183.36</v>
      </c>
      <c r="M301" s="176">
        <v>65.55</v>
      </c>
      <c r="N301" s="176">
        <v>117.78999999999999</v>
      </c>
      <c r="O301" s="177" t="s">
        <v>305</v>
      </c>
      <c r="P301" s="182"/>
    </row>
    <row r="302" spans="1:16" x14ac:dyDescent="0.35">
      <c r="A302" s="86" t="str">
        <f t="shared" si="17"/>
        <v>#64314</v>
      </c>
      <c r="B302" s="86" t="str">
        <f t="shared" si="17"/>
        <v>Hotel front desk clerks</v>
      </c>
      <c r="C302" s="152">
        <f t="shared" si="16"/>
        <v>3910</v>
      </c>
      <c r="D302" s="152">
        <f t="shared" si="16"/>
        <v>1300</v>
      </c>
      <c r="E302" s="152">
        <f t="shared" si="16"/>
        <v>730</v>
      </c>
      <c r="F302" s="152">
        <f t="shared" si="16"/>
        <v>560</v>
      </c>
      <c r="G302" s="153" t="str">
        <f t="shared" si="18"/>
        <v>4</v>
      </c>
      <c r="I302" s="174" t="s">
        <v>790</v>
      </c>
      <c r="J302" s="174" t="s">
        <v>791</v>
      </c>
      <c r="K302" s="176">
        <v>3912.88</v>
      </c>
      <c r="L302" s="176">
        <v>1295.4100000000001</v>
      </c>
      <c r="M302" s="176">
        <v>734.77</v>
      </c>
      <c r="N302" s="176">
        <v>560.6400000000001</v>
      </c>
      <c r="O302" s="177" t="s">
        <v>305</v>
      </c>
      <c r="P302" s="182"/>
    </row>
    <row r="303" spans="1:16" x14ac:dyDescent="0.35">
      <c r="A303" s="86" t="str">
        <f t="shared" si="17"/>
        <v>#64320</v>
      </c>
      <c r="B303" s="86" t="str">
        <f t="shared" si="17"/>
        <v>Tour and travel guides</v>
      </c>
      <c r="C303" s="152">
        <f t="shared" si="16"/>
        <v>400</v>
      </c>
      <c r="D303" s="152">
        <f t="shared" si="16"/>
        <v>170</v>
      </c>
      <c r="E303" s="152">
        <f t="shared" si="16"/>
        <v>80</v>
      </c>
      <c r="F303" s="152">
        <f t="shared" si="16"/>
        <v>80</v>
      </c>
      <c r="G303" s="153" t="str">
        <f t="shared" si="18"/>
        <v>4</v>
      </c>
      <c r="I303" s="174" t="s">
        <v>792</v>
      </c>
      <c r="J303" s="174" t="s">
        <v>793</v>
      </c>
      <c r="K303" s="176">
        <v>404.74</v>
      </c>
      <c r="L303" s="176">
        <v>166.11</v>
      </c>
      <c r="M303" s="176">
        <v>82.019999999999982</v>
      </c>
      <c r="N303" s="176">
        <v>84.11</v>
      </c>
      <c r="O303" s="177" t="s">
        <v>305</v>
      </c>
      <c r="P303" s="182"/>
    </row>
    <row r="304" spans="1:16" x14ac:dyDescent="0.35">
      <c r="A304" s="86" t="str">
        <f t="shared" si="17"/>
        <v>#64321</v>
      </c>
      <c r="B304" s="86" t="str">
        <f t="shared" si="17"/>
        <v>Casino workers</v>
      </c>
      <c r="C304" s="152">
        <f t="shared" si="16"/>
        <v>600</v>
      </c>
      <c r="D304" s="152">
        <f t="shared" si="16"/>
        <v>240</v>
      </c>
      <c r="E304" s="152">
        <f t="shared" si="16"/>
        <v>110</v>
      </c>
      <c r="F304" s="152">
        <f t="shared" si="16"/>
        <v>130</v>
      </c>
      <c r="G304" s="153" t="str">
        <f t="shared" si="18"/>
        <v>4</v>
      </c>
      <c r="I304" s="174" t="s">
        <v>794</v>
      </c>
      <c r="J304" s="174" t="s">
        <v>795</v>
      </c>
      <c r="K304" s="176">
        <v>602.6</v>
      </c>
      <c r="L304" s="176">
        <v>242.26</v>
      </c>
      <c r="M304" s="176">
        <v>109.99000000000002</v>
      </c>
      <c r="N304" s="176">
        <v>132.27000000000001</v>
      </c>
      <c r="O304" s="177" t="s">
        <v>305</v>
      </c>
      <c r="P304" s="182"/>
    </row>
    <row r="305" spans="1:16" x14ac:dyDescent="0.35">
      <c r="A305" s="86" t="str">
        <f t="shared" si="17"/>
        <v>#64322</v>
      </c>
      <c r="B305" s="86" t="str">
        <f t="shared" si="17"/>
        <v>Outdoor sport and recreational guides</v>
      </c>
      <c r="C305" s="152">
        <f t="shared" si="16"/>
        <v>370</v>
      </c>
      <c r="D305" s="152">
        <f t="shared" si="16"/>
        <v>140</v>
      </c>
      <c r="E305" s="152">
        <f t="shared" si="16"/>
        <v>60</v>
      </c>
      <c r="F305" s="152">
        <f t="shared" si="16"/>
        <v>70</v>
      </c>
      <c r="G305" s="153" t="str">
        <f t="shared" si="18"/>
        <v>4</v>
      </c>
      <c r="I305" s="174" t="s">
        <v>796</v>
      </c>
      <c r="J305" s="174" t="s">
        <v>797</v>
      </c>
      <c r="K305" s="176">
        <v>369.51</v>
      </c>
      <c r="L305" s="176">
        <v>138.22999999999999</v>
      </c>
      <c r="M305" s="176">
        <v>64.459999999999994</v>
      </c>
      <c r="N305" s="176">
        <v>73.739999999999995</v>
      </c>
      <c r="O305" s="177" t="s">
        <v>305</v>
      </c>
      <c r="P305" s="182"/>
    </row>
    <row r="306" spans="1:16" x14ac:dyDescent="0.35">
      <c r="A306" s="86" t="str">
        <f t="shared" si="17"/>
        <v>#64400</v>
      </c>
      <c r="B306" s="86" t="str">
        <f t="shared" si="17"/>
        <v>Customer services representatives - financial institutions</v>
      </c>
      <c r="C306" s="152">
        <f t="shared" si="16"/>
        <v>7730</v>
      </c>
      <c r="D306" s="152">
        <f t="shared" si="16"/>
        <v>2090</v>
      </c>
      <c r="E306" s="152">
        <f t="shared" si="16"/>
        <v>760</v>
      </c>
      <c r="F306" s="152">
        <f t="shared" si="16"/>
        <v>1330</v>
      </c>
      <c r="G306" s="153" t="str">
        <f t="shared" si="18"/>
        <v>4</v>
      </c>
      <c r="I306" s="174" t="s">
        <v>798</v>
      </c>
      <c r="J306" s="174" t="s">
        <v>799</v>
      </c>
      <c r="K306" s="176">
        <v>7725.6</v>
      </c>
      <c r="L306" s="176">
        <v>2090.29</v>
      </c>
      <c r="M306" s="176">
        <v>762.93000000000006</v>
      </c>
      <c r="N306" s="176">
        <v>1327.3799999999999</v>
      </c>
      <c r="O306" s="177" t="s">
        <v>305</v>
      </c>
      <c r="P306" s="182"/>
    </row>
    <row r="307" spans="1:16" x14ac:dyDescent="0.35">
      <c r="A307" s="86" t="str">
        <f t="shared" si="17"/>
        <v>#64401</v>
      </c>
      <c r="B307" s="86" t="str">
        <f t="shared" si="17"/>
        <v>Postal services representatives</v>
      </c>
      <c r="C307" s="152">
        <f t="shared" si="16"/>
        <v>800</v>
      </c>
      <c r="D307" s="152">
        <f t="shared" si="16"/>
        <v>350</v>
      </c>
      <c r="E307" s="152">
        <f t="shared" si="16"/>
        <v>130</v>
      </c>
      <c r="F307" s="152">
        <f t="shared" si="16"/>
        <v>230</v>
      </c>
      <c r="G307" s="153" t="str">
        <f t="shared" si="18"/>
        <v>4</v>
      </c>
      <c r="I307" s="174" t="s">
        <v>800</v>
      </c>
      <c r="J307" s="174" t="s">
        <v>801</v>
      </c>
      <c r="K307" s="176">
        <v>795.71</v>
      </c>
      <c r="L307" s="176">
        <v>354.46</v>
      </c>
      <c r="M307" s="176">
        <v>127.80999999999999</v>
      </c>
      <c r="N307" s="176">
        <v>226.65000000000003</v>
      </c>
      <c r="O307" s="177" t="s">
        <v>305</v>
      </c>
      <c r="P307" s="182"/>
    </row>
    <row r="308" spans="1:16" x14ac:dyDescent="0.35">
      <c r="A308" s="86" t="str">
        <f t="shared" si="17"/>
        <v>#64409</v>
      </c>
      <c r="B308" s="86" t="str">
        <f t="shared" si="17"/>
        <v>Other customer and information services representatives</v>
      </c>
      <c r="C308" s="152">
        <f t="shared" si="16"/>
        <v>28100</v>
      </c>
      <c r="D308" s="152">
        <f t="shared" si="16"/>
        <v>9190</v>
      </c>
      <c r="E308" s="152">
        <f t="shared" si="16"/>
        <v>4080</v>
      </c>
      <c r="F308" s="152">
        <f t="shared" si="16"/>
        <v>5120</v>
      </c>
      <c r="G308" s="153" t="str">
        <f t="shared" si="18"/>
        <v>4</v>
      </c>
      <c r="I308" s="174" t="s">
        <v>802</v>
      </c>
      <c r="J308" s="174" t="s">
        <v>803</v>
      </c>
      <c r="K308" s="176">
        <v>28104.68</v>
      </c>
      <c r="L308" s="176">
        <v>9191.7899999999991</v>
      </c>
      <c r="M308" s="176">
        <v>4075.0199999999995</v>
      </c>
      <c r="N308" s="176">
        <v>5116.7800000000007</v>
      </c>
      <c r="O308" s="177" t="s">
        <v>305</v>
      </c>
      <c r="P308" s="182"/>
    </row>
    <row r="309" spans="1:16" x14ac:dyDescent="0.35">
      <c r="A309" s="86" t="str">
        <f t="shared" si="17"/>
        <v>#64410</v>
      </c>
      <c r="B309" s="86" t="str">
        <f t="shared" si="17"/>
        <v>Security guards and related security service occupations</v>
      </c>
      <c r="C309" s="152">
        <f t="shared" si="16"/>
        <v>12390</v>
      </c>
      <c r="D309" s="152">
        <f t="shared" si="16"/>
        <v>3880</v>
      </c>
      <c r="E309" s="152">
        <f t="shared" si="16"/>
        <v>1200</v>
      </c>
      <c r="F309" s="152">
        <f t="shared" si="16"/>
        <v>2670</v>
      </c>
      <c r="G309" s="153" t="str">
        <f t="shared" si="18"/>
        <v>4</v>
      </c>
      <c r="I309" s="174" t="s">
        <v>804</v>
      </c>
      <c r="J309" s="174" t="s">
        <v>805</v>
      </c>
      <c r="K309" s="176">
        <v>12394.1</v>
      </c>
      <c r="L309" s="176">
        <v>3875.4000000000005</v>
      </c>
      <c r="M309" s="176">
        <v>1201.8</v>
      </c>
      <c r="N309" s="176">
        <v>2673.6200000000003</v>
      </c>
      <c r="O309" s="177" t="s">
        <v>305</v>
      </c>
      <c r="P309" s="182"/>
    </row>
    <row r="310" spans="1:16" x14ac:dyDescent="0.35">
      <c r="A310" s="86" t="str">
        <f t="shared" si="17"/>
        <v>#65100</v>
      </c>
      <c r="B310" s="86" t="str">
        <f t="shared" si="17"/>
        <v>Cashiers</v>
      </c>
      <c r="C310" s="152">
        <f t="shared" si="16"/>
        <v>49320</v>
      </c>
      <c r="D310" s="152">
        <f t="shared" si="16"/>
        <v>13580</v>
      </c>
      <c r="E310" s="152">
        <f t="shared" si="16"/>
        <v>6820</v>
      </c>
      <c r="F310" s="152">
        <f t="shared" si="16"/>
        <v>6760</v>
      </c>
      <c r="G310" s="153" t="str">
        <f t="shared" si="18"/>
        <v>5</v>
      </c>
      <c r="I310" s="174" t="s">
        <v>806</v>
      </c>
      <c r="J310" s="174" t="s">
        <v>807</v>
      </c>
      <c r="K310" s="176">
        <v>49319.839999999997</v>
      </c>
      <c r="L310" s="176">
        <v>13578.569999999998</v>
      </c>
      <c r="M310" s="176">
        <v>6817.09</v>
      </c>
      <c r="N310" s="176">
        <v>6761.4800000000005</v>
      </c>
      <c r="O310" s="177" t="s">
        <v>168</v>
      </c>
      <c r="P310" s="182"/>
    </row>
    <row r="311" spans="1:16" x14ac:dyDescent="0.35">
      <c r="A311" s="86" t="str">
        <f t="shared" si="17"/>
        <v>#65101</v>
      </c>
      <c r="B311" s="86" t="str">
        <f t="shared" si="17"/>
        <v>Service station attendants</v>
      </c>
      <c r="C311" s="152">
        <f t="shared" si="16"/>
        <v>970</v>
      </c>
      <c r="D311" s="152">
        <f t="shared" si="16"/>
        <v>270</v>
      </c>
      <c r="E311" s="152">
        <f t="shared" si="16"/>
        <v>110</v>
      </c>
      <c r="F311" s="152">
        <f t="shared" si="16"/>
        <v>160</v>
      </c>
      <c r="G311" s="153" t="str">
        <f t="shared" si="18"/>
        <v>5</v>
      </c>
      <c r="I311" s="174" t="s">
        <v>808</v>
      </c>
      <c r="J311" s="174" t="s">
        <v>809</v>
      </c>
      <c r="K311" s="176">
        <v>967.15</v>
      </c>
      <c r="L311" s="176">
        <v>266.46999999999997</v>
      </c>
      <c r="M311" s="176">
        <v>105.8</v>
      </c>
      <c r="N311" s="176">
        <v>160.69</v>
      </c>
      <c r="O311" s="177" t="s">
        <v>168</v>
      </c>
      <c r="P311" s="182"/>
    </row>
    <row r="312" spans="1:16" x14ac:dyDescent="0.35">
      <c r="A312" s="86" t="str">
        <f t="shared" si="17"/>
        <v>#65102</v>
      </c>
      <c r="B312" s="86" t="str">
        <f t="shared" si="17"/>
        <v>Store shelf stockers, clerks and order fillers</v>
      </c>
      <c r="C312" s="152">
        <f t="shared" si="16"/>
        <v>32020</v>
      </c>
      <c r="D312" s="152">
        <f t="shared" si="16"/>
        <v>9260</v>
      </c>
      <c r="E312" s="152">
        <f t="shared" si="16"/>
        <v>4320</v>
      </c>
      <c r="F312" s="152">
        <f t="shared" si="16"/>
        <v>4940</v>
      </c>
      <c r="G312" s="153" t="str">
        <f t="shared" si="18"/>
        <v>5</v>
      </c>
      <c r="I312" s="174" t="s">
        <v>810</v>
      </c>
      <c r="J312" s="174" t="s">
        <v>811</v>
      </c>
      <c r="K312" s="176">
        <v>32015.89</v>
      </c>
      <c r="L312" s="176">
        <v>9261.9699999999993</v>
      </c>
      <c r="M312" s="176">
        <v>4322.66</v>
      </c>
      <c r="N312" s="176">
        <v>4939.3099999999995</v>
      </c>
      <c r="O312" s="177" t="s">
        <v>168</v>
      </c>
      <c r="P312" s="182"/>
    </row>
    <row r="313" spans="1:16" x14ac:dyDescent="0.35">
      <c r="A313" s="86" t="str">
        <f t="shared" si="17"/>
        <v>#65109</v>
      </c>
      <c r="B313" s="86" t="str">
        <f t="shared" si="17"/>
        <v>Other sales related occupations</v>
      </c>
      <c r="C313" s="152">
        <f t="shared" si="16"/>
        <v>3400</v>
      </c>
      <c r="D313" s="152">
        <f t="shared" si="16"/>
        <v>1050</v>
      </c>
      <c r="E313" s="152">
        <f t="shared" si="16"/>
        <v>530</v>
      </c>
      <c r="F313" s="152">
        <f t="shared" si="16"/>
        <v>520</v>
      </c>
      <c r="G313" s="153" t="str">
        <f t="shared" si="18"/>
        <v>5</v>
      </c>
      <c r="I313" s="174" t="s">
        <v>812</v>
      </c>
      <c r="J313" s="174" t="s">
        <v>813</v>
      </c>
      <c r="K313" s="176">
        <v>3403.8</v>
      </c>
      <c r="L313" s="176">
        <v>1046.8400000000001</v>
      </c>
      <c r="M313" s="176">
        <v>528.53</v>
      </c>
      <c r="N313" s="176">
        <v>518.31999999999994</v>
      </c>
      <c r="O313" s="177" t="s">
        <v>168</v>
      </c>
      <c r="P313" s="182"/>
    </row>
    <row r="314" spans="1:16" x14ac:dyDescent="0.35">
      <c r="A314" s="86" t="str">
        <f t="shared" si="17"/>
        <v>#65200</v>
      </c>
      <c r="B314" s="86" t="str">
        <f t="shared" si="17"/>
        <v>Food and beverage servers</v>
      </c>
      <c r="C314" s="152">
        <f t="shared" si="16"/>
        <v>22400</v>
      </c>
      <c r="D314" s="152">
        <f t="shared" si="16"/>
        <v>5780</v>
      </c>
      <c r="E314" s="152">
        <f t="shared" si="16"/>
        <v>3480</v>
      </c>
      <c r="F314" s="152">
        <f t="shared" si="16"/>
        <v>2300</v>
      </c>
      <c r="G314" s="153" t="str">
        <f t="shared" si="18"/>
        <v>5</v>
      </c>
      <c r="I314" s="174" t="s">
        <v>814</v>
      </c>
      <c r="J314" s="174" t="s">
        <v>815</v>
      </c>
      <c r="K314" s="176">
        <v>22399.02</v>
      </c>
      <c r="L314" s="176">
        <v>5784.6799999999994</v>
      </c>
      <c r="M314" s="176">
        <v>3479.8</v>
      </c>
      <c r="N314" s="176">
        <v>2304.87</v>
      </c>
      <c r="O314" s="177" t="s">
        <v>168</v>
      </c>
      <c r="P314" s="182"/>
    </row>
    <row r="315" spans="1:16" x14ac:dyDescent="0.35">
      <c r="A315" s="86" t="str">
        <f t="shared" si="17"/>
        <v>#65201</v>
      </c>
      <c r="B315" s="86" t="str">
        <f t="shared" si="17"/>
        <v>Food counter attendants, kitchen helpers and related support occupations</v>
      </c>
      <c r="C315" s="152">
        <f t="shared" si="16"/>
        <v>59840</v>
      </c>
      <c r="D315" s="152">
        <f t="shared" si="16"/>
        <v>16360</v>
      </c>
      <c r="E315" s="152">
        <f t="shared" si="16"/>
        <v>9530</v>
      </c>
      <c r="F315" s="152">
        <f t="shared" si="16"/>
        <v>6830</v>
      </c>
      <c r="G315" s="153" t="str">
        <f t="shared" si="18"/>
        <v>5</v>
      </c>
      <c r="I315" s="174" t="s">
        <v>816</v>
      </c>
      <c r="J315" s="174" t="s">
        <v>817</v>
      </c>
      <c r="K315" s="176">
        <v>59836.33</v>
      </c>
      <c r="L315" s="176">
        <v>16356.650000000001</v>
      </c>
      <c r="M315" s="176">
        <v>9530.32</v>
      </c>
      <c r="N315" s="176">
        <v>6826.32</v>
      </c>
      <c r="O315" s="177" t="s">
        <v>168</v>
      </c>
      <c r="P315" s="182"/>
    </row>
    <row r="316" spans="1:16" x14ac:dyDescent="0.35">
      <c r="A316" s="86" t="str">
        <f t="shared" si="17"/>
        <v>#65202</v>
      </c>
      <c r="B316" s="86" t="str">
        <f t="shared" si="17"/>
        <v>Meat cutters and fishmongers - retail and wholesale</v>
      </c>
      <c r="C316" s="152">
        <f t="shared" si="16"/>
        <v>1150</v>
      </c>
      <c r="D316" s="152">
        <f t="shared" si="16"/>
        <v>420</v>
      </c>
      <c r="E316" s="152">
        <f t="shared" si="16"/>
        <v>150</v>
      </c>
      <c r="F316" s="152">
        <f t="shared" si="16"/>
        <v>280</v>
      </c>
      <c r="G316" s="153" t="str">
        <f t="shared" si="18"/>
        <v>5</v>
      </c>
      <c r="I316" s="174" t="s">
        <v>818</v>
      </c>
      <c r="J316" s="174" t="s">
        <v>819</v>
      </c>
      <c r="K316" s="176">
        <v>1150.08</v>
      </c>
      <c r="L316" s="176">
        <v>422.65000000000003</v>
      </c>
      <c r="M316" s="176">
        <v>145.38</v>
      </c>
      <c r="N316" s="176">
        <v>277.28999999999996</v>
      </c>
      <c r="O316" s="177" t="s">
        <v>168</v>
      </c>
      <c r="P316" s="182"/>
    </row>
    <row r="317" spans="1:16" x14ac:dyDescent="0.35">
      <c r="A317" s="86" t="str">
        <f t="shared" si="17"/>
        <v>#65210</v>
      </c>
      <c r="B317" s="86" t="str">
        <f t="shared" si="17"/>
        <v>Support occupations in accommodation, travel and facilities set-up services</v>
      </c>
      <c r="C317" s="152">
        <f t="shared" si="16"/>
        <v>710</v>
      </c>
      <c r="D317" s="152">
        <f t="shared" si="16"/>
        <v>250</v>
      </c>
      <c r="E317" s="152">
        <f t="shared" si="16"/>
        <v>140</v>
      </c>
      <c r="F317" s="152">
        <f t="shared" si="16"/>
        <v>110</v>
      </c>
      <c r="G317" s="153" t="str">
        <f t="shared" si="18"/>
        <v>5</v>
      </c>
      <c r="I317" s="174" t="s">
        <v>820</v>
      </c>
      <c r="J317" s="174" t="s">
        <v>821</v>
      </c>
      <c r="K317" s="176">
        <v>705.39</v>
      </c>
      <c r="L317" s="176">
        <v>254.09000000000003</v>
      </c>
      <c r="M317" s="176">
        <v>142.29</v>
      </c>
      <c r="N317" s="176">
        <v>111.78999999999999</v>
      </c>
      <c r="O317" s="177" t="s">
        <v>168</v>
      </c>
      <c r="P317" s="182"/>
    </row>
    <row r="318" spans="1:16" x14ac:dyDescent="0.35">
      <c r="A318" s="86" t="str">
        <f t="shared" si="17"/>
        <v>#65211</v>
      </c>
      <c r="B318" s="86" t="str">
        <f t="shared" si="17"/>
        <v>Operators and attendants in amusement, recreation and sport</v>
      </c>
      <c r="C318" s="152">
        <f t="shared" si="16"/>
        <v>5130</v>
      </c>
      <c r="D318" s="152">
        <f t="shared" si="16"/>
        <v>1670</v>
      </c>
      <c r="E318" s="152">
        <f t="shared" si="16"/>
        <v>910</v>
      </c>
      <c r="F318" s="152">
        <f t="shared" si="16"/>
        <v>760</v>
      </c>
      <c r="G318" s="153" t="str">
        <f t="shared" si="18"/>
        <v>5</v>
      </c>
      <c r="I318" s="174" t="s">
        <v>822</v>
      </c>
      <c r="J318" s="174" t="s">
        <v>823</v>
      </c>
      <c r="K318" s="176">
        <v>5130.25</v>
      </c>
      <c r="L318" s="176">
        <v>1670.1100000000001</v>
      </c>
      <c r="M318" s="176">
        <v>914.98</v>
      </c>
      <c r="N318" s="176">
        <v>755.16</v>
      </c>
      <c r="O318" s="177" t="s">
        <v>168</v>
      </c>
      <c r="P318" s="182"/>
    </row>
    <row r="319" spans="1:16" x14ac:dyDescent="0.35">
      <c r="A319" s="86" t="str">
        <f t="shared" si="17"/>
        <v>#65220</v>
      </c>
      <c r="B319" s="86" t="str">
        <f t="shared" si="17"/>
        <v>Pet groomers and animal care workers</v>
      </c>
      <c r="C319" s="152">
        <f t="shared" si="16"/>
        <v>4280</v>
      </c>
      <c r="D319" s="152">
        <f t="shared" si="16"/>
        <v>1480</v>
      </c>
      <c r="E319" s="152">
        <f t="shared" si="16"/>
        <v>760</v>
      </c>
      <c r="F319" s="152">
        <f t="shared" si="16"/>
        <v>720</v>
      </c>
      <c r="G319" s="153" t="str">
        <f t="shared" si="18"/>
        <v>5</v>
      </c>
      <c r="I319" s="174" t="s">
        <v>824</v>
      </c>
      <c r="J319" s="174" t="s">
        <v>825</v>
      </c>
      <c r="K319" s="176">
        <v>4278.55</v>
      </c>
      <c r="L319" s="176">
        <v>1478.6599999999999</v>
      </c>
      <c r="M319" s="176">
        <v>761.09</v>
      </c>
      <c r="N319" s="176">
        <v>717.56999999999994</v>
      </c>
      <c r="O319" s="177" t="s">
        <v>168</v>
      </c>
      <c r="P319" s="182"/>
    </row>
    <row r="320" spans="1:16" x14ac:dyDescent="0.35">
      <c r="A320" s="86" t="str">
        <f t="shared" si="17"/>
        <v>#65229</v>
      </c>
      <c r="B320" s="86" t="str">
        <f t="shared" si="17"/>
        <v>Other support occupations in personal services</v>
      </c>
      <c r="C320" s="152">
        <f t="shared" si="16"/>
        <v>630</v>
      </c>
      <c r="D320" s="152">
        <f t="shared" si="16"/>
        <v>310</v>
      </c>
      <c r="E320" s="152">
        <f t="shared" si="16"/>
        <v>130</v>
      </c>
      <c r="F320" s="152">
        <f t="shared" si="16"/>
        <v>180</v>
      </c>
      <c r="G320" s="153" t="str">
        <f t="shared" si="18"/>
        <v>5</v>
      </c>
      <c r="I320" s="174" t="s">
        <v>826</v>
      </c>
      <c r="J320" s="174" t="s">
        <v>827</v>
      </c>
      <c r="K320" s="176">
        <v>625.46</v>
      </c>
      <c r="L320" s="176">
        <v>305.82</v>
      </c>
      <c r="M320" s="176">
        <v>128.45000000000002</v>
      </c>
      <c r="N320" s="176">
        <v>177.35999999999999</v>
      </c>
      <c r="O320" s="177" t="s">
        <v>168</v>
      </c>
      <c r="P320" s="182"/>
    </row>
    <row r="321" spans="1:16" x14ac:dyDescent="0.35">
      <c r="A321" s="86" t="str">
        <f t="shared" si="17"/>
        <v>#65310</v>
      </c>
      <c r="B321" s="86" t="str">
        <f t="shared" si="17"/>
        <v>Light duty cleaners</v>
      </c>
      <c r="C321" s="152">
        <f t="shared" si="16"/>
        <v>30870</v>
      </c>
      <c r="D321" s="152">
        <f t="shared" si="16"/>
        <v>13270</v>
      </c>
      <c r="E321" s="152">
        <f t="shared" si="16"/>
        <v>4520</v>
      </c>
      <c r="F321" s="152">
        <f t="shared" si="16"/>
        <v>8750</v>
      </c>
      <c r="G321" s="153" t="str">
        <f t="shared" si="18"/>
        <v>5</v>
      </c>
      <c r="I321" s="174" t="s">
        <v>828</v>
      </c>
      <c r="J321" s="174" t="s">
        <v>829</v>
      </c>
      <c r="K321" s="176">
        <v>30865.31</v>
      </c>
      <c r="L321" s="176">
        <v>13267.939999999999</v>
      </c>
      <c r="M321" s="176">
        <v>4522.92</v>
      </c>
      <c r="N321" s="176">
        <v>8745.0199999999986</v>
      </c>
      <c r="O321" s="177" t="s">
        <v>168</v>
      </c>
      <c r="P321" s="182"/>
    </row>
    <row r="322" spans="1:16" x14ac:dyDescent="0.35">
      <c r="A322" s="86" t="str">
        <f t="shared" si="17"/>
        <v>#65311</v>
      </c>
      <c r="B322" s="86" t="str">
        <f t="shared" si="17"/>
        <v>Specialized cleaners</v>
      </c>
      <c r="C322" s="152">
        <f t="shared" si="16"/>
        <v>5360</v>
      </c>
      <c r="D322" s="152">
        <f t="shared" si="16"/>
        <v>1450</v>
      </c>
      <c r="E322" s="152">
        <f t="shared" si="16"/>
        <v>450</v>
      </c>
      <c r="F322" s="152">
        <f t="shared" si="16"/>
        <v>990</v>
      </c>
      <c r="G322" s="153" t="str">
        <f t="shared" si="18"/>
        <v>5</v>
      </c>
      <c r="I322" s="174" t="s">
        <v>830</v>
      </c>
      <c r="J322" s="174" t="s">
        <v>831</v>
      </c>
      <c r="K322" s="176">
        <v>5356.45</v>
      </c>
      <c r="L322" s="176">
        <v>1445.29</v>
      </c>
      <c r="M322" s="176">
        <v>454.61</v>
      </c>
      <c r="N322" s="176">
        <v>990.66</v>
      </c>
      <c r="O322" s="177" t="s">
        <v>168</v>
      </c>
      <c r="P322" s="182"/>
    </row>
    <row r="323" spans="1:16" x14ac:dyDescent="0.35">
      <c r="A323" s="86" t="str">
        <f t="shared" si="17"/>
        <v>#65312</v>
      </c>
      <c r="B323" s="86" t="str">
        <f t="shared" si="17"/>
        <v>Janitors, caretakers and heavy-duty cleaners</v>
      </c>
      <c r="C323" s="152">
        <f t="shared" si="16"/>
        <v>17370</v>
      </c>
      <c r="D323" s="152">
        <f t="shared" si="16"/>
        <v>7130</v>
      </c>
      <c r="E323" s="152">
        <f t="shared" si="16"/>
        <v>1910</v>
      </c>
      <c r="F323" s="152">
        <f t="shared" si="16"/>
        <v>5220</v>
      </c>
      <c r="G323" s="153" t="str">
        <f t="shared" si="18"/>
        <v>5</v>
      </c>
      <c r="I323" s="174" t="s">
        <v>832</v>
      </c>
      <c r="J323" s="174" t="s">
        <v>833</v>
      </c>
      <c r="K323" s="176">
        <v>17369.28</v>
      </c>
      <c r="L323" s="176">
        <v>7127.2099999999991</v>
      </c>
      <c r="M323" s="176">
        <v>1906.5399999999997</v>
      </c>
      <c r="N323" s="176">
        <v>5220.6500000000015</v>
      </c>
      <c r="O323" s="177" t="s">
        <v>168</v>
      </c>
      <c r="P323" s="182"/>
    </row>
    <row r="324" spans="1:16" x14ac:dyDescent="0.35">
      <c r="A324" s="86" t="str">
        <f t="shared" si="17"/>
        <v>#65320</v>
      </c>
      <c r="B324" s="86" t="str">
        <f t="shared" si="17"/>
        <v>Dry cleaning, laundry and related occupations</v>
      </c>
      <c r="C324" s="152">
        <f t="shared" si="16"/>
        <v>2400</v>
      </c>
      <c r="D324" s="152">
        <f t="shared" si="16"/>
        <v>1250</v>
      </c>
      <c r="E324" s="152">
        <f t="shared" si="16"/>
        <v>480</v>
      </c>
      <c r="F324" s="152">
        <f t="shared" ref="F324:F387" si="19">ROUND(N324,-1)</f>
        <v>770</v>
      </c>
      <c r="G324" s="153" t="str">
        <f t="shared" si="18"/>
        <v>5</v>
      </c>
      <c r="I324" s="174" t="s">
        <v>834</v>
      </c>
      <c r="J324" s="174" t="s">
        <v>835</v>
      </c>
      <c r="K324" s="176">
        <v>2403.4699999999998</v>
      </c>
      <c r="L324" s="176">
        <v>1249.6499999999999</v>
      </c>
      <c r="M324" s="176">
        <v>483.59999999999997</v>
      </c>
      <c r="N324" s="176">
        <v>766.04000000000008</v>
      </c>
      <c r="O324" s="177" t="s">
        <v>168</v>
      </c>
      <c r="P324" s="182"/>
    </row>
    <row r="325" spans="1:16" x14ac:dyDescent="0.35">
      <c r="A325" s="86" t="str">
        <f t="shared" si="17"/>
        <v>#65329</v>
      </c>
      <c r="B325" s="86" t="str">
        <f t="shared" si="17"/>
        <v>Other service support occupations</v>
      </c>
      <c r="C325" s="152">
        <f t="shared" ref="C325:F388" si="20">ROUND(K325,-1)</f>
        <v>2580</v>
      </c>
      <c r="D325" s="152">
        <f t="shared" si="20"/>
        <v>800</v>
      </c>
      <c r="E325" s="152">
        <f t="shared" si="20"/>
        <v>430</v>
      </c>
      <c r="F325" s="152">
        <f t="shared" si="19"/>
        <v>370</v>
      </c>
      <c r="G325" s="153" t="str">
        <f t="shared" si="18"/>
        <v>5</v>
      </c>
      <c r="I325" s="174" t="s">
        <v>836</v>
      </c>
      <c r="J325" s="174" t="s">
        <v>837</v>
      </c>
      <c r="K325" s="176">
        <v>2580.37</v>
      </c>
      <c r="L325" s="176">
        <v>795.1</v>
      </c>
      <c r="M325" s="176">
        <v>425.54999999999995</v>
      </c>
      <c r="N325" s="176">
        <v>369.55000000000007</v>
      </c>
      <c r="O325" s="177" t="s">
        <v>168</v>
      </c>
      <c r="P325" s="182"/>
    </row>
    <row r="326" spans="1:16" x14ac:dyDescent="0.35">
      <c r="A326" s="86" t="str">
        <f t="shared" ref="A326:B389" si="21">I326</f>
        <v>#70010</v>
      </c>
      <c r="B326" s="86" t="str">
        <f t="shared" si="21"/>
        <v>Construction managers</v>
      </c>
      <c r="C326" s="152">
        <f t="shared" si="20"/>
        <v>20640</v>
      </c>
      <c r="D326" s="152">
        <f t="shared" si="20"/>
        <v>10220</v>
      </c>
      <c r="E326" s="152">
        <f t="shared" si="20"/>
        <v>3600</v>
      </c>
      <c r="F326" s="152">
        <f t="shared" si="19"/>
        <v>6620</v>
      </c>
      <c r="G326" s="153" t="str">
        <f t="shared" ref="G326:G389" si="22">O326</f>
        <v>0</v>
      </c>
      <c r="I326" s="174" t="s">
        <v>838</v>
      </c>
      <c r="J326" s="174" t="s">
        <v>839</v>
      </c>
      <c r="K326" s="176">
        <v>20639.27</v>
      </c>
      <c r="L326" s="176">
        <v>10220.290000000001</v>
      </c>
      <c r="M326" s="176">
        <v>3602.22</v>
      </c>
      <c r="N326" s="176">
        <v>6618.05</v>
      </c>
      <c r="O326" s="177" t="s">
        <v>198</v>
      </c>
      <c r="P326" s="182"/>
    </row>
    <row r="327" spans="1:16" x14ac:dyDescent="0.35">
      <c r="A327" s="86" t="str">
        <f t="shared" si="21"/>
        <v>#70011</v>
      </c>
      <c r="B327" s="86" t="str">
        <f t="shared" si="21"/>
        <v>Home building and renovation managers</v>
      </c>
      <c r="C327" s="152">
        <f t="shared" si="20"/>
        <v>13350</v>
      </c>
      <c r="D327" s="152">
        <f t="shared" si="20"/>
        <v>7590</v>
      </c>
      <c r="E327" s="152">
        <f t="shared" si="20"/>
        <v>3130</v>
      </c>
      <c r="F327" s="152">
        <f t="shared" si="19"/>
        <v>4470</v>
      </c>
      <c r="G327" s="153" t="str">
        <f t="shared" si="22"/>
        <v>0</v>
      </c>
      <c r="I327" s="174" t="s">
        <v>840</v>
      </c>
      <c r="J327" s="174" t="s">
        <v>841</v>
      </c>
      <c r="K327" s="176">
        <v>13348.24</v>
      </c>
      <c r="L327" s="176">
        <v>7594.2599999999993</v>
      </c>
      <c r="M327" s="176">
        <v>3129.07</v>
      </c>
      <c r="N327" s="176">
        <v>4465.2000000000007</v>
      </c>
      <c r="O327" s="177" t="s">
        <v>198</v>
      </c>
      <c r="P327" s="182"/>
    </row>
    <row r="328" spans="1:16" x14ac:dyDescent="0.35">
      <c r="A328" s="86" t="str">
        <f t="shared" si="21"/>
        <v>#70012</v>
      </c>
      <c r="B328" s="86" t="str">
        <f t="shared" si="21"/>
        <v>Facility operation and maintenance managers</v>
      </c>
      <c r="C328" s="152">
        <f t="shared" si="20"/>
        <v>14410</v>
      </c>
      <c r="D328" s="152">
        <f t="shared" si="20"/>
        <v>7730</v>
      </c>
      <c r="E328" s="152">
        <f t="shared" si="20"/>
        <v>1960</v>
      </c>
      <c r="F328" s="152">
        <f t="shared" si="19"/>
        <v>5770</v>
      </c>
      <c r="G328" s="153" t="str">
        <f t="shared" si="22"/>
        <v>0</v>
      </c>
      <c r="I328" s="174" t="s">
        <v>842</v>
      </c>
      <c r="J328" s="174" t="s">
        <v>843</v>
      </c>
      <c r="K328" s="176">
        <v>14408</v>
      </c>
      <c r="L328" s="176">
        <v>7731.33</v>
      </c>
      <c r="M328" s="176">
        <v>1957.96</v>
      </c>
      <c r="N328" s="176">
        <v>5773.3600000000006</v>
      </c>
      <c r="O328" s="177" t="s">
        <v>198</v>
      </c>
      <c r="P328" s="182"/>
    </row>
    <row r="329" spans="1:16" x14ac:dyDescent="0.35">
      <c r="A329" s="86" t="str">
        <f t="shared" si="21"/>
        <v>#70020</v>
      </c>
      <c r="B329" s="86" t="str">
        <f t="shared" si="21"/>
        <v>Managers in transportation</v>
      </c>
      <c r="C329" s="152">
        <f t="shared" si="20"/>
        <v>6400</v>
      </c>
      <c r="D329" s="152">
        <f t="shared" si="20"/>
        <v>2970</v>
      </c>
      <c r="E329" s="152">
        <f t="shared" si="20"/>
        <v>810</v>
      </c>
      <c r="F329" s="152">
        <f t="shared" si="19"/>
        <v>2160</v>
      </c>
      <c r="G329" s="153" t="str">
        <f t="shared" si="22"/>
        <v>0</v>
      </c>
      <c r="I329" s="174" t="s">
        <v>844</v>
      </c>
      <c r="J329" s="174" t="s">
        <v>845</v>
      </c>
      <c r="K329" s="176">
        <v>6401.19</v>
      </c>
      <c r="L329" s="176">
        <v>2968.34</v>
      </c>
      <c r="M329" s="176">
        <v>805.46</v>
      </c>
      <c r="N329" s="176">
        <v>2162.88</v>
      </c>
      <c r="O329" s="177" t="s">
        <v>198</v>
      </c>
      <c r="P329" s="182"/>
    </row>
    <row r="330" spans="1:16" x14ac:dyDescent="0.35">
      <c r="A330" s="86" t="str">
        <f t="shared" si="21"/>
        <v>#70021</v>
      </c>
      <c r="B330" s="86" t="str">
        <f t="shared" si="21"/>
        <v>Postal and courier services managers</v>
      </c>
      <c r="C330" s="152">
        <f t="shared" si="20"/>
        <v>640</v>
      </c>
      <c r="D330" s="152">
        <f t="shared" si="20"/>
        <v>340</v>
      </c>
      <c r="E330" s="152">
        <f t="shared" si="20"/>
        <v>100</v>
      </c>
      <c r="F330" s="152">
        <f t="shared" si="19"/>
        <v>230</v>
      </c>
      <c r="G330" s="153" t="str">
        <f t="shared" si="22"/>
        <v>0</v>
      </c>
      <c r="I330" s="174" t="s">
        <v>846</v>
      </c>
      <c r="J330" s="174" t="s">
        <v>847</v>
      </c>
      <c r="K330" s="176">
        <v>635.44000000000005</v>
      </c>
      <c r="L330" s="176">
        <v>338.85</v>
      </c>
      <c r="M330" s="176">
        <v>103.95</v>
      </c>
      <c r="N330" s="176">
        <v>234.89999999999998</v>
      </c>
      <c r="O330" s="177" t="s">
        <v>198</v>
      </c>
      <c r="P330" s="182"/>
    </row>
    <row r="331" spans="1:16" x14ac:dyDescent="0.35">
      <c r="A331" s="86" t="str">
        <f t="shared" si="21"/>
        <v>#72010</v>
      </c>
      <c r="B331" s="86" t="str">
        <f t="shared" si="21"/>
        <v>Contractors and supervisors, machining, metal forming, shaping and erecting trades and related occupations</v>
      </c>
      <c r="C331" s="152">
        <f t="shared" si="20"/>
        <v>1800</v>
      </c>
      <c r="D331" s="152">
        <f t="shared" si="20"/>
        <v>810</v>
      </c>
      <c r="E331" s="152">
        <f t="shared" si="20"/>
        <v>200</v>
      </c>
      <c r="F331" s="152">
        <f t="shared" si="19"/>
        <v>610</v>
      </c>
      <c r="G331" s="153" t="str">
        <f t="shared" si="22"/>
        <v>2</v>
      </c>
      <c r="I331" s="174" t="s">
        <v>848</v>
      </c>
      <c r="J331" s="174" t="s">
        <v>849</v>
      </c>
      <c r="K331" s="176">
        <v>1803.29</v>
      </c>
      <c r="L331" s="176">
        <v>811.95</v>
      </c>
      <c r="M331" s="176">
        <v>197.85</v>
      </c>
      <c r="N331" s="176">
        <v>614.1</v>
      </c>
      <c r="O331" s="177" t="s">
        <v>171</v>
      </c>
      <c r="P331" s="182"/>
    </row>
    <row r="332" spans="1:16" x14ac:dyDescent="0.35">
      <c r="A332" s="86" t="str">
        <f t="shared" si="21"/>
        <v>#72011</v>
      </c>
      <c r="B332" s="86" t="str">
        <f t="shared" si="21"/>
        <v>Contractors and supervisors, electrical trades and telecommunications occupations</v>
      </c>
      <c r="C332" s="152">
        <f t="shared" si="20"/>
        <v>3910</v>
      </c>
      <c r="D332" s="152">
        <f t="shared" si="20"/>
        <v>1850</v>
      </c>
      <c r="E332" s="152">
        <f t="shared" si="20"/>
        <v>560</v>
      </c>
      <c r="F332" s="152">
        <f t="shared" si="19"/>
        <v>1290</v>
      </c>
      <c r="G332" s="153" t="str">
        <f t="shared" si="22"/>
        <v>2</v>
      </c>
      <c r="I332" s="174" t="s">
        <v>850</v>
      </c>
      <c r="J332" s="174" t="s">
        <v>851</v>
      </c>
      <c r="K332" s="176">
        <v>3906.51</v>
      </c>
      <c r="L332" s="176">
        <v>1848.6399999999999</v>
      </c>
      <c r="M332" s="176">
        <v>557.81999999999994</v>
      </c>
      <c r="N332" s="176">
        <v>1290.83</v>
      </c>
      <c r="O332" s="177" t="s">
        <v>171</v>
      </c>
      <c r="P332" s="182"/>
    </row>
    <row r="333" spans="1:16" x14ac:dyDescent="0.35">
      <c r="A333" s="86" t="str">
        <f t="shared" si="21"/>
        <v>#72012</v>
      </c>
      <c r="B333" s="86" t="str">
        <f t="shared" si="21"/>
        <v>Contractors and supervisors, pipefitting trades</v>
      </c>
      <c r="C333" s="152">
        <f t="shared" si="20"/>
        <v>1720</v>
      </c>
      <c r="D333" s="152">
        <f t="shared" si="20"/>
        <v>530</v>
      </c>
      <c r="E333" s="152">
        <f t="shared" si="20"/>
        <v>260</v>
      </c>
      <c r="F333" s="152">
        <f t="shared" si="19"/>
        <v>280</v>
      </c>
      <c r="G333" s="153" t="str">
        <f t="shared" si="22"/>
        <v>2</v>
      </c>
      <c r="I333" s="174" t="s">
        <v>852</v>
      </c>
      <c r="J333" s="174" t="s">
        <v>853</v>
      </c>
      <c r="K333" s="176">
        <v>1716.64</v>
      </c>
      <c r="L333" s="176">
        <v>533.38</v>
      </c>
      <c r="M333" s="176">
        <v>257.72999999999996</v>
      </c>
      <c r="N333" s="176">
        <v>275.67</v>
      </c>
      <c r="O333" s="177" t="s">
        <v>171</v>
      </c>
      <c r="P333" s="182"/>
    </row>
    <row r="334" spans="1:16" x14ac:dyDescent="0.35">
      <c r="A334" s="86" t="str">
        <f t="shared" si="21"/>
        <v>#72013</v>
      </c>
      <c r="B334" s="86" t="str">
        <f t="shared" si="21"/>
        <v>Contractors and supervisors, carpentry trades</v>
      </c>
      <c r="C334" s="152">
        <f t="shared" si="20"/>
        <v>3600</v>
      </c>
      <c r="D334" s="152">
        <f t="shared" si="20"/>
        <v>1450</v>
      </c>
      <c r="E334" s="152">
        <f t="shared" si="20"/>
        <v>600</v>
      </c>
      <c r="F334" s="152">
        <f t="shared" si="19"/>
        <v>850</v>
      </c>
      <c r="G334" s="153" t="str">
        <f t="shared" si="22"/>
        <v>2</v>
      </c>
      <c r="I334" s="174" t="s">
        <v>854</v>
      </c>
      <c r="J334" s="174" t="s">
        <v>855</v>
      </c>
      <c r="K334" s="176">
        <v>3602.49</v>
      </c>
      <c r="L334" s="176">
        <v>1447.99</v>
      </c>
      <c r="M334" s="176">
        <v>598.25</v>
      </c>
      <c r="N334" s="176">
        <v>849.76</v>
      </c>
      <c r="O334" s="177" t="s">
        <v>171</v>
      </c>
      <c r="P334" s="182"/>
    </row>
    <row r="335" spans="1:16" x14ac:dyDescent="0.35">
      <c r="A335" s="86" t="str">
        <f t="shared" si="21"/>
        <v>#72014</v>
      </c>
      <c r="B335" s="86" t="str">
        <f t="shared" si="21"/>
        <v>Contractors and supervisors, other construction trades, installers, repairers and servicers</v>
      </c>
      <c r="C335" s="152">
        <f t="shared" si="20"/>
        <v>9770</v>
      </c>
      <c r="D335" s="152">
        <f t="shared" si="20"/>
        <v>4430</v>
      </c>
      <c r="E335" s="152">
        <f t="shared" si="20"/>
        <v>1460</v>
      </c>
      <c r="F335" s="152">
        <f t="shared" si="19"/>
        <v>2970</v>
      </c>
      <c r="G335" s="153" t="str">
        <f t="shared" si="22"/>
        <v>2</v>
      </c>
      <c r="I335" s="174" t="s">
        <v>856</v>
      </c>
      <c r="J335" s="174" t="s">
        <v>857</v>
      </c>
      <c r="K335" s="176">
        <v>9771.86</v>
      </c>
      <c r="L335" s="176">
        <v>4434.99</v>
      </c>
      <c r="M335" s="176">
        <v>1462.24</v>
      </c>
      <c r="N335" s="176">
        <v>2972.7599999999998</v>
      </c>
      <c r="O335" s="177" t="s">
        <v>171</v>
      </c>
      <c r="P335" s="182"/>
    </row>
    <row r="336" spans="1:16" x14ac:dyDescent="0.35">
      <c r="A336" s="86" t="str">
        <f t="shared" si="21"/>
        <v>#72020</v>
      </c>
      <c r="B336" s="86" t="str">
        <f t="shared" si="21"/>
        <v>Contractors and supervisors, mechanic trades</v>
      </c>
      <c r="C336" s="152">
        <f t="shared" si="20"/>
        <v>3140</v>
      </c>
      <c r="D336" s="152">
        <f t="shared" si="20"/>
        <v>1430</v>
      </c>
      <c r="E336" s="152">
        <f t="shared" si="20"/>
        <v>350</v>
      </c>
      <c r="F336" s="152">
        <f t="shared" si="19"/>
        <v>1070</v>
      </c>
      <c r="G336" s="153" t="str">
        <f t="shared" si="22"/>
        <v>2</v>
      </c>
      <c r="I336" s="174" t="s">
        <v>858</v>
      </c>
      <c r="J336" s="174" t="s">
        <v>859</v>
      </c>
      <c r="K336" s="176">
        <v>3140.14</v>
      </c>
      <c r="L336" s="176">
        <v>1425.6000000000001</v>
      </c>
      <c r="M336" s="176">
        <v>353.15</v>
      </c>
      <c r="N336" s="176">
        <v>1072.45</v>
      </c>
      <c r="O336" s="177" t="s">
        <v>171</v>
      </c>
      <c r="P336" s="182"/>
    </row>
    <row r="337" spans="1:16" x14ac:dyDescent="0.35">
      <c r="A337" s="86" t="str">
        <f t="shared" si="21"/>
        <v>#72021</v>
      </c>
      <c r="B337" s="86" t="str">
        <f t="shared" si="21"/>
        <v>Contractors and supervisors, heavy equipment operator crews</v>
      </c>
      <c r="C337" s="152">
        <f t="shared" si="20"/>
        <v>6470</v>
      </c>
      <c r="D337" s="152">
        <f t="shared" si="20"/>
        <v>3260</v>
      </c>
      <c r="E337" s="152">
        <f t="shared" si="20"/>
        <v>880</v>
      </c>
      <c r="F337" s="152">
        <f t="shared" si="19"/>
        <v>2380</v>
      </c>
      <c r="G337" s="153" t="str">
        <f t="shared" si="22"/>
        <v>2</v>
      </c>
      <c r="I337" s="174" t="s">
        <v>860</v>
      </c>
      <c r="J337" s="174" t="s">
        <v>861</v>
      </c>
      <c r="K337" s="176">
        <v>6465.47</v>
      </c>
      <c r="L337" s="176">
        <v>3264.3199999999997</v>
      </c>
      <c r="M337" s="176">
        <v>883.37</v>
      </c>
      <c r="N337" s="176">
        <v>2380.96</v>
      </c>
      <c r="O337" s="177" t="s">
        <v>171</v>
      </c>
      <c r="P337" s="182"/>
    </row>
    <row r="338" spans="1:16" x14ac:dyDescent="0.35">
      <c r="A338" s="86" t="str">
        <f t="shared" si="21"/>
        <v>#72022</v>
      </c>
      <c r="B338" s="86" t="str">
        <f t="shared" si="21"/>
        <v>Supervisors, printing and related occupations</v>
      </c>
      <c r="C338" s="152">
        <f t="shared" si="20"/>
        <v>120</v>
      </c>
      <c r="D338" s="152">
        <f t="shared" si="20"/>
        <v>50</v>
      </c>
      <c r="E338" s="152">
        <f t="shared" si="20"/>
        <v>10</v>
      </c>
      <c r="F338" s="152">
        <f t="shared" si="19"/>
        <v>40</v>
      </c>
      <c r="G338" s="153" t="str">
        <f t="shared" si="22"/>
        <v>2</v>
      </c>
      <c r="I338" s="174" t="s">
        <v>862</v>
      </c>
      <c r="J338" s="174" t="s">
        <v>863</v>
      </c>
      <c r="K338" s="176">
        <v>119.36</v>
      </c>
      <c r="L338" s="176">
        <v>51.45</v>
      </c>
      <c r="M338" s="176">
        <v>12.51</v>
      </c>
      <c r="N338" s="176">
        <v>38.930000000000007</v>
      </c>
      <c r="O338" s="177" t="s">
        <v>171</v>
      </c>
      <c r="P338" s="182"/>
    </row>
    <row r="339" spans="1:16" x14ac:dyDescent="0.35">
      <c r="A339" s="86" t="str">
        <f t="shared" si="21"/>
        <v>#72023</v>
      </c>
      <c r="B339" s="86" t="str">
        <f t="shared" si="21"/>
        <v>Supervisors, railway transport operations</v>
      </c>
      <c r="C339" s="152">
        <f t="shared" si="20"/>
        <v>130</v>
      </c>
      <c r="D339" s="152">
        <f t="shared" si="20"/>
        <v>80</v>
      </c>
      <c r="E339" s="152">
        <f t="shared" si="20"/>
        <v>0</v>
      </c>
      <c r="F339" s="152">
        <f t="shared" si="19"/>
        <v>80</v>
      </c>
      <c r="G339" s="153" t="str">
        <f t="shared" si="22"/>
        <v>2</v>
      </c>
      <c r="I339" s="174" t="s">
        <v>864</v>
      </c>
      <c r="J339" s="174" t="s">
        <v>865</v>
      </c>
      <c r="K339" s="176">
        <v>134.94999999999999</v>
      </c>
      <c r="L339" s="176">
        <v>79.86</v>
      </c>
      <c r="M339" s="176">
        <v>1.6199999999999999</v>
      </c>
      <c r="N339" s="176">
        <v>78.25</v>
      </c>
      <c r="O339" s="177" t="s">
        <v>171</v>
      </c>
      <c r="P339" s="182"/>
    </row>
    <row r="340" spans="1:16" x14ac:dyDescent="0.35">
      <c r="A340" s="86" t="str">
        <f t="shared" si="21"/>
        <v>#72024</v>
      </c>
      <c r="B340" s="86" t="str">
        <f t="shared" si="21"/>
        <v>Supervisors, motor transport and other ground transit operators</v>
      </c>
      <c r="C340" s="152">
        <f t="shared" si="20"/>
        <v>1250</v>
      </c>
      <c r="D340" s="152">
        <f t="shared" si="20"/>
        <v>610</v>
      </c>
      <c r="E340" s="152">
        <f t="shared" si="20"/>
        <v>170</v>
      </c>
      <c r="F340" s="152">
        <f t="shared" si="19"/>
        <v>440</v>
      </c>
      <c r="G340" s="153" t="str">
        <f t="shared" si="22"/>
        <v>2</v>
      </c>
      <c r="I340" s="174" t="s">
        <v>866</v>
      </c>
      <c r="J340" s="174" t="s">
        <v>867</v>
      </c>
      <c r="K340" s="176">
        <v>1252.02</v>
      </c>
      <c r="L340" s="176">
        <v>610.6099999999999</v>
      </c>
      <c r="M340" s="176">
        <v>167.70000000000002</v>
      </c>
      <c r="N340" s="176">
        <v>442.91000000000008</v>
      </c>
      <c r="O340" s="177" t="s">
        <v>171</v>
      </c>
      <c r="P340" s="182"/>
    </row>
    <row r="341" spans="1:16" x14ac:dyDescent="0.35">
      <c r="A341" s="86" t="str">
        <f t="shared" si="21"/>
        <v>#72025</v>
      </c>
      <c r="B341" s="86" t="str">
        <f t="shared" si="21"/>
        <v>Supervisors, mail and message distribution occupations</v>
      </c>
      <c r="C341" s="152">
        <f t="shared" si="20"/>
        <v>780</v>
      </c>
      <c r="D341" s="152">
        <f t="shared" si="20"/>
        <v>450</v>
      </c>
      <c r="E341" s="152">
        <f t="shared" si="20"/>
        <v>110</v>
      </c>
      <c r="F341" s="152">
        <f t="shared" si="19"/>
        <v>340</v>
      </c>
      <c r="G341" s="153" t="str">
        <f t="shared" si="22"/>
        <v>2</v>
      </c>
      <c r="I341" s="174" t="s">
        <v>868</v>
      </c>
      <c r="J341" s="174" t="s">
        <v>869</v>
      </c>
      <c r="K341" s="176">
        <v>784.47</v>
      </c>
      <c r="L341" s="176">
        <v>452.01</v>
      </c>
      <c r="M341" s="176">
        <v>108.69</v>
      </c>
      <c r="N341" s="176">
        <v>343.3</v>
      </c>
      <c r="O341" s="177" t="s">
        <v>171</v>
      </c>
      <c r="P341" s="182"/>
    </row>
    <row r="342" spans="1:16" x14ac:dyDescent="0.35">
      <c r="A342" s="86" t="str">
        <f t="shared" si="21"/>
        <v>#72100</v>
      </c>
      <c r="B342" s="86" t="str">
        <f t="shared" si="21"/>
        <v>Machinists and machining and tooling inspectors</v>
      </c>
      <c r="C342" s="152">
        <f t="shared" si="20"/>
        <v>3320</v>
      </c>
      <c r="D342" s="152">
        <f t="shared" si="20"/>
        <v>1230</v>
      </c>
      <c r="E342" s="152">
        <f t="shared" si="20"/>
        <v>340</v>
      </c>
      <c r="F342" s="152">
        <f t="shared" si="19"/>
        <v>890</v>
      </c>
      <c r="G342" s="153" t="str">
        <f t="shared" si="22"/>
        <v>2</v>
      </c>
      <c r="I342" s="174" t="s">
        <v>870</v>
      </c>
      <c r="J342" s="174" t="s">
        <v>871</v>
      </c>
      <c r="K342" s="176">
        <v>3322.5</v>
      </c>
      <c r="L342" s="176">
        <v>1231.2600000000002</v>
      </c>
      <c r="M342" s="176">
        <v>340.7</v>
      </c>
      <c r="N342" s="176">
        <v>890.57999999999993</v>
      </c>
      <c r="O342" s="177" t="s">
        <v>171</v>
      </c>
      <c r="P342" s="182"/>
    </row>
    <row r="343" spans="1:16" x14ac:dyDescent="0.35">
      <c r="A343" s="86" t="str">
        <f t="shared" si="21"/>
        <v>#72101</v>
      </c>
      <c r="B343" s="86" t="str">
        <f t="shared" si="21"/>
        <v>Tool and die makers</v>
      </c>
      <c r="C343" s="152">
        <f t="shared" si="20"/>
        <v>280</v>
      </c>
      <c r="D343" s="152">
        <f t="shared" si="20"/>
        <v>130</v>
      </c>
      <c r="E343" s="152">
        <f t="shared" si="20"/>
        <v>40</v>
      </c>
      <c r="F343" s="152">
        <f t="shared" si="19"/>
        <v>100</v>
      </c>
      <c r="G343" s="153" t="str">
        <f t="shared" si="22"/>
        <v>2</v>
      </c>
      <c r="I343" s="174" t="s">
        <v>872</v>
      </c>
      <c r="J343" s="174" t="s">
        <v>873</v>
      </c>
      <c r="K343" s="176">
        <v>278.61</v>
      </c>
      <c r="L343" s="176">
        <v>131.49</v>
      </c>
      <c r="M343" s="176">
        <v>35.059999999999995</v>
      </c>
      <c r="N343" s="176">
        <v>96.42</v>
      </c>
      <c r="O343" s="177" t="s">
        <v>171</v>
      </c>
      <c r="P343" s="182"/>
    </row>
    <row r="344" spans="1:16" x14ac:dyDescent="0.35">
      <c r="A344" s="86" t="str">
        <f t="shared" si="21"/>
        <v>#72102</v>
      </c>
      <c r="B344" s="86" t="str">
        <f t="shared" si="21"/>
        <v>Sheet metal workers</v>
      </c>
      <c r="C344" s="152">
        <f t="shared" si="20"/>
        <v>2920</v>
      </c>
      <c r="D344" s="152">
        <f t="shared" si="20"/>
        <v>870</v>
      </c>
      <c r="E344" s="152">
        <f t="shared" si="20"/>
        <v>370</v>
      </c>
      <c r="F344" s="152">
        <f t="shared" si="19"/>
        <v>500</v>
      </c>
      <c r="G344" s="153" t="str">
        <f t="shared" si="22"/>
        <v>2</v>
      </c>
      <c r="I344" s="174" t="s">
        <v>874</v>
      </c>
      <c r="J344" s="174" t="s">
        <v>875</v>
      </c>
      <c r="K344" s="176">
        <v>2920.78</v>
      </c>
      <c r="L344" s="176">
        <v>871.45</v>
      </c>
      <c r="M344" s="176">
        <v>370.89</v>
      </c>
      <c r="N344" s="176">
        <v>500.56</v>
      </c>
      <c r="O344" s="177" t="s">
        <v>171</v>
      </c>
      <c r="P344" s="182"/>
    </row>
    <row r="345" spans="1:16" x14ac:dyDescent="0.35">
      <c r="A345" s="86" t="str">
        <f t="shared" si="21"/>
        <v>#72103</v>
      </c>
      <c r="B345" s="86" t="str">
        <f t="shared" si="21"/>
        <v>Boilermakers</v>
      </c>
      <c r="C345" s="152">
        <f t="shared" si="20"/>
        <v>270</v>
      </c>
      <c r="D345" s="152">
        <f t="shared" si="20"/>
        <v>70</v>
      </c>
      <c r="E345" s="152">
        <f t="shared" si="20"/>
        <v>10</v>
      </c>
      <c r="F345" s="152">
        <f t="shared" si="19"/>
        <v>60</v>
      </c>
      <c r="G345" s="153" t="str">
        <f t="shared" si="22"/>
        <v>2</v>
      </c>
      <c r="I345" s="174" t="s">
        <v>876</v>
      </c>
      <c r="J345" s="174" t="s">
        <v>877</v>
      </c>
      <c r="K345" s="176">
        <v>266.74</v>
      </c>
      <c r="L345" s="176">
        <v>68.760000000000005</v>
      </c>
      <c r="M345" s="176">
        <v>8.4500000000000011</v>
      </c>
      <c r="N345" s="176">
        <v>60.29</v>
      </c>
      <c r="O345" s="177" t="s">
        <v>171</v>
      </c>
      <c r="P345" s="182"/>
    </row>
    <row r="346" spans="1:16" x14ac:dyDescent="0.35">
      <c r="A346" s="86" t="str">
        <f t="shared" si="21"/>
        <v>#72104</v>
      </c>
      <c r="B346" s="86" t="str">
        <f t="shared" si="21"/>
        <v>Structural metal and platework fabricators and fitters</v>
      </c>
      <c r="C346" s="152">
        <f t="shared" si="20"/>
        <v>1980</v>
      </c>
      <c r="D346" s="152">
        <f t="shared" si="20"/>
        <v>630</v>
      </c>
      <c r="E346" s="152">
        <f t="shared" si="20"/>
        <v>160</v>
      </c>
      <c r="F346" s="152">
        <f t="shared" si="19"/>
        <v>470</v>
      </c>
      <c r="G346" s="153" t="str">
        <f t="shared" si="22"/>
        <v>2</v>
      </c>
      <c r="I346" s="174" t="s">
        <v>878</v>
      </c>
      <c r="J346" s="174" t="s">
        <v>879</v>
      </c>
      <c r="K346" s="176">
        <v>1980.6</v>
      </c>
      <c r="L346" s="176">
        <v>634.70000000000005</v>
      </c>
      <c r="M346" s="176">
        <v>163.76</v>
      </c>
      <c r="N346" s="176">
        <v>470.92999999999995</v>
      </c>
      <c r="O346" s="177" t="s">
        <v>171</v>
      </c>
      <c r="P346" s="182"/>
    </row>
    <row r="347" spans="1:16" x14ac:dyDescent="0.35">
      <c r="A347" s="86" t="str">
        <f t="shared" si="21"/>
        <v>#72105</v>
      </c>
      <c r="B347" s="86" t="str">
        <f t="shared" si="21"/>
        <v>Ironworkers</v>
      </c>
      <c r="C347" s="152">
        <f t="shared" si="20"/>
        <v>2060</v>
      </c>
      <c r="D347" s="152">
        <f t="shared" si="20"/>
        <v>630</v>
      </c>
      <c r="E347" s="152">
        <f t="shared" si="20"/>
        <v>280</v>
      </c>
      <c r="F347" s="152">
        <f t="shared" si="19"/>
        <v>350</v>
      </c>
      <c r="G347" s="153" t="str">
        <f t="shared" si="22"/>
        <v>2</v>
      </c>
      <c r="I347" s="174" t="s">
        <v>880</v>
      </c>
      <c r="J347" s="174" t="s">
        <v>881</v>
      </c>
      <c r="K347" s="176">
        <v>2056.69</v>
      </c>
      <c r="L347" s="176">
        <v>634.38</v>
      </c>
      <c r="M347" s="176">
        <v>279.89999999999998</v>
      </c>
      <c r="N347" s="176">
        <v>354.5</v>
      </c>
      <c r="O347" s="177" t="s">
        <v>171</v>
      </c>
      <c r="P347" s="182"/>
    </row>
    <row r="348" spans="1:16" x14ac:dyDescent="0.35">
      <c r="A348" s="86" t="str">
        <f t="shared" si="21"/>
        <v>#72106</v>
      </c>
      <c r="B348" s="86" t="str">
        <f t="shared" si="21"/>
        <v>Welders and related machine operators</v>
      </c>
      <c r="C348" s="152">
        <f t="shared" si="20"/>
        <v>10410</v>
      </c>
      <c r="D348" s="152">
        <f t="shared" si="20"/>
        <v>3130</v>
      </c>
      <c r="E348" s="152">
        <f t="shared" si="20"/>
        <v>1050</v>
      </c>
      <c r="F348" s="152">
        <f t="shared" si="19"/>
        <v>2080</v>
      </c>
      <c r="G348" s="153" t="str">
        <f t="shared" si="22"/>
        <v>2</v>
      </c>
      <c r="I348" s="174" t="s">
        <v>882</v>
      </c>
      <c r="J348" s="174" t="s">
        <v>883</v>
      </c>
      <c r="K348" s="176">
        <v>10407.92</v>
      </c>
      <c r="L348" s="176">
        <v>3128.5199999999995</v>
      </c>
      <c r="M348" s="176">
        <v>1050.5899999999999</v>
      </c>
      <c r="N348" s="176">
        <v>2077.91</v>
      </c>
      <c r="O348" s="177" t="s">
        <v>171</v>
      </c>
      <c r="P348" s="182"/>
    </row>
    <row r="349" spans="1:16" x14ac:dyDescent="0.35">
      <c r="A349" s="86" t="str">
        <f t="shared" si="21"/>
        <v>#72200</v>
      </c>
      <c r="B349" s="86" t="str">
        <f t="shared" si="21"/>
        <v>Electricians (except industrial and power system)</v>
      </c>
      <c r="C349" s="152">
        <f t="shared" si="20"/>
        <v>15630</v>
      </c>
      <c r="D349" s="152">
        <f t="shared" si="20"/>
        <v>4280</v>
      </c>
      <c r="E349" s="152">
        <f t="shared" si="20"/>
        <v>2370</v>
      </c>
      <c r="F349" s="152">
        <f t="shared" si="19"/>
        <v>1910</v>
      </c>
      <c r="G349" s="153" t="str">
        <f t="shared" si="22"/>
        <v>2</v>
      </c>
      <c r="I349" s="174" t="s">
        <v>175</v>
      </c>
      <c r="J349" s="174" t="s">
        <v>176</v>
      </c>
      <c r="K349" s="176">
        <v>15633.88</v>
      </c>
      <c r="L349" s="176">
        <v>4279.8500000000004</v>
      </c>
      <c r="M349" s="176">
        <v>2367.83</v>
      </c>
      <c r="N349" s="176">
        <v>1912.04</v>
      </c>
      <c r="O349" s="177" t="s">
        <v>171</v>
      </c>
      <c r="P349" s="182"/>
    </row>
    <row r="350" spans="1:16" x14ac:dyDescent="0.35">
      <c r="A350" s="86" t="str">
        <f t="shared" si="21"/>
        <v>#72201</v>
      </c>
      <c r="B350" s="86" t="str">
        <f t="shared" si="21"/>
        <v>Industrial electricians</v>
      </c>
      <c r="C350" s="152">
        <f t="shared" si="20"/>
        <v>3250</v>
      </c>
      <c r="D350" s="152">
        <f t="shared" si="20"/>
        <v>1040</v>
      </c>
      <c r="E350" s="152">
        <f t="shared" si="20"/>
        <v>170</v>
      </c>
      <c r="F350" s="152">
        <f t="shared" si="19"/>
        <v>880</v>
      </c>
      <c r="G350" s="153" t="str">
        <f t="shared" si="22"/>
        <v>2</v>
      </c>
      <c r="I350" s="174" t="s">
        <v>884</v>
      </c>
      <c r="J350" s="174" t="s">
        <v>885</v>
      </c>
      <c r="K350" s="176">
        <v>3246.64</v>
      </c>
      <c r="L350" s="176">
        <v>1044.3699999999999</v>
      </c>
      <c r="M350" s="176">
        <v>165.91</v>
      </c>
      <c r="N350" s="176">
        <v>878.45999999999981</v>
      </c>
      <c r="O350" s="177" t="s">
        <v>171</v>
      </c>
      <c r="P350" s="182"/>
    </row>
    <row r="351" spans="1:16" x14ac:dyDescent="0.35">
      <c r="A351" s="86" t="str">
        <f t="shared" si="21"/>
        <v>#72202</v>
      </c>
      <c r="B351" s="86" t="str">
        <f t="shared" si="21"/>
        <v>Power system electricians</v>
      </c>
      <c r="C351" s="152">
        <f t="shared" si="20"/>
        <v>530</v>
      </c>
      <c r="D351" s="152">
        <f t="shared" si="20"/>
        <v>200</v>
      </c>
      <c r="E351" s="152">
        <f t="shared" si="20"/>
        <v>50</v>
      </c>
      <c r="F351" s="152">
        <f t="shared" si="19"/>
        <v>150</v>
      </c>
      <c r="G351" s="153" t="str">
        <f t="shared" si="22"/>
        <v>2</v>
      </c>
      <c r="I351" s="174" t="s">
        <v>886</v>
      </c>
      <c r="J351" s="174" t="s">
        <v>887</v>
      </c>
      <c r="K351" s="176">
        <v>530.21</v>
      </c>
      <c r="L351" s="176">
        <v>197.14</v>
      </c>
      <c r="M351" s="176">
        <v>48.230000000000004</v>
      </c>
      <c r="N351" s="176">
        <v>148.91</v>
      </c>
      <c r="O351" s="177" t="s">
        <v>171</v>
      </c>
      <c r="P351" s="182"/>
    </row>
    <row r="352" spans="1:16" x14ac:dyDescent="0.35">
      <c r="A352" s="86" t="str">
        <f t="shared" si="21"/>
        <v>#72203</v>
      </c>
      <c r="B352" s="86" t="str">
        <f t="shared" si="21"/>
        <v>Electrical power line and cable workers</v>
      </c>
      <c r="C352" s="152">
        <f t="shared" si="20"/>
        <v>1410</v>
      </c>
      <c r="D352" s="152">
        <f t="shared" si="20"/>
        <v>490</v>
      </c>
      <c r="E352" s="152">
        <f t="shared" si="20"/>
        <v>130</v>
      </c>
      <c r="F352" s="152">
        <f t="shared" si="19"/>
        <v>360</v>
      </c>
      <c r="G352" s="153" t="str">
        <f t="shared" si="22"/>
        <v>2</v>
      </c>
      <c r="I352" s="174" t="s">
        <v>888</v>
      </c>
      <c r="J352" s="174" t="s">
        <v>889</v>
      </c>
      <c r="K352" s="176">
        <v>1407.58</v>
      </c>
      <c r="L352" s="176">
        <v>493.03</v>
      </c>
      <c r="M352" s="176">
        <v>133.94</v>
      </c>
      <c r="N352" s="176">
        <v>359.08</v>
      </c>
      <c r="O352" s="177" t="s">
        <v>171</v>
      </c>
      <c r="P352" s="182"/>
    </row>
    <row r="353" spans="1:16" x14ac:dyDescent="0.35">
      <c r="A353" s="86" t="str">
        <f t="shared" si="21"/>
        <v>#72204</v>
      </c>
      <c r="B353" s="86" t="str">
        <f t="shared" si="21"/>
        <v>Telecommunications line and cable installers and repairers</v>
      </c>
      <c r="C353" s="152">
        <f t="shared" si="20"/>
        <v>1090</v>
      </c>
      <c r="D353" s="152">
        <f t="shared" si="20"/>
        <v>350</v>
      </c>
      <c r="E353" s="152">
        <f t="shared" si="20"/>
        <v>100</v>
      </c>
      <c r="F353" s="152">
        <f t="shared" si="19"/>
        <v>250</v>
      </c>
      <c r="G353" s="153" t="str">
        <f t="shared" si="22"/>
        <v>2</v>
      </c>
      <c r="I353" s="174" t="s">
        <v>890</v>
      </c>
      <c r="J353" s="174" t="s">
        <v>891</v>
      </c>
      <c r="K353" s="176">
        <v>1090.04</v>
      </c>
      <c r="L353" s="176">
        <v>354.1</v>
      </c>
      <c r="M353" s="176">
        <v>101.44</v>
      </c>
      <c r="N353" s="176">
        <v>252.67000000000002</v>
      </c>
      <c r="O353" s="177" t="s">
        <v>171</v>
      </c>
      <c r="P353" s="182"/>
    </row>
    <row r="354" spans="1:16" x14ac:dyDescent="0.35">
      <c r="A354" s="86" t="str">
        <f t="shared" si="21"/>
        <v>#72205</v>
      </c>
      <c r="B354" s="86" t="str">
        <f t="shared" si="21"/>
        <v>Telecommunications equipment installation and cable television service technicians</v>
      </c>
      <c r="C354" s="152">
        <f t="shared" si="20"/>
        <v>2180</v>
      </c>
      <c r="D354" s="152">
        <f t="shared" si="20"/>
        <v>820</v>
      </c>
      <c r="E354" s="152">
        <f t="shared" si="20"/>
        <v>220</v>
      </c>
      <c r="F354" s="152">
        <f t="shared" si="19"/>
        <v>600</v>
      </c>
      <c r="G354" s="153" t="str">
        <f t="shared" si="22"/>
        <v>2</v>
      </c>
      <c r="I354" s="174" t="s">
        <v>892</v>
      </c>
      <c r="J354" s="174" t="s">
        <v>893</v>
      </c>
      <c r="K354" s="176">
        <v>2184.75</v>
      </c>
      <c r="L354" s="176">
        <v>818.0200000000001</v>
      </c>
      <c r="M354" s="176">
        <v>217.51000000000002</v>
      </c>
      <c r="N354" s="176">
        <v>600.51</v>
      </c>
      <c r="O354" s="177" t="s">
        <v>171</v>
      </c>
      <c r="P354" s="182"/>
    </row>
    <row r="355" spans="1:16" x14ac:dyDescent="0.35">
      <c r="A355" s="86" t="str">
        <f t="shared" si="21"/>
        <v>#72300</v>
      </c>
      <c r="B355" s="86" t="str">
        <f t="shared" si="21"/>
        <v>Plumbers</v>
      </c>
      <c r="C355" s="152">
        <f t="shared" si="20"/>
        <v>9530</v>
      </c>
      <c r="D355" s="152">
        <f t="shared" si="20"/>
        <v>3230</v>
      </c>
      <c r="E355" s="152">
        <f t="shared" si="20"/>
        <v>1570</v>
      </c>
      <c r="F355" s="152">
        <f t="shared" si="19"/>
        <v>1660</v>
      </c>
      <c r="G355" s="153" t="str">
        <f t="shared" si="22"/>
        <v>2</v>
      </c>
      <c r="I355" s="174" t="s">
        <v>177</v>
      </c>
      <c r="J355" s="174" t="s">
        <v>178</v>
      </c>
      <c r="K355" s="176">
        <v>9530.26</v>
      </c>
      <c r="L355" s="176">
        <v>3234.2200000000003</v>
      </c>
      <c r="M355" s="176">
        <v>1571.9699999999998</v>
      </c>
      <c r="N355" s="176">
        <v>1662.2399999999998</v>
      </c>
      <c r="O355" s="177" t="s">
        <v>171</v>
      </c>
      <c r="P355" s="182"/>
    </row>
    <row r="356" spans="1:16" x14ac:dyDescent="0.35">
      <c r="A356" s="86" t="str">
        <f t="shared" si="21"/>
        <v>#72301</v>
      </c>
      <c r="B356" s="86" t="str">
        <f t="shared" si="21"/>
        <v>Steamfitters, pipefitters and sprinkler system installers</v>
      </c>
      <c r="C356" s="152">
        <f t="shared" si="20"/>
        <v>2410</v>
      </c>
      <c r="D356" s="152">
        <f t="shared" si="20"/>
        <v>920</v>
      </c>
      <c r="E356" s="152">
        <f t="shared" si="20"/>
        <v>410</v>
      </c>
      <c r="F356" s="152">
        <f t="shared" si="19"/>
        <v>520</v>
      </c>
      <c r="G356" s="153" t="str">
        <f t="shared" si="22"/>
        <v>2</v>
      </c>
      <c r="I356" s="174" t="s">
        <v>894</v>
      </c>
      <c r="J356" s="174" t="s">
        <v>895</v>
      </c>
      <c r="K356" s="176">
        <v>2409.2399999999998</v>
      </c>
      <c r="L356" s="176">
        <v>923.96</v>
      </c>
      <c r="M356" s="176">
        <v>408.90000000000009</v>
      </c>
      <c r="N356" s="176">
        <v>515.06000000000006</v>
      </c>
      <c r="O356" s="177" t="s">
        <v>171</v>
      </c>
      <c r="P356" s="182"/>
    </row>
    <row r="357" spans="1:16" x14ac:dyDescent="0.35">
      <c r="A357" s="86" t="str">
        <f t="shared" si="21"/>
        <v>#72302</v>
      </c>
      <c r="B357" s="86" t="str">
        <f t="shared" si="21"/>
        <v>Gas fitters</v>
      </c>
      <c r="C357" s="152">
        <f t="shared" si="20"/>
        <v>950</v>
      </c>
      <c r="D357" s="152">
        <f t="shared" si="20"/>
        <v>380</v>
      </c>
      <c r="E357" s="152">
        <f t="shared" si="20"/>
        <v>130</v>
      </c>
      <c r="F357" s="152">
        <f t="shared" si="19"/>
        <v>240</v>
      </c>
      <c r="G357" s="153" t="str">
        <f t="shared" si="22"/>
        <v>2</v>
      </c>
      <c r="I357" s="174" t="s">
        <v>896</v>
      </c>
      <c r="J357" s="174" t="s">
        <v>897</v>
      </c>
      <c r="K357" s="176">
        <v>948.99</v>
      </c>
      <c r="L357" s="176">
        <v>378</v>
      </c>
      <c r="M357" s="176">
        <v>133.66999999999999</v>
      </c>
      <c r="N357" s="176">
        <v>244.35</v>
      </c>
      <c r="O357" s="177" t="s">
        <v>171</v>
      </c>
      <c r="P357" s="182"/>
    </row>
    <row r="358" spans="1:16" x14ac:dyDescent="0.35">
      <c r="A358" s="86" t="str">
        <f t="shared" si="21"/>
        <v>#72310</v>
      </c>
      <c r="B358" s="86" t="str">
        <f t="shared" si="21"/>
        <v>Carpenters</v>
      </c>
      <c r="C358" s="152">
        <f t="shared" si="20"/>
        <v>32050</v>
      </c>
      <c r="D358" s="152">
        <f t="shared" si="20"/>
        <v>11880</v>
      </c>
      <c r="E358" s="152">
        <f t="shared" si="20"/>
        <v>5130</v>
      </c>
      <c r="F358" s="152">
        <f t="shared" si="19"/>
        <v>6750</v>
      </c>
      <c r="G358" s="153" t="str">
        <f t="shared" si="22"/>
        <v>2</v>
      </c>
      <c r="I358" s="174" t="s">
        <v>169</v>
      </c>
      <c r="J358" s="174" t="s">
        <v>170</v>
      </c>
      <c r="K358" s="176">
        <v>32049.77</v>
      </c>
      <c r="L358" s="176">
        <v>11878.76</v>
      </c>
      <c r="M358" s="176">
        <v>5127.78</v>
      </c>
      <c r="N358" s="176">
        <v>6751.01</v>
      </c>
      <c r="O358" s="177" t="s">
        <v>171</v>
      </c>
      <c r="P358" s="182"/>
    </row>
    <row r="359" spans="1:16" x14ac:dyDescent="0.35">
      <c r="A359" s="86" t="str">
        <f t="shared" si="21"/>
        <v>#72311</v>
      </c>
      <c r="B359" s="86" t="str">
        <f t="shared" si="21"/>
        <v>Cabinetmakers</v>
      </c>
      <c r="C359" s="152">
        <f t="shared" si="20"/>
        <v>2160</v>
      </c>
      <c r="D359" s="152">
        <f t="shared" si="20"/>
        <v>770</v>
      </c>
      <c r="E359" s="152">
        <f t="shared" si="20"/>
        <v>150</v>
      </c>
      <c r="F359" s="152">
        <f t="shared" si="19"/>
        <v>620</v>
      </c>
      <c r="G359" s="153" t="str">
        <f t="shared" si="22"/>
        <v>2</v>
      </c>
      <c r="I359" s="174" t="s">
        <v>898</v>
      </c>
      <c r="J359" s="174" t="s">
        <v>899</v>
      </c>
      <c r="K359" s="176">
        <v>2158.5700000000002</v>
      </c>
      <c r="L359" s="176">
        <v>770.31999999999994</v>
      </c>
      <c r="M359" s="176">
        <v>150.42000000000002</v>
      </c>
      <c r="N359" s="176">
        <v>619.91999999999996</v>
      </c>
      <c r="O359" s="177" t="s">
        <v>171</v>
      </c>
      <c r="P359" s="182"/>
    </row>
    <row r="360" spans="1:16" x14ac:dyDescent="0.35">
      <c r="A360" s="86" t="str">
        <f t="shared" si="21"/>
        <v>#72320</v>
      </c>
      <c r="B360" s="86" t="str">
        <f t="shared" si="21"/>
        <v>Bricklayers</v>
      </c>
      <c r="C360" s="152">
        <f t="shared" si="20"/>
        <v>1450</v>
      </c>
      <c r="D360" s="152">
        <f t="shared" si="20"/>
        <v>580</v>
      </c>
      <c r="E360" s="152">
        <f t="shared" si="20"/>
        <v>240</v>
      </c>
      <c r="F360" s="152">
        <f t="shared" si="19"/>
        <v>340</v>
      </c>
      <c r="G360" s="153" t="str">
        <f t="shared" si="22"/>
        <v>2</v>
      </c>
      <c r="I360" s="174" t="s">
        <v>900</v>
      </c>
      <c r="J360" s="174" t="s">
        <v>901</v>
      </c>
      <c r="K360" s="176">
        <v>1452.03</v>
      </c>
      <c r="L360" s="176">
        <v>580.58999999999992</v>
      </c>
      <c r="M360" s="176">
        <v>236.48</v>
      </c>
      <c r="N360" s="176">
        <v>344.08000000000004</v>
      </c>
      <c r="O360" s="177" t="s">
        <v>171</v>
      </c>
      <c r="P360" s="182"/>
    </row>
    <row r="361" spans="1:16" x14ac:dyDescent="0.35">
      <c r="A361" s="86" t="str">
        <f t="shared" si="21"/>
        <v>#72321</v>
      </c>
      <c r="B361" s="86" t="str">
        <f t="shared" si="21"/>
        <v>Insulators</v>
      </c>
      <c r="C361" s="152">
        <f t="shared" si="20"/>
        <v>1150</v>
      </c>
      <c r="D361" s="152">
        <f t="shared" si="20"/>
        <v>410</v>
      </c>
      <c r="E361" s="152">
        <f t="shared" si="20"/>
        <v>170</v>
      </c>
      <c r="F361" s="152">
        <f t="shared" si="19"/>
        <v>240</v>
      </c>
      <c r="G361" s="153" t="str">
        <f t="shared" si="22"/>
        <v>2</v>
      </c>
      <c r="I361" s="174" t="s">
        <v>902</v>
      </c>
      <c r="J361" s="174" t="s">
        <v>903</v>
      </c>
      <c r="K361" s="176">
        <v>1147.71</v>
      </c>
      <c r="L361" s="176">
        <v>410.42999999999995</v>
      </c>
      <c r="M361" s="176">
        <v>174.43</v>
      </c>
      <c r="N361" s="176">
        <v>236.01000000000005</v>
      </c>
      <c r="O361" s="177" t="s">
        <v>171</v>
      </c>
      <c r="P361" s="182"/>
    </row>
    <row r="362" spans="1:16" x14ac:dyDescent="0.35">
      <c r="A362" s="86" t="str">
        <f t="shared" si="21"/>
        <v>#72400</v>
      </c>
      <c r="B362" s="86" t="str">
        <f t="shared" si="21"/>
        <v>Construction millwrights and industrial mechanics</v>
      </c>
      <c r="C362" s="152">
        <f t="shared" si="20"/>
        <v>8130</v>
      </c>
      <c r="D362" s="152">
        <f t="shared" si="20"/>
        <v>2810</v>
      </c>
      <c r="E362" s="152">
        <f t="shared" si="20"/>
        <v>480</v>
      </c>
      <c r="F362" s="152">
        <f t="shared" si="19"/>
        <v>2330</v>
      </c>
      <c r="G362" s="153" t="str">
        <f t="shared" si="22"/>
        <v>2</v>
      </c>
      <c r="I362" s="174" t="s">
        <v>904</v>
      </c>
      <c r="J362" s="174" t="s">
        <v>905</v>
      </c>
      <c r="K362" s="176">
        <v>8127.5</v>
      </c>
      <c r="L362" s="176">
        <v>2814.8199999999997</v>
      </c>
      <c r="M362" s="176">
        <v>482.48</v>
      </c>
      <c r="N362" s="176">
        <v>2332.3299999999995</v>
      </c>
      <c r="O362" s="177" t="s">
        <v>171</v>
      </c>
      <c r="P362" s="182"/>
    </row>
    <row r="363" spans="1:16" x14ac:dyDescent="0.35">
      <c r="A363" s="86" t="str">
        <f t="shared" si="21"/>
        <v>#72401</v>
      </c>
      <c r="B363" s="86" t="str">
        <f t="shared" si="21"/>
        <v>Heavy-duty equipment mechanics</v>
      </c>
      <c r="C363" s="152">
        <f t="shared" si="20"/>
        <v>8130</v>
      </c>
      <c r="D363" s="152">
        <f t="shared" si="20"/>
        <v>2440</v>
      </c>
      <c r="E363" s="152">
        <f t="shared" si="20"/>
        <v>680</v>
      </c>
      <c r="F363" s="152">
        <f t="shared" si="19"/>
        <v>1760</v>
      </c>
      <c r="G363" s="153" t="str">
        <f t="shared" si="22"/>
        <v>2</v>
      </c>
      <c r="I363" s="174" t="s">
        <v>182</v>
      </c>
      <c r="J363" s="174" t="s">
        <v>183</v>
      </c>
      <c r="K363" s="176">
        <v>8134.4</v>
      </c>
      <c r="L363" s="176">
        <v>2444.0300000000002</v>
      </c>
      <c r="M363" s="176">
        <v>682.72000000000014</v>
      </c>
      <c r="N363" s="176">
        <v>1761.2899999999997</v>
      </c>
      <c r="O363" s="177" t="s">
        <v>171</v>
      </c>
      <c r="P363" s="182"/>
    </row>
    <row r="364" spans="1:16" x14ac:dyDescent="0.35">
      <c r="A364" s="86" t="str">
        <f t="shared" si="21"/>
        <v>#72402</v>
      </c>
      <c r="B364" s="86" t="str">
        <f t="shared" si="21"/>
        <v>Heating, refrigeration and air conditioning mechanics</v>
      </c>
      <c r="C364" s="152">
        <f t="shared" si="20"/>
        <v>3410</v>
      </c>
      <c r="D364" s="152">
        <f t="shared" si="20"/>
        <v>1460</v>
      </c>
      <c r="E364" s="152">
        <f t="shared" si="20"/>
        <v>800</v>
      </c>
      <c r="F364" s="152">
        <f t="shared" si="19"/>
        <v>650</v>
      </c>
      <c r="G364" s="153" t="str">
        <f t="shared" si="22"/>
        <v>2</v>
      </c>
      <c r="I364" s="174" t="s">
        <v>184</v>
      </c>
      <c r="J364" s="174" t="s">
        <v>185</v>
      </c>
      <c r="K364" s="176">
        <v>3408.48</v>
      </c>
      <c r="L364" s="176">
        <v>1458.1100000000001</v>
      </c>
      <c r="M364" s="176">
        <v>804.99000000000012</v>
      </c>
      <c r="N364" s="176">
        <v>653.11999999999989</v>
      </c>
      <c r="O364" s="177" t="s">
        <v>171</v>
      </c>
      <c r="P364" s="182"/>
    </row>
    <row r="365" spans="1:16" x14ac:dyDescent="0.35">
      <c r="A365" s="86" t="str">
        <f t="shared" si="21"/>
        <v>#72403</v>
      </c>
      <c r="B365" s="86" t="str">
        <f t="shared" si="21"/>
        <v>Railway carmen/women</v>
      </c>
      <c r="C365" s="152">
        <f t="shared" si="20"/>
        <v>260</v>
      </c>
      <c r="D365" s="152">
        <f t="shared" si="20"/>
        <v>80</v>
      </c>
      <c r="E365" s="152">
        <f t="shared" si="20"/>
        <v>10</v>
      </c>
      <c r="F365" s="152">
        <f t="shared" si="19"/>
        <v>70</v>
      </c>
      <c r="G365" s="153" t="str">
        <f t="shared" si="22"/>
        <v>2</v>
      </c>
      <c r="I365" s="174" t="s">
        <v>906</v>
      </c>
      <c r="J365" s="174" t="s">
        <v>907</v>
      </c>
      <c r="K365" s="176">
        <v>264.77</v>
      </c>
      <c r="L365" s="176">
        <v>80.960000000000008</v>
      </c>
      <c r="M365" s="176">
        <v>10.57</v>
      </c>
      <c r="N365" s="176">
        <v>70.38</v>
      </c>
      <c r="O365" s="177" t="s">
        <v>171</v>
      </c>
      <c r="P365" s="182"/>
    </row>
    <row r="366" spans="1:16" x14ac:dyDescent="0.35">
      <c r="A366" s="86" t="str">
        <f t="shared" si="21"/>
        <v>#72404</v>
      </c>
      <c r="B366" s="86" t="str">
        <f t="shared" si="21"/>
        <v>Aircraft mechanics and aircraft inspectors</v>
      </c>
      <c r="C366" s="152">
        <f t="shared" si="20"/>
        <v>4480</v>
      </c>
      <c r="D366" s="152">
        <f t="shared" si="20"/>
        <v>1740</v>
      </c>
      <c r="E366" s="152">
        <f t="shared" si="20"/>
        <v>540</v>
      </c>
      <c r="F366" s="152">
        <f t="shared" si="19"/>
        <v>1190</v>
      </c>
      <c r="G366" s="153" t="str">
        <f t="shared" si="22"/>
        <v>2</v>
      </c>
      <c r="I366" s="174" t="s">
        <v>908</v>
      </c>
      <c r="J366" s="174" t="s">
        <v>909</v>
      </c>
      <c r="K366" s="176">
        <v>4480.8900000000003</v>
      </c>
      <c r="L366" s="176">
        <v>1736.24</v>
      </c>
      <c r="M366" s="176">
        <v>542.77</v>
      </c>
      <c r="N366" s="176">
        <v>1193.47</v>
      </c>
      <c r="O366" s="177" t="s">
        <v>171</v>
      </c>
      <c r="P366" s="182"/>
    </row>
    <row r="367" spans="1:16" x14ac:dyDescent="0.35">
      <c r="A367" s="86" t="str">
        <f t="shared" si="21"/>
        <v>#72405</v>
      </c>
      <c r="B367" s="86" t="str">
        <f t="shared" si="21"/>
        <v>Machine fitters</v>
      </c>
      <c r="C367" s="152">
        <f t="shared" si="20"/>
        <v>60</v>
      </c>
      <c r="D367" s="152">
        <f t="shared" si="20"/>
        <v>20</v>
      </c>
      <c r="E367" s="152">
        <f t="shared" si="20"/>
        <v>10</v>
      </c>
      <c r="F367" s="152">
        <f t="shared" si="19"/>
        <v>20</v>
      </c>
      <c r="G367" s="153" t="str">
        <f t="shared" si="22"/>
        <v>2</v>
      </c>
      <c r="I367" s="174" t="s">
        <v>910</v>
      </c>
      <c r="J367" s="174" t="s">
        <v>911</v>
      </c>
      <c r="K367" s="176">
        <v>55.08</v>
      </c>
      <c r="L367" s="176">
        <v>23.990000000000002</v>
      </c>
      <c r="M367" s="176">
        <v>8.36</v>
      </c>
      <c r="N367" s="176">
        <v>15.62</v>
      </c>
      <c r="O367" s="177" t="s">
        <v>171</v>
      </c>
      <c r="P367" s="182"/>
    </row>
    <row r="368" spans="1:16" x14ac:dyDescent="0.35">
      <c r="A368" s="86" t="str">
        <f t="shared" si="21"/>
        <v>#72406</v>
      </c>
      <c r="B368" s="86" t="str">
        <f t="shared" si="21"/>
        <v>Elevator constructors and mechanics</v>
      </c>
      <c r="C368" s="152">
        <f t="shared" si="20"/>
        <v>1090</v>
      </c>
      <c r="D368" s="152">
        <f t="shared" si="20"/>
        <v>500</v>
      </c>
      <c r="E368" s="152">
        <f t="shared" si="20"/>
        <v>200</v>
      </c>
      <c r="F368" s="152">
        <f t="shared" si="19"/>
        <v>300</v>
      </c>
      <c r="G368" s="153" t="str">
        <f t="shared" si="22"/>
        <v>2</v>
      </c>
      <c r="I368" s="174" t="s">
        <v>912</v>
      </c>
      <c r="J368" s="174" t="s">
        <v>913</v>
      </c>
      <c r="K368" s="176">
        <v>1093.23</v>
      </c>
      <c r="L368" s="176">
        <v>496.25000000000006</v>
      </c>
      <c r="M368" s="176">
        <v>200.39000000000001</v>
      </c>
      <c r="N368" s="176">
        <v>295.83999999999997</v>
      </c>
      <c r="O368" s="177" t="s">
        <v>171</v>
      </c>
      <c r="P368" s="182"/>
    </row>
    <row r="369" spans="1:16" x14ac:dyDescent="0.35">
      <c r="A369" s="86" t="str">
        <f t="shared" si="21"/>
        <v>#72410</v>
      </c>
      <c r="B369" s="86" t="str">
        <f t="shared" si="21"/>
        <v>Automotive service technicians, truck and bus mechanics and mechanical repairers</v>
      </c>
      <c r="C369" s="152">
        <f t="shared" si="20"/>
        <v>18250</v>
      </c>
      <c r="D369" s="152">
        <f t="shared" si="20"/>
        <v>5310</v>
      </c>
      <c r="E369" s="152">
        <f t="shared" si="20"/>
        <v>1320</v>
      </c>
      <c r="F369" s="152">
        <f t="shared" si="19"/>
        <v>3990</v>
      </c>
      <c r="G369" s="153" t="str">
        <f t="shared" si="22"/>
        <v>2</v>
      </c>
      <c r="I369" s="174" t="s">
        <v>180</v>
      </c>
      <c r="J369" s="174" t="s">
        <v>181</v>
      </c>
      <c r="K369" s="176">
        <v>18250.47</v>
      </c>
      <c r="L369" s="176">
        <v>5306.4000000000005</v>
      </c>
      <c r="M369" s="176">
        <v>1320.93</v>
      </c>
      <c r="N369" s="176">
        <v>3985.4700000000003</v>
      </c>
      <c r="O369" s="177" t="s">
        <v>171</v>
      </c>
      <c r="P369" s="182"/>
    </row>
    <row r="370" spans="1:16" x14ac:dyDescent="0.35">
      <c r="A370" s="86" t="str">
        <f t="shared" si="21"/>
        <v>#72411</v>
      </c>
      <c r="B370" s="86" t="str">
        <f t="shared" si="21"/>
        <v>Auto body collision, refinishing and glass technicians and damage repair estimators</v>
      </c>
      <c r="C370" s="152">
        <f t="shared" si="20"/>
        <v>4110</v>
      </c>
      <c r="D370" s="152">
        <f t="shared" si="20"/>
        <v>1150</v>
      </c>
      <c r="E370" s="152">
        <f t="shared" si="20"/>
        <v>130</v>
      </c>
      <c r="F370" s="152">
        <f t="shared" si="19"/>
        <v>1020</v>
      </c>
      <c r="G370" s="153" t="str">
        <f t="shared" si="22"/>
        <v>2</v>
      </c>
      <c r="I370" s="174" t="s">
        <v>186</v>
      </c>
      <c r="J370" s="174" t="s">
        <v>187</v>
      </c>
      <c r="K370" s="176">
        <v>4110.1400000000003</v>
      </c>
      <c r="L370" s="176">
        <v>1147.82</v>
      </c>
      <c r="M370" s="176">
        <v>132.6</v>
      </c>
      <c r="N370" s="176">
        <v>1015.2199999999999</v>
      </c>
      <c r="O370" s="177" t="s">
        <v>171</v>
      </c>
      <c r="P370" s="182"/>
    </row>
    <row r="371" spans="1:16" x14ac:dyDescent="0.35">
      <c r="A371" s="86" t="str">
        <f t="shared" si="21"/>
        <v>#72420</v>
      </c>
      <c r="B371" s="86" t="str">
        <f t="shared" si="21"/>
        <v>Oil and solid fuel heating mechanics</v>
      </c>
      <c r="C371" s="152">
        <f t="shared" si="20"/>
        <v>40</v>
      </c>
      <c r="D371" s="152">
        <f t="shared" si="20"/>
        <v>20</v>
      </c>
      <c r="E371" s="152">
        <f t="shared" si="20"/>
        <v>0</v>
      </c>
      <c r="F371" s="152">
        <f t="shared" si="19"/>
        <v>20</v>
      </c>
      <c r="G371" s="153" t="str">
        <f t="shared" si="22"/>
        <v>2</v>
      </c>
      <c r="I371" s="174" t="s">
        <v>914</v>
      </c>
      <c r="J371" s="174" t="s">
        <v>915</v>
      </c>
      <c r="K371" s="176">
        <v>41.52</v>
      </c>
      <c r="L371" s="176">
        <v>20.43</v>
      </c>
      <c r="M371" s="176">
        <v>4.8900000000000006</v>
      </c>
      <c r="N371" s="176">
        <v>15.530000000000001</v>
      </c>
      <c r="O371" s="177" t="s">
        <v>171</v>
      </c>
      <c r="P371" s="182"/>
    </row>
    <row r="372" spans="1:16" x14ac:dyDescent="0.35">
      <c r="A372" s="86" t="str">
        <f t="shared" si="21"/>
        <v>#72421</v>
      </c>
      <c r="B372" s="86" t="str">
        <f t="shared" si="21"/>
        <v>Appliance servicers and repairers</v>
      </c>
      <c r="C372" s="152">
        <f t="shared" si="20"/>
        <v>820</v>
      </c>
      <c r="D372" s="152">
        <f t="shared" si="20"/>
        <v>390</v>
      </c>
      <c r="E372" s="152">
        <f t="shared" si="20"/>
        <v>160</v>
      </c>
      <c r="F372" s="152">
        <f t="shared" si="19"/>
        <v>230</v>
      </c>
      <c r="G372" s="153" t="str">
        <f t="shared" si="22"/>
        <v>2</v>
      </c>
      <c r="I372" s="174" t="s">
        <v>916</v>
      </c>
      <c r="J372" s="174" t="s">
        <v>917</v>
      </c>
      <c r="K372" s="176">
        <v>822.35</v>
      </c>
      <c r="L372" s="176">
        <v>393.20000000000005</v>
      </c>
      <c r="M372" s="176">
        <v>161.76</v>
      </c>
      <c r="N372" s="176">
        <v>231.44</v>
      </c>
      <c r="O372" s="177" t="s">
        <v>171</v>
      </c>
      <c r="P372" s="182"/>
    </row>
    <row r="373" spans="1:16" x14ac:dyDescent="0.35">
      <c r="A373" s="86" t="str">
        <f t="shared" si="21"/>
        <v>#72422</v>
      </c>
      <c r="B373" s="86" t="str">
        <f t="shared" si="21"/>
        <v>Electrical mechanics</v>
      </c>
      <c r="C373" s="152">
        <f t="shared" si="20"/>
        <v>300</v>
      </c>
      <c r="D373" s="152">
        <f t="shared" si="20"/>
        <v>140</v>
      </c>
      <c r="E373" s="152">
        <f t="shared" si="20"/>
        <v>40</v>
      </c>
      <c r="F373" s="152">
        <f t="shared" si="19"/>
        <v>100</v>
      </c>
      <c r="G373" s="153" t="str">
        <f t="shared" si="22"/>
        <v>2</v>
      </c>
      <c r="I373" s="174" t="s">
        <v>918</v>
      </c>
      <c r="J373" s="174" t="s">
        <v>919</v>
      </c>
      <c r="K373" s="176">
        <v>302.08999999999997</v>
      </c>
      <c r="L373" s="176">
        <v>139.76</v>
      </c>
      <c r="M373" s="176">
        <v>41.209999999999994</v>
      </c>
      <c r="N373" s="176">
        <v>98.54000000000002</v>
      </c>
      <c r="O373" s="177" t="s">
        <v>171</v>
      </c>
      <c r="P373" s="182"/>
    </row>
    <row r="374" spans="1:16" x14ac:dyDescent="0.35">
      <c r="A374" s="86" t="str">
        <f t="shared" si="21"/>
        <v>#72423</v>
      </c>
      <c r="B374" s="86" t="str">
        <f t="shared" si="21"/>
        <v>Motorcycle, all-terrain vehicle and other related mechanics</v>
      </c>
      <c r="C374" s="152">
        <f t="shared" si="20"/>
        <v>1500</v>
      </c>
      <c r="D374" s="152">
        <f t="shared" si="20"/>
        <v>530</v>
      </c>
      <c r="E374" s="152">
        <f t="shared" si="20"/>
        <v>190</v>
      </c>
      <c r="F374" s="152">
        <f t="shared" si="19"/>
        <v>340</v>
      </c>
      <c r="G374" s="153" t="str">
        <f t="shared" si="22"/>
        <v>2</v>
      </c>
      <c r="I374" s="174" t="s">
        <v>920</v>
      </c>
      <c r="J374" s="174" t="s">
        <v>921</v>
      </c>
      <c r="K374" s="176">
        <v>1496.7</v>
      </c>
      <c r="L374" s="176">
        <v>531.02</v>
      </c>
      <c r="M374" s="176">
        <v>192.1</v>
      </c>
      <c r="N374" s="176">
        <v>338.92</v>
      </c>
      <c r="O374" s="177" t="s">
        <v>171</v>
      </c>
      <c r="P374" s="182"/>
    </row>
    <row r="375" spans="1:16" x14ac:dyDescent="0.35">
      <c r="A375" s="86" t="str">
        <f t="shared" si="21"/>
        <v>#72429</v>
      </c>
      <c r="B375" s="86" t="str">
        <f t="shared" si="21"/>
        <v>Other small engine and small equipment repairers</v>
      </c>
      <c r="C375" s="152">
        <f t="shared" si="20"/>
        <v>150</v>
      </c>
      <c r="D375" s="152">
        <f t="shared" si="20"/>
        <v>60</v>
      </c>
      <c r="E375" s="152">
        <f t="shared" si="20"/>
        <v>20</v>
      </c>
      <c r="F375" s="152">
        <f t="shared" si="19"/>
        <v>40</v>
      </c>
      <c r="G375" s="153" t="str">
        <f t="shared" si="22"/>
        <v>2</v>
      </c>
      <c r="I375" s="174" t="s">
        <v>922</v>
      </c>
      <c r="J375" s="174" t="s">
        <v>923</v>
      </c>
      <c r="K375" s="176">
        <v>152.76</v>
      </c>
      <c r="L375" s="176">
        <v>56.980000000000004</v>
      </c>
      <c r="M375" s="176">
        <v>21.020000000000003</v>
      </c>
      <c r="N375" s="176">
        <v>35.96</v>
      </c>
      <c r="O375" s="177" t="s">
        <v>171</v>
      </c>
      <c r="P375" s="182"/>
    </row>
    <row r="376" spans="1:16" x14ac:dyDescent="0.35">
      <c r="A376" s="86" t="str">
        <f t="shared" si="21"/>
        <v>#72500</v>
      </c>
      <c r="B376" s="86" t="str">
        <f t="shared" si="21"/>
        <v>Crane operators</v>
      </c>
      <c r="C376" s="152">
        <f t="shared" si="20"/>
        <v>2440</v>
      </c>
      <c r="D376" s="152">
        <f t="shared" si="20"/>
        <v>1010</v>
      </c>
      <c r="E376" s="152">
        <f t="shared" si="20"/>
        <v>380</v>
      </c>
      <c r="F376" s="152">
        <f t="shared" si="19"/>
        <v>630</v>
      </c>
      <c r="G376" s="153" t="str">
        <f t="shared" si="22"/>
        <v>2</v>
      </c>
      <c r="I376" s="174" t="s">
        <v>924</v>
      </c>
      <c r="J376" s="174" t="s">
        <v>925</v>
      </c>
      <c r="K376" s="176">
        <v>2437.36</v>
      </c>
      <c r="L376" s="176">
        <v>1010.9499999999999</v>
      </c>
      <c r="M376" s="176">
        <v>377.78</v>
      </c>
      <c r="N376" s="176">
        <v>633.18999999999994</v>
      </c>
      <c r="O376" s="177" t="s">
        <v>171</v>
      </c>
      <c r="P376" s="182"/>
    </row>
    <row r="377" spans="1:16" x14ac:dyDescent="0.35">
      <c r="A377" s="86" t="str">
        <f t="shared" si="21"/>
        <v>#72501</v>
      </c>
      <c r="B377" s="86" t="str">
        <f t="shared" si="21"/>
        <v>Water well drillers</v>
      </c>
      <c r="C377" s="152">
        <f t="shared" si="20"/>
        <v>20</v>
      </c>
      <c r="D377" s="152">
        <f t="shared" si="20"/>
        <v>0</v>
      </c>
      <c r="E377" s="152">
        <f t="shared" si="20"/>
        <v>0</v>
      </c>
      <c r="F377" s="152">
        <f t="shared" si="19"/>
        <v>0</v>
      </c>
      <c r="G377" s="153" t="str">
        <f t="shared" si="22"/>
        <v>2</v>
      </c>
      <c r="I377" s="174" t="s">
        <v>926</v>
      </c>
      <c r="J377" s="174" t="s">
        <v>927</v>
      </c>
      <c r="K377" s="176">
        <v>20.309999999999999</v>
      </c>
      <c r="L377" s="176">
        <v>3.3499999999999996</v>
      </c>
      <c r="M377" s="176">
        <v>2.2999999999999998</v>
      </c>
      <c r="N377" s="176">
        <v>1.06</v>
      </c>
      <c r="O377" s="177" t="s">
        <v>171</v>
      </c>
      <c r="P377" s="182"/>
    </row>
    <row r="378" spans="1:16" x14ac:dyDescent="0.35">
      <c r="A378" s="86" t="str">
        <f t="shared" si="21"/>
        <v>#72600</v>
      </c>
      <c r="B378" s="86" t="str">
        <f t="shared" si="21"/>
        <v>Air pilots, flight engineers and flying instructors</v>
      </c>
      <c r="C378" s="152">
        <f t="shared" si="20"/>
        <v>4700</v>
      </c>
      <c r="D378" s="152">
        <f t="shared" si="20"/>
        <v>1800</v>
      </c>
      <c r="E378" s="152">
        <f t="shared" si="20"/>
        <v>560</v>
      </c>
      <c r="F378" s="152">
        <f t="shared" si="19"/>
        <v>1240</v>
      </c>
      <c r="G378" s="153" t="str">
        <f t="shared" si="22"/>
        <v>2</v>
      </c>
      <c r="I378" s="174" t="s">
        <v>928</v>
      </c>
      <c r="J378" s="174" t="s">
        <v>929</v>
      </c>
      <c r="K378" s="176">
        <v>4696.99</v>
      </c>
      <c r="L378" s="176">
        <v>1801.2</v>
      </c>
      <c r="M378" s="176">
        <v>557</v>
      </c>
      <c r="N378" s="176">
        <v>1244.2</v>
      </c>
      <c r="O378" s="177" t="s">
        <v>171</v>
      </c>
      <c r="P378" s="182"/>
    </row>
    <row r="379" spans="1:16" x14ac:dyDescent="0.35">
      <c r="A379" s="86" t="str">
        <f t="shared" si="21"/>
        <v>#72601</v>
      </c>
      <c r="B379" s="86" t="str">
        <f t="shared" si="21"/>
        <v>Air traffic controllers and related occupations</v>
      </c>
      <c r="C379" s="152">
        <f t="shared" si="20"/>
        <v>1190</v>
      </c>
      <c r="D379" s="152">
        <f t="shared" si="20"/>
        <v>450</v>
      </c>
      <c r="E379" s="152">
        <f t="shared" si="20"/>
        <v>140</v>
      </c>
      <c r="F379" s="152">
        <f t="shared" si="19"/>
        <v>310</v>
      </c>
      <c r="G379" s="153" t="str">
        <f t="shared" si="22"/>
        <v>2</v>
      </c>
      <c r="I379" s="174" t="s">
        <v>930</v>
      </c>
      <c r="J379" s="174" t="s">
        <v>931</v>
      </c>
      <c r="K379" s="176">
        <v>1193.45</v>
      </c>
      <c r="L379" s="176">
        <v>448.64</v>
      </c>
      <c r="M379" s="176">
        <v>135.13</v>
      </c>
      <c r="N379" s="176">
        <v>313.49999999999994</v>
      </c>
      <c r="O379" s="177" t="s">
        <v>171</v>
      </c>
      <c r="P379" s="182"/>
    </row>
    <row r="380" spans="1:16" x14ac:dyDescent="0.35">
      <c r="A380" s="86" t="str">
        <f t="shared" si="21"/>
        <v>#72602</v>
      </c>
      <c r="B380" s="86" t="str">
        <f t="shared" si="21"/>
        <v>Deck officers, water transport</v>
      </c>
      <c r="C380" s="152">
        <f t="shared" si="20"/>
        <v>2100</v>
      </c>
      <c r="D380" s="152">
        <f t="shared" si="20"/>
        <v>880</v>
      </c>
      <c r="E380" s="152">
        <f t="shared" si="20"/>
        <v>360</v>
      </c>
      <c r="F380" s="152">
        <f t="shared" si="19"/>
        <v>520</v>
      </c>
      <c r="G380" s="153" t="str">
        <f t="shared" si="22"/>
        <v>2</v>
      </c>
      <c r="I380" s="174" t="s">
        <v>932</v>
      </c>
      <c r="J380" s="174" t="s">
        <v>933</v>
      </c>
      <c r="K380" s="176">
        <v>2095.87</v>
      </c>
      <c r="L380" s="176">
        <v>881.96999999999991</v>
      </c>
      <c r="M380" s="176">
        <v>361.88</v>
      </c>
      <c r="N380" s="176">
        <v>520.07000000000005</v>
      </c>
      <c r="O380" s="177" t="s">
        <v>171</v>
      </c>
      <c r="P380" s="182"/>
    </row>
    <row r="381" spans="1:16" x14ac:dyDescent="0.35">
      <c r="A381" s="86" t="str">
        <f t="shared" si="21"/>
        <v>#72603</v>
      </c>
      <c r="B381" s="86" t="str">
        <f t="shared" si="21"/>
        <v>Engineer officers, water transport</v>
      </c>
      <c r="C381" s="152">
        <f t="shared" si="20"/>
        <v>170</v>
      </c>
      <c r="D381" s="152">
        <f t="shared" si="20"/>
        <v>80</v>
      </c>
      <c r="E381" s="152">
        <f t="shared" si="20"/>
        <v>30</v>
      </c>
      <c r="F381" s="152">
        <f t="shared" si="19"/>
        <v>50</v>
      </c>
      <c r="G381" s="153" t="str">
        <f t="shared" si="22"/>
        <v>2</v>
      </c>
      <c r="I381" s="174" t="s">
        <v>934</v>
      </c>
      <c r="J381" s="174" t="s">
        <v>935</v>
      </c>
      <c r="K381" s="176">
        <v>168.38</v>
      </c>
      <c r="L381" s="176">
        <v>84.249999999999986</v>
      </c>
      <c r="M381" s="176">
        <v>30.099999999999998</v>
      </c>
      <c r="N381" s="176">
        <v>54.159999999999989</v>
      </c>
      <c r="O381" s="177" t="s">
        <v>171</v>
      </c>
      <c r="P381" s="182"/>
    </row>
    <row r="382" spans="1:16" x14ac:dyDescent="0.35">
      <c r="A382" s="86" t="str">
        <f t="shared" si="21"/>
        <v>#72604</v>
      </c>
      <c r="B382" s="86" t="str">
        <f t="shared" si="21"/>
        <v>Railway traffic controllers and marine traffic regulators</v>
      </c>
      <c r="C382" s="152">
        <f t="shared" si="20"/>
        <v>170</v>
      </c>
      <c r="D382" s="152">
        <f t="shared" si="20"/>
        <v>70</v>
      </c>
      <c r="E382" s="152">
        <f t="shared" si="20"/>
        <v>10</v>
      </c>
      <c r="F382" s="152">
        <f t="shared" si="19"/>
        <v>50</v>
      </c>
      <c r="G382" s="153" t="str">
        <f t="shared" si="22"/>
        <v>2</v>
      </c>
      <c r="I382" s="174" t="s">
        <v>936</v>
      </c>
      <c r="J382" s="174" t="s">
        <v>937</v>
      </c>
      <c r="K382" s="176">
        <v>170.92</v>
      </c>
      <c r="L382" s="176">
        <v>68.97</v>
      </c>
      <c r="M382" s="176">
        <v>14.32</v>
      </c>
      <c r="N382" s="176">
        <v>54.649999999999991</v>
      </c>
      <c r="O382" s="177" t="s">
        <v>171</v>
      </c>
      <c r="P382" s="182"/>
    </row>
    <row r="383" spans="1:16" x14ac:dyDescent="0.35">
      <c r="A383" s="86" t="str">
        <f t="shared" si="21"/>
        <v>#72999</v>
      </c>
      <c r="B383" s="86" t="str">
        <f t="shared" si="21"/>
        <v>Other technical trades and related occupations</v>
      </c>
      <c r="C383" s="152">
        <f t="shared" si="20"/>
        <v>1750</v>
      </c>
      <c r="D383" s="152">
        <f t="shared" si="20"/>
        <v>570</v>
      </c>
      <c r="E383" s="152">
        <f t="shared" si="20"/>
        <v>110</v>
      </c>
      <c r="F383" s="152">
        <f t="shared" si="19"/>
        <v>450</v>
      </c>
      <c r="G383" s="153" t="str">
        <f t="shared" si="22"/>
        <v>2</v>
      </c>
      <c r="I383" s="174" t="s">
        <v>938</v>
      </c>
      <c r="J383" s="174" t="s">
        <v>939</v>
      </c>
      <c r="K383" s="176">
        <v>1750.22</v>
      </c>
      <c r="L383" s="176">
        <v>567.28</v>
      </c>
      <c r="M383" s="176">
        <v>114.96</v>
      </c>
      <c r="N383" s="176">
        <v>452.31000000000006</v>
      </c>
      <c r="O383" s="177" t="s">
        <v>171</v>
      </c>
      <c r="P383" s="182"/>
    </row>
    <row r="384" spans="1:16" x14ac:dyDescent="0.35">
      <c r="A384" s="86" t="str">
        <f t="shared" si="21"/>
        <v>#73100</v>
      </c>
      <c r="B384" s="86" t="str">
        <f t="shared" si="21"/>
        <v>Concrete finishers</v>
      </c>
      <c r="C384" s="152">
        <f t="shared" si="20"/>
        <v>1350</v>
      </c>
      <c r="D384" s="152">
        <f t="shared" si="20"/>
        <v>530</v>
      </c>
      <c r="E384" s="152">
        <f t="shared" si="20"/>
        <v>250</v>
      </c>
      <c r="F384" s="152">
        <f t="shared" si="19"/>
        <v>280</v>
      </c>
      <c r="G384" s="153" t="str">
        <f t="shared" si="22"/>
        <v>3</v>
      </c>
      <c r="I384" s="174" t="s">
        <v>940</v>
      </c>
      <c r="J384" s="174" t="s">
        <v>941</v>
      </c>
      <c r="K384" s="176">
        <v>1352.17</v>
      </c>
      <c r="L384" s="176">
        <v>525.89</v>
      </c>
      <c r="M384" s="176">
        <v>249.96</v>
      </c>
      <c r="N384" s="176">
        <v>275.91000000000003</v>
      </c>
      <c r="O384" s="177" t="s">
        <v>174</v>
      </c>
      <c r="P384" s="182"/>
    </row>
    <row r="385" spans="1:16" x14ac:dyDescent="0.35">
      <c r="A385" s="86" t="str">
        <f t="shared" si="21"/>
        <v>#73101</v>
      </c>
      <c r="B385" s="86" t="str">
        <f t="shared" si="21"/>
        <v>Tilesetters</v>
      </c>
      <c r="C385" s="152">
        <f t="shared" si="20"/>
        <v>1780</v>
      </c>
      <c r="D385" s="152">
        <f t="shared" si="20"/>
        <v>810</v>
      </c>
      <c r="E385" s="152">
        <f t="shared" si="20"/>
        <v>330</v>
      </c>
      <c r="F385" s="152">
        <f t="shared" si="19"/>
        <v>480</v>
      </c>
      <c r="G385" s="153" t="str">
        <f t="shared" si="22"/>
        <v>3</v>
      </c>
      <c r="I385" s="174" t="s">
        <v>942</v>
      </c>
      <c r="J385" s="174" t="s">
        <v>943</v>
      </c>
      <c r="K385" s="176">
        <v>1778.15</v>
      </c>
      <c r="L385" s="176">
        <v>813.23</v>
      </c>
      <c r="M385" s="176">
        <v>331.72</v>
      </c>
      <c r="N385" s="176">
        <v>481.5100000000001</v>
      </c>
      <c r="O385" s="177" t="s">
        <v>174</v>
      </c>
      <c r="P385" s="182"/>
    </row>
    <row r="386" spans="1:16" x14ac:dyDescent="0.35">
      <c r="A386" s="86" t="str">
        <f t="shared" si="21"/>
        <v>#73102</v>
      </c>
      <c r="B386" s="86" t="str">
        <f t="shared" si="21"/>
        <v>Plasterers, drywall installers and finishers and lathers</v>
      </c>
      <c r="C386" s="152">
        <f t="shared" si="20"/>
        <v>4270</v>
      </c>
      <c r="D386" s="152">
        <f t="shared" si="20"/>
        <v>1630</v>
      </c>
      <c r="E386" s="152">
        <f t="shared" si="20"/>
        <v>710</v>
      </c>
      <c r="F386" s="152">
        <f t="shared" si="19"/>
        <v>930</v>
      </c>
      <c r="G386" s="153" t="str">
        <f t="shared" si="22"/>
        <v>3</v>
      </c>
      <c r="I386" s="174" t="s">
        <v>944</v>
      </c>
      <c r="J386" s="174" t="s">
        <v>945</v>
      </c>
      <c r="K386" s="176">
        <v>4270.83</v>
      </c>
      <c r="L386" s="176">
        <v>1634.0700000000002</v>
      </c>
      <c r="M386" s="176">
        <v>708.87</v>
      </c>
      <c r="N386" s="176">
        <v>925.22</v>
      </c>
      <c r="O386" s="177" t="s">
        <v>174</v>
      </c>
      <c r="P386" s="182"/>
    </row>
    <row r="387" spans="1:16" x14ac:dyDescent="0.35">
      <c r="A387" s="86" t="str">
        <f t="shared" si="21"/>
        <v>#73110</v>
      </c>
      <c r="B387" s="86" t="str">
        <f t="shared" si="21"/>
        <v>Roofers and shinglers</v>
      </c>
      <c r="C387" s="152">
        <f t="shared" si="20"/>
        <v>3030</v>
      </c>
      <c r="D387" s="152">
        <f t="shared" si="20"/>
        <v>1030</v>
      </c>
      <c r="E387" s="152">
        <f t="shared" si="20"/>
        <v>410</v>
      </c>
      <c r="F387" s="152">
        <f t="shared" si="19"/>
        <v>620</v>
      </c>
      <c r="G387" s="153" t="str">
        <f t="shared" si="22"/>
        <v>3</v>
      </c>
      <c r="I387" s="174" t="s">
        <v>946</v>
      </c>
      <c r="J387" s="174" t="s">
        <v>947</v>
      </c>
      <c r="K387" s="176">
        <v>3026.73</v>
      </c>
      <c r="L387" s="176">
        <v>1027.3100000000002</v>
      </c>
      <c r="M387" s="176">
        <v>407.77</v>
      </c>
      <c r="N387" s="176">
        <v>619.55999999999995</v>
      </c>
      <c r="O387" s="177" t="s">
        <v>174</v>
      </c>
      <c r="P387" s="182"/>
    </row>
    <row r="388" spans="1:16" x14ac:dyDescent="0.35">
      <c r="A388" s="86" t="str">
        <f t="shared" si="21"/>
        <v>#73111</v>
      </c>
      <c r="B388" s="86" t="str">
        <f t="shared" si="21"/>
        <v>Glaziers</v>
      </c>
      <c r="C388" s="152">
        <f t="shared" si="20"/>
        <v>1700</v>
      </c>
      <c r="D388" s="152">
        <f t="shared" si="20"/>
        <v>530</v>
      </c>
      <c r="E388" s="152">
        <f t="shared" si="20"/>
        <v>240</v>
      </c>
      <c r="F388" s="152">
        <f t="shared" si="20"/>
        <v>290</v>
      </c>
      <c r="G388" s="153" t="str">
        <f t="shared" si="22"/>
        <v>3</v>
      </c>
      <c r="I388" s="174" t="s">
        <v>948</v>
      </c>
      <c r="J388" s="174" t="s">
        <v>949</v>
      </c>
      <c r="K388" s="176">
        <v>1703.48</v>
      </c>
      <c r="L388" s="176">
        <v>528.79999999999995</v>
      </c>
      <c r="M388" s="176">
        <v>240.05</v>
      </c>
      <c r="N388" s="176">
        <v>288.73</v>
      </c>
      <c r="O388" s="177" t="s">
        <v>174</v>
      </c>
      <c r="P388" s="182"/>
    </row>
    <row r="389" spans="1:16" x14ac:dyDescent="0.35">
      <c r="A389" s="86" t="str">
        <f t="shared" si="21"/>
        <v>#73112</v>
      </c>
      <c r="B389" s="86" t="str">
        <f t="shared" si="21"/>
        <v>Painters and decorators (except interior decorators)</v>
      </c>
      <c r="C389" s="152">
        <f t="shared" ref="C389:F452" si="23">ROUND(K389,-1)</f>
        <v>7920</v>
      </c>
      <c r="D389" s="152">
        <f t="shared" si="23"/>
        <v>3100</v>
      </c>
      <c r="E389" s="152">
        <f t="shared" si="23"/>
        <v>1280</v>
      </c>
      <c r="F389" s="152">
        <f t="shared" si="23"/>
        <v>1820</v>
      </c>
      <c r="G389" s="153" t="str">
        <f t="shared" si="22"/>
        <v>3</v>
      </c>
      <c r="I389" s="174" t="s">
        <v>950</v>
      </c>
      <c r="J389" s="174" t="s">
        <v>951</v>
      </c>
      <c r="K389" s="176">
        <v>7922.01</v>
      </c>
      <c r="L389" s="176">
        <v>3100.2900000000004</v>
      </c>
      <c r="M389" s="176">
        <v>1279.22</v>
      </c>
      <c r="N389" s="176">
        <v>1821.0600000000002</v>
      </c>
      <c r="O389" s="177" t="s">
        <v>174</v>
      </c>
      <c r="P389" s="182"/>
    </row>
    <row r="390" spans="1:16" x14ac:dyDescent="0.35">
      <c r="A390" s="86" t="str">
        <f t="shared" ref="A390:B453" si="24">I390</f>
        <v>#73113</v>
      </c>
      <c r="B390" s="86" t="str">
        <f t="shared" si="24"/>
        <v>Floor covering installers</v>
      </c>
      <c r="C390" s="152">
        <f t="shared" si="23"/>
        <v>1960</v>
      </c>
      <c r="D390" s="152">
        <f t="shared" si="23"/>
        <v>720</v>
      </c>
      <c r="E390" s="152">
        <f t="shared" si="23"/>
        <v>290</v>
      </c>
      <c r="F390" s="152">
        <f t="shared" si="23"/>
        <v>430</v>
      </c>
      <c r="G390" s="153" t="str">
        <f t="shared" ref="G390:G453" si="25">O390</f>
        <v>3</v>
      </c>
      <c r="I390" s="174" t="s">
        <v>952</v>
      </c>
      <c r="J390" s="174" t="s">
        <v>953</v>
      </c>
      <c r="K390" s="176">
        <v>1958.9</v>
      </c>
      <c r="L390" s="176">
        <v>719.49</v>
      </c>
      <c r="M390" s="176">
        <v>285.95</v>
      </c>
      <c r="N390" s="176">
        <v>433.53999999999996</v>
      </c>
      <c r="O390" s="177" t="s">
        <v>174</v>
      </c>
      <c r="P390" s="182"/>
    </row>
    <row r="391" spans="1:16" x14ac:dyDescent="0.35">
      <c r="A391" s="86" t="str">
        <f t="shared" si="24"/>
        <v>#73200</v>
      </c>
      <c r="B391" s="86" t="str">
        <f t="shared" si="24"/>
        <v>Residential and commercial installers and servicers</v>
      </c>
      <c r="C391" s="152">
        <f t="shared" si="23"/>
        <v>8020</v>
      </c>
      <c r="D391" s="152">
        <f t="shared" si="23"/>
        <v>2550</v>
      </c>
      <c r="E391" s="152">
        <f t="shared" si="23"/>
        <v>1130</v>
      </c>
      <c r="F391" s="152">
        <f t="shared" si="23"/>
        <v>1410</v>
      </c>
      <c r="G391" s="153" t="str">
        <f t="shared" si="25"/>
        <v>3</v>
      </c>
      <c r="I391" s="174" t="s">
        <v>954</v>
      </c>
      <c r="J391" s="174" t="s">
        <v>955</v>
      </c>
      <c r="K391" s="176">
        <v>8018.13</v>
      </c>
      <c r="L391" s="176">
        <v>2545.92</v>
      </c>
      <c r="M391" s="176">
        <v>1133.47</v>
      </c>
      <c r="N391" s="176">
        <v>1412.46</v>
      </c>
      <c r="O391" s="177" t="s">
        <v>174</v>
      </c>
      <c r="P391" s="182"/>
    </row>
    <row r="392" spans="1:16" x14ac:dyDescent="0.35">
      <c r="A392" s="86" t="str">
        <f t="shared" si="24"/>
        <v>#73201</v>
      </c>
      <c r="B392" s="86" t="str">
        <f t="shared" si="24"/>
        <v>General building maintenance workers and building superintendents</v>
      </c>
      <c r="C392" s="152">
        <f t="shared" si="23"/>
        <v>13140</v>
      </c>
      <c r="D392" s="152">
        <f t="shared" si="23"/>
        <v>6070</v>
      </c>
      <c r="E392" s="152">
        <f t="shared" si="23"/>
        <v>1950</v>
      </c>
      <c r="F392" s="152">
        <f t="shared" si="23"/>
        <v>4120</v>
      </c>
      <c r="G392" s="153" t="str">
        <f t="shared" si="25"/>
        <v>3</v>
      </c>
      <c r="I392" s="174" t="s">
        <v>956</v>
      </c>
      <c r="J392" s="174" t="s">
        <v>957</v>
      </c>
      <c r="K392" s="176">
        <v>13137.71</v>
      </c>
      <c r="L392" s="176">
        <v>6070.4</v>
      </c>
      <c r="M392" s="176">
        <v>1953.1900000000003</v>
      </c>
      <c r="N392" s="176">
        <v>4117.2300000000005</v>
      </c>
      <c r="O392" s="177" t="s">
        <v>174</v>
      </c>
      <c r="P392" s="182"/>
    </row>
    <row r="393" spans="1:16" x14ac:dyDescent="0.35">
      <c r="A393" s="86" t="str">
        <f t="shared" si="24"/>
        <v>#73202</v>
      </c>
      <c r="B393" s="86" t="str">
        <f t="shared" si="24"/>
        <v>Pest controllers and fumigators</v>
      </c>
      <c r="C393" s="152">
        <f t="shared" si="23"/>
        <v>470</v>
      </c>
      <c r="D393" s="152">
        <f t="shared" si="23"/>
        <v>190</v>
      </c>
      <c r="E393" s="152">
        <f t="shared" si="23"/>
        <v>30</v>
      </c>
      <c r="F393" s="152">
        <f t="shared" si="23"/>
        <v>160</v>
      </c>
      <c r="G393" s="153" t="str">
        <f t="shared" si="25"/>
        <v>3</v>
      </c>
      <c r="I393" s="174" t="s">
        <v>958</v>
      </c>
      <c r="J393" s="174" t="s">
        <v>959</v>
      </c>
      <c r="K393" s="176">
        <v>471.01</v>
      </c>
      <c r="L393" s="176">
        <v>190.29</v>
      </c>
      <c r="M393" s="176">
        <v>34.86</v>
      </c>
      <c r="N393" s="176">
        <v>155.44</v>
      </c>
      <c r="O393" s="177" t="s">
        <v>174</v>
      </c>
      <c r="P393" s="182"/>
    </row>
    <row r="394" spans="1:16" x14ac:dyDescent="0.35">
      <c r="A394" s="86" t="str">
        <f t="shared" si="24"/>
        <v>#73209</v>
      </c>
      <c r="B394" s="86" t="str">
        <f t="shared" si="24"/>
        <v>Other repairers and servicers</v>
      </c>
      <c r="C394" s="152">
        <f t="shared" si="23"/>
        <v>1920</v>
      </c>
      <c r="D394" s="152">
        <f t="shared" si="23"/>
        <v>590</v>
      </c>
      <c r="E394" s="152">
        <f t="shared" si="23"/>
        <v>260</v>
      </c>
      <c r="F394" s="152">
        <f t="shared" si="23"/>
        <v>330</v>
      </c>
      <c r="G394" s="153" t="str">
        <f t="shared" si="25"/>
        <v>3</v>
      </c>
      <c r="I394" s="174" t="s">
        <v>960</v>
      </c>
      <c r="J394" s="174" t="s">
        <v>961</v>
      </c>
      <c r="K394" s="176">
        <v>1917.54</v>
      </c>
      <c r="L394" s="176">
        <v>594.7299999999999</v>
      </c>
      <c r="M394" s="176">
        <v>260.23</v>
      </c>
      <c r="N394" s="176">
        <v>334.48</v>
      </c>
      <c r="O394" s="177" t="s">
        <v>174</v>
      </c>
      <c r="P394" s="182"/>
    </row>
    <row r="395" spans="1:16" x14ac:dyDescent="0.35">
      <c r="A395" s="86" t="str">
        <f t="shared" si="24"/>
        <v>#73300</v>
      </c>
      <c r="B395" s="86" t="str">
        <f t="shared" si="24"/>
        <v>Transport truck drivers</v>
      </c>
      <c r="C395" s="152">
        <f t="shared" si="23"/>
        <v>43170</v>
      </c>
      <c r="D395" s="152">
        <f t="shared" si="23"/>
        <v>15160</v>
      </c>
      <c r="E395" s="152">
        <f t="shared" si="23"/>
        <v>3260</v>
      </c>
      <c r="F395" s="152">
        <f t="shared" si="23"/>
        <v>11900</v>
      </c>
      <c r="G395" s="153" t="str">
        <f t="shared" si="25"/>
        <v>3</v>
      </c>
      <c r="I395" s="174" t="s">
        <v>962</v>
      </c>
      <c r="J395" s="174" t="s">
        <v>963</v>
      </c>
      <c r="K395" s="176">
        <v>43174.52</v>
      </c>
      <c r="L395" s="176">
        <v>15156.769999999999</v>
      </c>
      <c r="M395" s="176">
        <v>3260.88</v>
      </c>
      <c r="N395" s="176">
        <v>11895.900000000001</v>
      </c>
      <c r="O395" s="177" t="s">
        <v>174</v>
      </c>
      <c r="P395" s="182"/>
    </row>
    <row r="396" spans="1:16" x14ac:dyDescent="0.35">
      <c r="A396" s="86" t="str">
        <f t="shared" si="24"/>
        <v>#73301</v>
      </c>
      <c r="B396" s="86" t="str">
        <f t="shared" si="24"/>
        <v>Bus drivers, subway operators and other transit operators</v>
      </c>
      <c r="C396" s="152">
        <f t="shared" si="23"/>
        <v>10030</v>
      </c>
      <c r="D396" s="152">
        <f t="shared" si="23"/>
        <v>5020</v>
      </c>
      <c r="E396" s="152">
        <f t="shared" si="23"/>
        <v>1800</v>
      </c>
      <c r="F396" s="152">
        <f t="shared" si="23"/>
        <v>3220</v>
      </c>
      <c r="G396" s="153" t="str">
        <f t="shared" si="25"/>
        <v>3</v>
      </c>
      <c r="I396" s="174" t="s">
        <v>964</v>
      </c>
      <c r="J396" s="174" t="s">
        <v>965</v>
      </c>
      <c r="K396" s="176">
        <v>10031.64</v>
      </c>
      <c r="L396" s="176">
        <v>5019.51</v>
      </c>
      <c r="M396" s="176">
        <v>1804.1100000000001</v>
      </c>
      <c r="N396" s="176">
        <v>3215.3900000000003</v>
      </c>
      <c r="O396" s="177" t="s">
        <v>174</v>
      </c>
      <c r="P396" s="182"/>
    </row>
    <row r="397" spans="1:16" x14ac:dyDescent="0.35">
      <c r="A397" s="86" t="str">
        <f t="shared" si="24"/>
        <v>#73310</v>
      </c>
      <c r="B397" s="86" t="str">
        <f t="shared" si="24"/>
        <v>Railway and yard locomotive engineers</v>
      </c>
      <c r="C397" s="152">
        <f t="shared" si="23"/>
        <v>1580</v>
      </c>
      <c r="D397" s="152">
        <f t="shared" si="23"/>
        <v>700</v>
      </c>
      <c r="E397" s="152">
        <f t="shared" si="23"/>
        <v>100</v>
      </c>
      <c r="F397" s="152">
        <f t="shared" si="23"/>
        <v>600</v>
      </c>
      <c r="G397" s="153" t="str">
        <f t="shared" si="25"/>
        <v>3</v>
      </c>
      <c r="I397" s="174" t="s">
        <v>966</v>
      </c>
      <c r="J397" s="174" t="s">
        <v>967</v>
      </c>
      <c r="K397" s="176">
        <v>1581.85</v>
      </c>
      <c r="L397" s="176">
        <v>696.14</v>
      </c>
      <c r="M397" s="176">
        <v>95.45</v>
      </c>
      <c r="N397" s="176">
        <v>600.71</v>
      </c>
      <c r="O397" s="177" t="s">
        <v>174</v>
      </c>
      <c r="P397" s="182"/>
    </row>
    <row r="398" spans="1:16" x14ac:dyDescent="0.35">
      <c r="A398" s="86" t="str">
        <f t="shared" si="24"/>
        <v>#73311</v>
      </c>
      <c r="B398" s="86" t="str">
        <f t="shared" si="24"/>
        <v>Railway conductors and brakemen/women</v>
      </c>
      <c r="C398" s="152">
        <f t="shared" si="23"/>
        <v>1400</v>
      </c>
      <c r="D398" s="152">
        <f t="shared" si="23"/>
        <v>420</v>
      </c>
      <c r="E398" s="152">
        <f t="shared" si="23"/>
        <v>80</v>
      </c>
      <c r="F398" s="152">
        <f t="shared" si="23"/>
        <v>340</v>
      </c>
      <c r="G398" s="153" t="str">
        <f t="shared" si="25"/>
        <v>3</v>
      </c>
      <c r="I398" s="174" t="s">
        <v>968</v>
      </c>
      <c r="J398" s="174" t="s">
        <v>969</v>
      </c>
      <c r="K398" s="176">
        <v>1396.26</v>
      </c>
      <c r="L398" s="176">
        <v>420.53000000000003</v>
      </c>
      <c r="M398" s="176">
        <v>76.269999999999982</v>
      </c>
      <c r="N398" s="176">
        <v>344.28</v>
      </c>
      <c r="O398" s="177" t="s">
        <v>174</v>
      </c>
      <c r="P398" s="182"/>
    </row>
    <row r="399" spans="1:16" x14ac:dyDescent="0.35">
      <c r="A399" s="86" t="str">
        <f t="shared" si="24"/>
        <v>#73400</v>
      </c>
      <c r="B399" s="86" t="str">
        <f t="shared" si="24"/>
        <v>Heavy equipment operators</v>
      </c>
      <c r="C399" s="152">
        <f t="shared" si="23"/>
        <v>13930</v>
      </c>
      <c r="D399" s="152">
        <f t="shared" si="23"/>
        <v>5140</v>
      </c>
      <c r="E399" s="152">
        <f t="shared" si="23"/>
        <v>1420</v>
      </c>
      <c r="F399" s="152">
        <f t="shared" si="23"/>
        <v>3720</v>
      </c>
      <c r="G399" s="153" t="str">
        <f t="shared" si="25"/>
        <v>3</v>
      </c>
      <c r="I399" s="174" t="s">
        <v>172</v>
      </c>
      <c r="J399" s="174" t="s">
        <v>173</v>
      </c>
      <c r="K399" s="176">
        <v>13930.96</v>
      </c>
      <c r="L399" s="176">
        <v>5138.7299999999996</v>
      </c>
      <c r="M399" s="176">
        <v>1419.0699999999997</v>
      </c>
      <c r="N399" s="176">
        <v>3719.67</v>
      </c>
      <c r="O399" s="177" t="s">
        <v>174</v>
      </c>
      <c r="P399" s="182"/>
    </row>
    <row r="400" spans="1:16" x14ac:dyDescent="0.35">
      <c r="A400" s="86" t="str">
        <f t="shared" si="24"/>
        <v>#73401</v>
      </c>
      <c r="B400" s="86" t="str">
        <f t="shared" si="24"/>
        <v>Printing press operators</v>
      </c>
      <c r="C400" s="152">
        <f t="shared" si="23"/>
        <v>1100</v>
      </c>
      <c r="D400" s="152">
        <f t="shared" si="23"/>
        <v>450</v>
      </c>
      <c r="E400" s="152">
        <f t="shared" si="23"/>
        <v>80</v>
      </c>
      <c r="F400" s="152">
        <f t="shared" si="23"/>
        <v>380</v>
      </c>
      <c r="G400" s="153" t="str">
        <f t="shared" si="25"/>
        <v>3</v>
      </c>
      <c r="I400" s="174" t="s">
        <v>970</v>
      </c>
      <c r="J400" s="174" t="s">
        <v>971</v>
      </c>
      <c r="K400" s="176">
        <v>1103.57</v>
      </c>
      <c r="L400" s="176">
        <v>454.77000000000004</v>
      </c>
      <c r="M400" s="176">
        <v>78.049999999999983</v>
      </c>
      <c r="N400" s="176">
        <v>376.7</v>
      </c>
      <c r="O400" s="177" t="s">
        <v>174</v>
      </c>
      <c r="P400" s="182"/>
    </row>
    <row r="401" spans="1:16" x14ac:dyDescent="0.35">
      <c r="A401" s="86" t="str">
        <f t="shared" si="24"/>
        <v>#73402</v>
      </c>
      <c r="B401" s="86" t="str">
        <f t="shared" si="24"/>
        <v>Drillers and blasters - surface mining, quarrying and construction</v>
      </c>
      <c r="C401" s="152">
        <f t="shared" si="23"/>
        <v>630</v>
      </c>
      <c r="D401" s="152">
        <f t="shared" si="23"/>
        <v>170</v>
      </c>
      <c r="E401" s="152">
        <f t="shared" si="23"/>
        <v>40</v>
      </c>
      <c r="F401" s="152">
        <f t="shared" si="23"/>
        <v>140</v>
      </c>
      <c r="G401" s="153" t="str">
        <f t="shared" si="25"/>
        <v>3</v>
      </c>
      <c r="I401" s="174" t="s">
        <v>972</v>
      </c>
      <c r="J401" s="174" t="s">
        <v>973</v>
      </c>
      <c r="K401" s="176">
        <v>628.09</v>
      </c>
      <c r="L401" s="176">
        <v>174.65</v>
      </c>
      <c r="M401" s="176">
        <v>36.75</v>
      </c>
      <c r="N401" s="176">
        <v>137.89000000000001</v>
      </c>
      <c r="O401" s="177" t="s">
        <v>174</v>
      </c>
      <c r="P401" s="182"/>
    </row>
    <row r="402" spans="1:16" x14ac:dyDescent="0.35">
      <c r="A402" s="86" t="str">
        <f t="shared" si="24"/>
        <v>#74100</v>
      </c>
      <c r="B402" s="86" t="str">
        <f t="shared" si="24"/>
        <v>Mail and parcel sorters and related occupations</v>
      </c>
      <c r="C402" s="152">
        <f t="shared" si="23"/>
        <v>2870</v>
      </c>
      <c r="D402" s="152">
        <f t="shared" si="23"/>
        <v>1230</v>
      </c>
      <c r="E402" s="152">
        <f t="shared" si="23"/>
        <v>460</v>
      </c>
      <c r="F402" s="152">
        <f t="shared" si="23"/>
        <v>770</v>
      </c>
      <c r="G402" s="153" t="str">
        <f t="shared" si="25"/>
        <v>4</v>
      </c>
      <c r="I402" s="174" t="s">
        <v>974</v>
      </c>
      <c r="J402" s="174" t="s">
        <v>975</v>
      </c>
      <c r="K402" s="176">
        <v>2869.41</v>
      </c>
      <c r="L402" s="176">
        <v>1231.6200000000001</v>
      </c>
      <c r="M402" s="176">
        <v>460.28999999999996</v>
      </c>
      <c r="N402" s="176">
        <v>771.31</v>
      </c>
      <c r="O402" s="177" t="s">
        <v>305</v>
      </c>
      <c r="P402" s="182"/>
    </row>
    <row r="403" spans="1:16" x14ac:dyDescent="0.35">
      <c r="A403" s="86" t="str">
        <f t="shared" si="24"/>
        <v>#74101</v>
      </c>
      <c r="B403" s="86" t="str">
        <f t="shared" si="24"/>
        <v>Letter carriers</v>
      </c>
      <c r="C403" s="152">
        <f t="shared" si="23"/>
        <v>4250</v>
      </c>
      <c r="D403" s="152">
        <f t="shared" si="23"/>
        <v>1960</v>
      </c>
      <c r="E403" s="152">
        <f t="shared" si="23"/>
        <v>660</v>
      </c>
      <c r="F403" s="152">
        <f t="shared" si="23"/>
        <v>1300</v>
      </c>
      <c r="G403" s="153" t="str">
        <f t="shared" si="25"/>
        <v>4</v>
      </c>
      <c r="I403" s="174" t="s">
        <v>976</v>
      </c>
      <c r="J403" s="174" t="s">
        <v>977</v>
      </c>
      <c r="K403" s="176">
        <v>4246.51</v>
      </c>
      <c r="L403" s="176">
        <v>1963.43</v>
      </c>
      <c r="M403" s="176">
        <v>663.01999999999987</v>
      </c>
      <c r="N403" s="176">
        <v>1300.4099999999999</v>
      </c>
      <c r="O403" s="177" t="s">
        <v>305</v>
      </c>
      <c r="P403" s="182"/>
    </row>
    <row r="404" spans="1:16" x14ac:dyDescent="0.35">
      <c r="A404" s="86" t="str">
        <f t="shared" si="24"/>
        <v>#74102</v>
      </c>
      <c r="B404" s="86" t="str">
        <f t="shared" si="24"/>
        <v>Couriers and messengers</v>
      </c>
      <c r="C404" s="152">
        <f t="shared" si="23"/>
        <v>4720</v>
      </c>
      <c r="D404" s="152">
        <f t="shared" si="23"/>
        <v>1820</v>
      </c>
      <c r="E404" s="152">
        <f t="shared" si="23"/>
        <v>730</v>
      </c>
      <c r="F404" s="152">
        <f t="shared" si="23"/>
        <v>1090</v>
      </c>
      <c r="G404" s="153" t="str">
        <f t="shared" si="25"/>
        <v>4</v>
      </c>
      <c r="I404" s="174" t="s">
        <v>978</v>
      </c>
      <c r="J404" s="174" t="s">
        <v>979</v>
      </c>
      <c r="K404" s="176">
        <v>4723.01</v>
      </c>
      <c r="L404" s="176">
        <v>1818.3500000000004</v>
      </c>
      <c r="M404" s="176">
        <v>731.25</v>
      </c>
      <c r="N404" s="176">
        <v>1087.0999999999999</v>
      </c>
      <c r="O404" s="177" t="s">
        <v>305</v>
      </c>
      <c r="P404" s="182"/>
    </row>
    <row r="405" spans="1:16" x14ac:dyDescent="0.35">
      <c r="A405" s="86" t="str">
        <f t="shared" si="24"/>
        <v>#74200</v>
      </c>
      <c r="B405" s="86" t="str">
        <f t="shared" si="24"/>
        <v>Railway yard and track maintenance workers</v>
      </c>
      <c r="C405" s="152">
        <f t="shared" si="23"/>
        <v>880</v>
      </c>
      <c r="D405" s="152">
        <f t="shared" si="23"/>
        <v>250</v>
      </c>
      <c r="E405" s="152">
        <f t="shared" si="23"/>
        <v>40</v>
      </c>
      <c r="F405" s="152">
        <f t="shared" si="23"/>
        <v>210</v>
      </c>
      <c r="G405" s="153" t="str">
        <f t="shared" si="25"/>
        <v>4</v>
      </c>
      <c r="I405" s="174" t="s">
        <v>980</v>
      </c>
      <c r="J405" s="174" t="s">
        <v>981</v>
      </c>
      <c r="K405" s="176">
        <v>881.91</v>
      </c>
      <c r="L405" s="176">
        <v>250.74</v>
      </c>
      <c r="M405" s="176">
        <v>41.41</v>
      </c>
      <c r="N405" s="176">
        <v>209.32999999999998</v>
      </c>
      <c r="O405" s="177" t="s">
        <v>305</v>
      </c>
      <c r="P405" s="182"/>
    </row>
    <row r="406" spans="1:16" x14ac:dyDescent="0.35">
      <c r="A406" s="86" t="str">
        <f t="shared" si="24"/>
        <v>#74201</v>
      </c>
      <c r="B406" s="86" t="str">
        <f t="shared" si="24"/>
        <v>Water transport deck and engine room crew</v>
      </c>
      <c r="C406" s="152">
        <f t="shared" si="23"/>
        <v>1200</v>
      </c>
      <c r="D406" s="152">
        <f t="shared" si="23"/>
        <v>410</v>
      </c>
      <c r="E406" s="152">
        <f t="shared" si="23"/>
        <v>180</v>
      </c>
      <c r="F406" s="152">
        <f t="shared" si="23"/>
        <v>230</v>
      </c>
      <c r="G406" s="153" t="str">
        <f t="shared" si="25"/>
        <v>4</v>
      </c>
      <c r="I406" s="174" t="s">
        <v>982</v>
      </c>
      <c r="J406" s="174" t="s">
        <v>983</v>
      </c>
      <c r="K406" s="176">
        <v>1197.25</v>
      </c>
      <c r="L406" s="176">
        <v>414.68999999999994</v>
      </c>
      <c r="M406" s="176">
        <v>184.75</v>
      </c>
      <c r="N406" s="176">
        <v>229.94999999999996</v>
      </c>
      <c r="O406" s="177" t="s">
        <v>305</v>
      </c>
      <c r="P406" s="182"/>
    </row>
    <row r="407" spans="1:16" x14ac:dyDescent="0.35">
      <c r="A407" s="86" t="str">
        <f t="shared" si="24"/>
        <v>#74202</v>
      </c>
      <c r="B407" s="86" t="str">
        <f t="shared" si="24"/>
        <v>Air transport ramp attendants</v>
      </c>
      <c r="C407" s="152">
        <f t="shared" si="23"/>
        <v>2150</v>
      </c>
      <c r="D407" s="152">
        <f t="shared" si="23"/>
        <v>850</v>
      </c>
      <c r="E407" s="152">
        <f t="shared" si="23"/>
        <v>290</v>
      </c>
      <c r="F407" s="152">
        <f t="shared" si="23"/>
        <v>550</v>
      </c>
      <c r="G407" s="153" t="str">
        <f t="shared" si="25"/>
        <v>4</v>
      </c>
      <c r="I407" s="174" t="s">
        <v>984</v>
      </c>
      <c r="J407" s="174" t="s">
        <v>985</v>
      </c>
      <c r="K407" s="176">
        <v>2150.31</v>
      </c>
      <c r="L407" s="176">
        <v>847.4</v>
      </c>
      <c r="M407" s="176">
        <v>292.85000000000002</v>
      </c>
      <c r="N407" s="176">
        <v>554.53000000000009</v>
      </c>
      <c r="O407" s="177" t="s">
        <v>305</v>
      </c>
      <c r="P407" s="182"/>
    </row>
    <row r="408" spans="1:16" x14ac:dyDescent="0.35">
      <c r="A408" s="86" t="str">
        <f t="shared" si="24"/>
        <v>#74203</v>
      </c>
      <c r="B408" s="86" t="str">
        <f t="shared" si="24"/>
        <v>Automotive and heavy truck and equipment parts installers and servicers</v>
      </c>
      <c r="C408" s="152">
        <f t="shared" si="23"/>
        <v>2080</v>
      </c>
      <c r="D408" s="152">
        <f t="shared" si="23"/>
        <v>360</v>
      </c>
      <c r="E408" s="152">
        <f t="shared" si="23"/>
        <v>170</v>
      </c>
      <c r="F408" s="152">
        <f t="shared" si="23"/>
        <v>190</v>
      </c>
      <c r="G408" s="153" t="str">
        <f t="shared" si="25"/>
        <v>4</v>
      </c>
      <c r="I408" s="174" t="s">
        <v>986</v>
      </c>
      <c r="J408" s="174" t="s">
        <v>987</v>
      </c>
      <c r="K408" s="176">
        <v>2082.85</v>
      </c>
      <c r="L408" s="176">
        <v>356.67000000000007</v>
      </c>
      <c r="M408" s="176">
        <v>171</v>
      </c>
      <c r="N408" s="176">
        <v>185.67999999999998</v>
      </c>
      <c r="O408" s="177" t="s">
        <v>305</v>
      </c>
      <c r="P408" s="182"/>
    </row>
    <row r="409" spans="1:16" x14ac:dyDescent="0.35">
      <c r="A409" s="86" t="str">
        <f t="shared" si="24"/>
        <v>#74204</v>
      </c>
      <c r="B409" s="86" t="str">
        <f t="shared" si="24"/>
        <v>Utility maintenance workers</v>
      </c>
      <c r="C409" s="152">
        <f t="shared" si="23"/>
        <v>560</v>
      </c>
      <c r="D409" s="152">
        <f t="shared" si="23"/>
        <v>240</v>
      </c>
      <c r="E409" s="152">
        <f t="shared" si="23"/>
        <v>70</v>
      </c>
      <c r="F409" s="152">
        <f t="shared" si="23"/>
        <v>170</v>
      </c>
      <c r="G409" s="153" t="str">
        <f t="shared" si="25"/>
        <v>4</v>
      </c>
      <c r="I409" s="174" t="s">
        <v>988</v>
      </c>
      <c r="J409" s="174" t="s">
        <v>989</v>
      </c>
      <c r="K409" s="176">
        <v>555.36</v>
      </c>
      <c r="L409" s="176">
        <v>240.58999999999997</v>
      </c>
      <c r="M409" s="176">
        <v>71.279999999999987</v>
      </c>
      <c r="N409" s="176">
        <v>169.32000000000002</v>
      </c>
      <c r="O409" s="177" t="s">
        <v>305</v>
      </c>
      <c r="P409" s="182"/>
    </row>
    <row r="410" spans="1:16" x14ac:dyDescent="0.35">
      <c r="A410" s="86" t="str">
        <f t="shared" si="24"/>
        <v>#74205</v>
      </c>
      <c r="B410" s="86" t="str">
        <f t="shared" si="24"/>
        <v>Public works maintenance equipment operators and related workers</v>
      </c>
      <c r="C410" s="152">
        <f t="shared" si="23"/>
        <v>1290</v>
      </c>
      <c r="D410" s="152">
        <f t="shared" si="23"/>
        <v>470</v>
      </c>
      <c r="E410" s="152">
        <f t="shared" si="23"/>
        <v>130</v>
      </c>
      <c r="F410" s="152">
        <f t="shared" si="23"/>
        <v>340</v>
      </c>
      <c r="G410" s="153" t="str">
        <f t="shared" si="25"/>
        <v>4</v>
      </c>
      <c r="I410" s="174" t="s">
        <v>990</v>
      </c>
      <c r="J410" s="174" t="s">
        <v>991</v>
      </c>
      <c r="K410" s="176">
        <v>1291.77</v>
      </c>
      <c r="L410" s="176">
        <v>472.06</v>
      </c>
      <c r="M410" s="176">
        <v>130.04</v>
      </c>
      <c r="N410" s="176">
        <v>342.03000000000003</v>
      </c>
      <c r="O410" s="177" t="s">
        <v>305</v>
      </c>
      <c r="P410" s="182"/>
    </row>
    <row r="411" spans="1:16" x14ac:dyDescent="0.35">
      <c r="A411" s="86" t="str">
        <f t="shared" si="24"/>
        <v>#75100</v>
      </c>
      <c r="B411" s="86" t="str">
        <f t="shared" si="24"/>
        <v>Longshore workers</v>
      </c>
      <c r="C411" s="152">
        <f t="shared" si="23"/>
        <v>3520</v>
      </c>
      <c r="D411" s="152">
        <f t="shared" si="23"/>
        <v>1950</v>
      </c>
      <c r="E411" s="152">
        <f t="shared" si="23"/>
        <v>1020</v>
      </c>
      <c r="F411" s="152">
        <f t="shared" si="23"/>
        <v>940</v>
      </c>
      <c r="G411" s="153" t="str">
        <f t="shared" si="25"/>
        <v>5</v>
      </c>
      <c r="I411" s="174" t="s">
        <v>992</v>
      </c>
      <c r="J411" s="174" t="s">
        <v>993</v>
      </c>
      <c r="K411" s="176">
        <v>3523.34</v>
      </c>
      <c r="L411" s="176">
        <v>1954.1600000000003</v>
      </c>
      <c r="M411" s="176">
        <v>1017.8</v>
      </c>
      <c r="N411" s="176">
        <v>936.37</v>
      </c>
      <c r="O411" s="177" t="s">
        <v>168</v>
      </c>
      <c r="P411" s="182"/>
    </row>
    <row r="412" spans="1:16" x14ac:dyDescent="0.35">
      <c r="A412" s="86" t="str">
        <f t="shared" si="24"/>
        <v>#75101</v>
      </c>
      <c r="B412" s="86" t="str">
        <f t="shared" si="24"/>
        <v>Material handlers</v>
      </c>
      <c r="C412" s="152">
        <f t="shared" si="23"/>
        <v>31400</v>
      </c>
      <c r="D412" s="152">
        <f t="shared" si="23"/>
        <v>11230</v>
      </c>
      <c r="E412" s="152">
        <f t="shared" si="23"/>
        <v>4620</v>
      </c>
      <c r="F412" s="152">
        <f t="shared" si="23"/>
        <v>6610</v>
      </c>
      <c r="G412" s="153" t="str">
        <f t="shared" si="25"/>
        <v>5</v>
      </c>
      <c r="I412" s="174" t="s">
        <v>994</v>
      </c>
      <c r="J412" s="174" t="s">
        <v>995</v>
      </c>
      <c r="K412" s="176">
        <v>31400.79</v>
      </c>
      <c r="L412" s="176">
        <v>11229.53</v>
      </c>
      <c r="M412" s="176">
        <v>4622.68</v>
      </c>
      <c r="N412" s="176">
        <v>6606.8399999999992</v>
      </c>
      <c r="O412" s="177" t="s">
        <v>168</v>
      </c>
      <c r="P412" s="182"/>
    </row>
    <row r="413" spans="1:16" x14ac:dyDescent="0.35">
      <c r="A413" s="86" t="str">
        <f t="shared" si="24"/>
        <v>#75110</v>
      </c>
      <c r="B413" s="86" t="str">
        <f t="shared" si="24"/>
        <v>Construction trades helpers and labourers</v>
      </c>
      <c r="C413" s="152">
        <f t="shared" si="23"/>
        <v>33540</v>
      </c>
      <c r="D413" s="152">
        <f t="shared" si="23"/>
        <v>12300</v>
      </c>
      <c r="E413" s="152">
        <f t="shared" si="23"/>
        <v>6010</v>
      </c>
      <c r="F413" s="152">
        <f t="shared" si="23"/>
        <v>6290</v>
      </c>
      <c r="G413" s="153" t="str">
        <f t="shared" si="25"/>
        <v>5</v>
      </c>
      <c r="I413" s="174" t="s">
        <v>166</v>
      </c>
      <c r="J413" s="174" t="s">
        <v>167</v>
      </c>
      <c r="K413" s="176">
        <v>33537.53</v>
      </c>
      <c r="L413" s="176">
        <v>12302.050000000001</v>
      </c>
      <c r="M413" s="176">
        <v>6007.3899999999994</v>
      </c>
      <c r="N413" s="176">
        <v>6294.65</v>
      </c>
      <c r="O413" s="177" t="s">
        <v>168</v>
      </c>
      <c r="P413" s="182"/>
    </row>
    <row r="414" spans="1:16" x14ac:dyDescent="0.35">
      <c r="A414" s="86" t="str">
        <f t="shared" si="24"/>
        <v>#75119</v>
      </c>
      <c r="B414" s="86" t="str">
        <f t="shared" si="24"/>
        <v>Other trades helpers and labourers</v>
      </c>
      <c r="C414" s="152">
        <f t="shared" si="23"/>
        <v>1220</v>
      </c>
      <c r="D414" s="152">
        <f t="shared" si="23"/>
        <v>350</v>
      </c>
      <c r="E414" s="152">
        <f t="shared" si="23"/>
        <v>160</v>
      </c>
      <c r="F414" s="152">
        <f t="shared" si="23"/>
        <v>180</v>
      </c>
      <c r="G414" s="153" t="str">
        <f t="shared" si="25"/>
        <v>5</v>
      </c>
      <c r="I414" s="174" t="s">
        <v>996</v>
      </c>
      <c r="J414" s="174" t="s">
        <v>997</v>
      </c>
      <c r="K414" s="176">
        <v>1224.95</v>
      </c>
      <c r="L414" s="176">
        <v>345.70000000000005</v>
      </c>
      <c r="M414" s="176">
        <v>163.32000000000002</v>
      </c>
      <c r="N414" s="176">
        <v>182.37000000000003</v>
      </c>
      <c r="O414" s="177" t="s">
        <v>168</v>
      </c>
      <c r="P414" s="182"/>
    </row>
    <row r="415" spans="1:16" x14ac:dyDescent="0.35">
      <c r="A415" s="86" t="str">
        <f t="shared" si="24"/>
        <v>#75200</v>
      </c>
      <c r="B415" s="86" t="str">
        <f t="shared" si="24"/>
        <v>Taxi and limousine drivers and chauffeurs</v>
      </c>
      <c r="C415" s="152">
        <f t="shared" si="23"/>
        <v>7440</v>
      </c>
      <c r="D415" s="152">
        <f t="shared" si="23"/>
        <v>3500</v>
      </c>
      <c r="E415" s="152">
        <f t="shared" si="23"/>
        <v>1530</v>
      </c>
      <c r="F415" s="152">
        <f t="shared" si="23"/>
        <v>1980</v>
      </c>
      <c r="G415" s="153" t="str">
        <f t="shared" si="25"/>
        <v>5</v>
      </c>
      <c r="I415" s="174" t="s">
        <v>998</v>
      </c>
      <c r="J415" s="174" t="s">
        <v>999</v>
      </c>
      <c r="K415" s="176">
        <v>7443.55</v>
      </c>
      <c r="L415" s="176">
        <v>3500.99</v>
      </c>
      <c r="M415" s="176">
        <v>1525.9800000000002</v>
      </c>
      <c r="N415" s="176">
        <v>1975.0100000000002</v>
      </c>
      <c r="O415" s="177" t="s">
        <v>168</v>
      </c>
      <c r="P415" s="182"/>
    </row>
    <row r="416" spans="1:16" x14ac:dyDescent="0.35">
      <c r="A416" s="86" t="str">
        <f t="shared" si="24"/>
        <v>#75201</v>
      </c>
      <c r="B416" s="86" t="str">
        <f t="shared" si="24"/>
        <v>Delivery service drivers and door-to-door distributors</v>
      </c>
      <c r="C416" s="152">
        <f t="shared" si="23"/>
        <v>16890</v>
      </c>
      <c r="D416" s="152">
        <f t="shared" si="23"/>
        <v>5420</v>
      </c>
      <c r="E416" s="152">
        <f t="shared" si="23"/>
        <v>2400</v>
      </c>
      <c r="F416" s="152">
        <f t="shared" si="23"/>
        <v>3010</v>
      </c>
      <c r="G416" s="153" t="str">
        <f t="shared" si="25"/>
        <v>5</v>
      </c>
      <c r="I416" s="174" t="s">
        <v>1000</v>
      </c>
      <c r="J416" s="174" t="s">
        <v>1001</v>
      </c>
      <c r="K416" s="176">
        <v>16885.93</v>
      </c>
      <c r="L416" s="176">
        <v>5417.84</v>
      </c>
      <c r="M416" s="176">
        <v>2404.5100000000002</v>
      </c>
      <c r="N416" s="176">
        <v>3013.3599999999997</v>
      </c>
      <c r="O416" s="177" t="s">
        <v>168</v>
      </c>
      <c r="P416" s="182"/>
    </row>
    <row r="417" spans="1:16" x14ac:dyDescent="0.35">
      <c r="A417" s="86" t="str">
        <f t="shared" si="24"/>
        <v>#75210</v>
      </c>
      <c r="B417" s="86" t="str">
        <f t="shared" si="24"/>
        <v>Boat and cable ferry operators and related occupations</v>
      </c>
      <c r="C417" s="152">
        <f t="shared" si="23"/>
        <v>1300</v>
      </c>
      <c r="D417" s="152">
        <f t="shared" si="23"/>
        <v>540</v>
      </c>
      <c r="E417" s="152">
        <f t="shared" si="23"/>
        <v>230</v>
      </c>
      <c r="F417" s="152">
        <f t="shared" si="23"/>
        <v>310</v>
      </c>
      <c r="G417" s="153" t="str">
        <f t="shared" si="25"/>
        <v>5</v>
      </c>
      <c r="I417" s="174" t="s">
        <v>1002</v>
      </c>
      <c r="J417" s="174" t="s">
        <v>1003</v>
      </c>
      <c r="K417" s="176">
        <v>1296.69</v>
      </c>
      <c r="L417" s="176">
        <v>543.23</v>
      </c>
      <c r="M417" s="176">
        <v>232.29000000000002</v>
      </c>
      <c r="N417" s="176">
        <v>310.96000000000004</v>
      </c>
      <c r="O417" s="177" t="s">
        <v>168</v>
      </c>
      <c r="P417" s="182"/>
    </row>
    <row r="418" spans="1:16" x14ac:dyDescent="0.35">
      <c r="A418" s="86" t="str">
        <f t="shared" si="24"/>
        <v>#75211</v>
      </c>
      <c r="B418" s="86" t="str">
        <f t="shared" si="24"/>
        <v>Railway and motor transport labourers</v>
      </c>
      <c r="C418" s="152">
        <f t="shared" si="23"/>
        <v>530</v>
      </c>
      <c r="D418" s="152">
        <f t="shared" si="23"/>
        <v>170</v>
      </c>
      <c r="E418" s="152">
        <f t="shared" si="23"/>
        <v>60</v>
      </c>
      <c r="F418" s="152">
        <f t="shared" si="23"/>
        <v>120</v>
      </c>
      <c r="G418" s="153" t="str">
        <f t="shared" si="25"/>
        <v>5</v>
      </c>
      <c r="I418" s="174" t="s">
        <v>1004</v>
      </c>
      <c r="J418" s="174" t="s">
        <v>1005</v>
      </c>
      <c r="K418" s="176">
        <v>534.24</v>
      </c>
      <c r="L418" s="176">
        <v>172.11000000000004</v>
      </c>
      <c r="M418" s="176">
        <v>57.09</v>
      </c>
      <c r="N418" s="176">
        <v>115.04</v>
      </c>
      <c r="O418" s="177" t="s">
        <v>168</v>
      </c>
      <c r="P418" s="182"/>
    </row>
    <row r="419" spans="1:16" x14ac:dyDescent="0.35">
      <c r="A419" s="86" t="str">
        <f t="shared" si="24"/>
        <v>#75212</v>
      </c>
      <c r="B419" s="86" t="str">
        <f t="shared" si="24"/>
        <v>Public works and maintenance labourers</v>
      </c>
      <c r="C419" s="152">
        <f t="shared" si="23"/>
        <v>3340</v>
      </c>
      <c r="D419" s="152">
        <f t="shared" si="23"/>
        <v>1250</v>
      </c>
      <c r="E419" s="152">
        <f t="shared" si="23"/>
        <v>470</v>
      </c>
      <c r="F419" s="152">
        <f t="shared" si="23"/>
        <v>780</v>
      </c>
      <c r="G419" s="153" t="str">
        <f t="shared" si="25"/>
        <v>5</v>
      </c>
      <c r="I419" s="174" t="s">
        <v>1006</v>
      </c>
      <c r="J419" s="174" t="s">
        <v>1007</v>
      </c>
      <c r="K419" s="176">
        <v>3337.21</v>
      </c>
      <c r="L419" s="176">
        <v>1253.0700000000002</v>
      </c>
      <c r="M419" s="176">
        <v>474.71</v>
      </c>
      <c r="N419" s="176">
        <v>778.34999999999991</v>
      </c>
      <c r="O419" s="177" t="s">
        <v>168</v>
      </c>
      <c r="P419" s="182"/>
    </row>
    <row r="420" spans="1:16" x14ac:dyDescent="0.35">
      <c r="A420" s="86" t="str">
        <f t="shared" si="24"/>
        <v>#80010</v>
      </c>
      <c r="B420" s="86" t="str">
        <f t="shared" si="24"/>
        <v>Managers in natural resources production and fishing</v>
      </c>
      <c r="C420" s="152">
        <f t="shared" si="23"/>
        <v>1990</v>
      </c>
      <c r="D420" s="152">
        <f t="shared" si="23"/>
        <v>1020</v>
      </c>
      <c r="E420" s="152">
        <f t="shared" si="23"/>
        <v>60</v>
      </c>
      <c r="F420" s="152">
        <f t="shared" si="23"/>
        <v>960</v>
      </c>
      <c r="G420" s="153" t="str">
        <f t="shared" si="25"/>
        <v>0</v>
      </c>
      <c r="I420" s="174" t="s">
        <v>1008</v>
      </c>
      <c r="J420" s="174" t="s">
        <v>1009</v>
      </c>
      <c r="K420" s="176">
        <v>1992.85</v>
      </c>
      <c r="L420" s="176">
        <v>1019.73</v>
      </c>
      <c r="M420" s="176">
        <v>64.690000000000026</v>
      </c>
      <c r="N420" s="176">
        <v>955.05000000000007</v>
      </c>
      <c r="O420" s="177" t="s">
        <v>198</v>
      </c>
      <c r="P420" s="182"/>
    </row>
    <row r="421" spans="1:16" x14ac:dyDescent="0.35">
      <c r="A421" s="86" t="str">
        <f t="shared" si="24"/>
        <v>#80020</v>
      </c>
      <c r="B421" s="86" t="str">
        <f t="shared" si="24"/>
        <v>Managers in agriculture</v>
      </c>
      <c r="C421" s="152">
        <f t="shared" si="23"/>
        <v>10140</v>
      </c>
      <c r="D421" s="152">
        <f t="shared" si="23"/>
        <v>3010</v>
      </c>
      <c r="E421" s="152">
        <f t="shared" si="23"/>
        <v>250</v>
      </c>
      <c r="F421" s="152">
        <f t="shared" si="23"/>
        <v>2760</v>
      </c>
      <c r="G421" s="153" t="str">
        <f t="shared" si="25"/>
        <v>0</v>
      </c>
      <c r="I421" s="174" t="s">
        <v>1010</v>
      </c>
      <c r="J421" s="174" t="s">
        <v>1011</v>
      </c>
      <c r="K421" s="176">
        <v>10138.57</v>
      </c>
      <c r="L421" s="176">
        <v>3008.83</v>
      </c>
      <c r="M421" s="176">
        <v>246.32999999999998</v>
      </c>
      <c r="N421" s="176">
        <v>2762.52</v>
      </c>
      <c r="O421" s="177" t="s">
        <v>198</v>
      </c>
      <c r="P421" s="182"/>
    </row>
    <row r="422" spans="1:16" x14ac:dyDescent="0.35">
      <c r="A422" s="86" t="str">
        <f t="shared" si="24"/>
        <v>#80021</v>
      </c>
      <c r="B422" s="86" t="str">
        <f t="shared" si="24"/>
        <v>Managers in horticulture</v>
      </c>
      <c r="C422" s="152">
        <f t="shared" si="23"/>
        <v>730</v>
      </c>
      <c r="D422" s="152">
        <f t="shared" si="23"/>
        <v>280</v>
      </c>
      <c r="E422" s="152">
        <f t="shared" si="23"/>
        <v>20</v>
      </c>
      <c r="F422" s="152">
        <f t="shared" si="23"/>
        <v>270</v>
      </c>
      <c r="G422" s="153" t="str">
        <f t="shared" si="25"/>
        <v>0</v>
      </c>
      <c r="I422" s="174" t="s">
        <v>1012</v>
      </c>
      <c r="J422" s="174" t="s">
        <v>1013</v>
      </c>
      <c r="K422" s="176">
        <v>732.75</v>
      </c>
      <c r="L422" s="176">
        <v>281.73</v>
      </c>
      <c r="M422" s="176">
        <v>16.459999999999997</v>
      </c>
      <c r="N422" s="176">
        <v>265.26</v>
      </c>
      <c r="O422" s="177" t="s">
        <v>198</v>
      </c>
      <c r="P422" s="182"/>
    </row>
    <row r="423" spans="1:16" x14ac:dyDescent="0.35">
      <c r="A423" s="86" t="str">
        <f t="shared" si="24"/>
        <v>#80022</v>
      </c>
      <c r="B423" s="86" t="str">
        <f t="shared" si="24"/>
        <v>Managers in aquaculture</v>
      </c>
      <c r="C423" s="152">
        <f t="shared" si="23"/>
        <v>330</v>
      </c>
      <c r="D423" s="152">
        <f t="shared" si="23"/>
        <v>130</v>
      </c>
      <c r="E423" s="152">
        <f t="shared" si="23"/>
        <v>10</v>
      </c>
      <c r="F423" s="152">
        <f t="shared" si="23"/>
        <v>120</v>
      </c>
      <c r="G423" s="153" t="str">
        <f t="shared" si="25"/>
        <v>0</v>
      </c>
      <c r="I423" s="174" t="s">
        <v>1014</v>
      </c>
      <c r="J423" s="174" t="s">
        <v>1015</v>
      </c>
      <c r="K423" s="176">
        <v>327.10000000000002</v>
      </c>
      <c r="L423" s="176">
        <v>125.42</v>
      </c>
      <c r="M423" s="176">
        <v>7.4500000000000011</v>
      </c>
      <c r="N423" s="176">
        <v>117.96</v>
      </c>
      <c r="O423" s="177" t="s">
        <v>198</v>
      </c>
      <c r="P423" s="182"/>
    </row>
    <row r="424" spans="1:16" x14ac:dyDescent="0.35">
      <c r="A424" s="86" t="str">
        <f t="shared" si="24"/>
        <v>#82010</v>
      </c>
      <c r="B424" s="86" t="str">
        <f t="shared" si="24"/>
        <v>Supervisors, logging and forestry</v>
      </c>
      <c r="C424" s="152">
        <f t="shared" si="23"/>
        <v>1710</v>
      </c>
      <c r="D424" s="152">
        <f t="shared" si="23"/>
        <v>570</v>
      </c>
      <c r="E424" s="152">
        <f t="shared" si="23"/>
        <v>0</v>
      </c>
      <c r="F424" s="152">
        <f t="shared" si="23"/>
        <v>570</v>
      </c>
      <c r="G424" s="153" t="str">
        <f t="shared" si="25"/>
        <v>2</v>
      </c>
      <c r="I424" s="174" t="s">
        <v>1016</v>
      </c>
      <c r="J424" s="174" t="s">
        <v>1017</v>
      </c>
      <c r="K424" s="176">
        <v>1705.12</v>
      </c>
      <c r="L424" s="176">
        <v>565.74</v>
      </c>
      <c r="M424" s="176">
        <v>-0.88999999999999657</v>
      </c>
      <c r="N424" s="176">
        <v>566.66</v>
      </c>
      <c r="O424" s="177" t="s">
        <v>171</v>
      </c>
      <c r="P424" s="182"/>
    </row>
    <row r="425" spans="1:16" x14ac:dyDescent="0.35">
      <c r="A425" s="86" t="str">
        <f t="shared" si="24"/>
        <v>#82020</v>
      </c>
      <c r="B425" s="86" t="str">
        <f t="shared" si="24"/>
        <v>Supervisors, mining and quarrying</v>
      </c>
      <c r="C425" s="152">
        <f t="shared" si="23"/>
        <v>1430</v>
      </c>
      <c r="D425" s="152">
        <f t="shared" si="23"/>
        <v>600</v>
      </c>
      <c r="E425" s="152">
        <f t="shared" si="23"/>
        <v>80</v>
      </c>
      <c r="F425" s="152">
        <f t="shared" si="23"/>
        <v>510</v>
      </c>
      <c r="G425" s="153" t="str">
        <f t="shared" si="25"/>
        <v>2</v>
      </c>
      <c r="I425" s="174" t="s">
        <v>1018</v>
      </c>
      <c r="J425" s="174" t="s">
        <v>1019</v>
      </c>
      <c r="K425" s="176">
        <v>1429.75</v>
      </c>
      <c r="L425" s="176">
        <v>597.94000000000005</v>
      </c>
      <c r="M425" s="176">
        <v>84.22</v>
      </c>
      <c r="N425" s="176">
        <v>513.72</v>
      </c>
      <c r="O425" s="177" t="s">
        <v>171</v>
      </c>
      <c r="P425" s="182"/>
    </row>
    <row r="426" spans="1:16" x14ac:dyDescent="0.35">
      <c r="A426" s="86" t="str">
        <f t="shared" si="24"/>
        <v>#82021</v>
      </c>
      <c r="B426" s="86" t="str">
        <f t="shared" si="24"/>
        <v>Contractors and supervisors, oil and gas drilling and services</v>
      </c>
      <c r="C426" s="152">
        <f t="shared" si="23"/>
        <v>770</v>
      </c>
      <c r="D426" s="152">
        <f t="shared" si="23"/>
        <v>330</v>
      </c>
      <c r="E426" s="152">
        <f t="shared" si="23"/>
        <v>30</v>
      </c>
      <c r="F426" s="152">
        <f t="shared" si="23"/>
        <v>300</v>
      </c>
      <c r="G426" s="153" t="str">
        <f t="shared" si="25"/>
        <v>2</v>
      </c>
      <c r="I426" s="174" t="s">
        <v>1020</v>
      </c>
      <c r="J426" s="174" t="s">
        <v>1021</v>
      </c>
      <c r="K426" s="176">
        <v>766.78</v>
      </c>
      <c r="L426" s="176">
        <v>331.05999999999995</v>
      </c>
      <c r="M426" s="176">
        <v>34.509999999999991</v>
      </c>
      <c r="N426" s="176">
        <v>296.54000000000002</v>
      </c>
      <c r="O426" s="177" t="s">
        <v>171</v>
      </c>
      <c r="P426" s="182"/>
    </row>
    <row r="427" spans="1:16" x14ac:dyDescent="0.35">
      <c r="A427" s="86" t="str">
        <f t="shared" si="24"/>
        <v>#82030</v>
      </c>
      <c r="B427" s="86" t="str">
        <f t="shared" si="24"/>
        <v>Agricultural service contractors and farm supervisors</v>
      </c>
      <c r="C427" s="152">
        <f t="shared" si="23"/>
        <v>350</v>
      </c>
      <c r="D427" s="152">
        <f t="shared" si="23"/>
        <v>90</v>
      </c>
      <c r="E427" s="152">
        <f t="shared" si="23"/>
        <v>10</v>
      </c>
      <c r="F427" s="152">
        <f t="shared" si="23"/>
        <v>80</v>
      </c>
      <c r="G427" s="153" t="str">
        <f t="shared" si="25"/>
        <v>2</v>
      </c>
      <c r="I427" s="174" t="s">
        <v>1022</v>
      </c>
      <c r="J427" s="174" t="s">
        <v>1023</v>
      </c>
      <c r="K427" s="176">
        <v>352.12</v>
      </c>
      <c r="L427" s="176">
        <v>90.21</v>
      </c>
      <c r="M427" s="176">
        <v>7.1499999999999995</v>
      </c>
      <c r="N427" s="176">
        <v>83.08</v>
      </c>
      <c r="O427" s="177" t="s">
        <v>171</v>
      </c>
      <c r="P427" s="182"/>
    </row>
    <row r="428" spans="1:16" x14ac:dyDescent="0.35">
      <c r="A428" s="86" t="str">
        <f t="shared" si="24"/>
        <v>#82031</v>
      </c>
      <c r="B428" s="86" t="str">
        <f t="shared" si="24"/>
        <v>Contractors and supervisors, landscaping, grounds maintenance and horticulture services</v>
      </c>
      <c r="C428" s="152">
        <f t="shared" si="23"/>
        <v>3340</v>
      </c>
      <c r="D428" s="152">
        <f t="shared" si="23"/>
        <v>1350</v>
      </c>
      <c r="E428" s="152">
        <f t="shared" si="23"/>
        <v>280</v>
      </c>
      <c r="F428" s="152">
        <f t="shared" si="23"/>
        <v>1060</v>
      </c>
      <c r="G428" s="153" t="str">
        <f t="shared" si="25"/>
        <v>2</v>
      </c>
      <c r="I428" s="174" t="s">
        <v>1024</v>
      </c>
      <c r="J428" s="174" t="s">
        <v>1025</v>
      </c>
      <c r="K428" s="176">
        <v>3343.21</v>
      </c>
      <c r="L428" s="176">
        <v>1347.9399999999998</v>
      </c>
      <c r="M428" s="176">
        <v>284.25</v>
      </c>
      <c r="N428" s="176">
        <v>1063.69</v>
      </c>
      <c r="O428" s="177" t="s">
        <v>171</v>
      </c>
      <c r="P428" s="182"/>
    </row>
    <row r="429" spans="1:16" x14ac:dyDescent="0.35">
      <c r="A429" s="86" t="str">
        <f t="shared" si="24"/>
        <v>#83100</v>
      </c>
      <c r="B429" s="86" t="str">
        <f t="shared" si="24"/>
        <v>Underground production and development miners</v>
      </c>
      <c r="C429" s="152">
        <f t="shared" si="23"/>
        <v>1500</v>
      </c>
      <c r="D429" s="152">
        <f t="shared" si="23"/>
        <v>480</v>
      </c>
      <c r="E429" s="152">
        <f t="shared" si="23"/>
        <v>60</v>
      </c>
      <c r="F429" s="152">
        <f t="shared" si="23"/>
        <v>410</v>
      </c>
      <c r="G429" s="153" t="str">
        <f t="shared" si="25"/>
        <v>3</v>
      </c>
      <c r="I429" s="174" t="s">
        <v>1026</v>
      </c>
      <c r="J429" s="174" t="s">
        <v>1027</v>
      </c>
      <c r="K429" s="176">
        <v>1498.53</v>
      </c>
      <c r="L429" s="176">
        <v>477.04999999999995</v>
      </c>
      <c r="M429" s="176">
        <v>64.720000000000013</v>
      </c>
      <c r="N429" s="176">
        <v>412.34999999999991</v>
      </c>
      <c r="O429" s="177" t="s">
        <v>174</v>
      </c>
      <c r="P429" s="182"/>
    </row>
    <row r="430" spans="1:16" x14ac:dyDescent="0.35">
      <c r="A430" s="86" t="str">
        <f t="shared" si="24"/>
        <v>#83101</v>
      </c>
      <c r="B430" s="86" t="str">
        <f t="shared" si="24"/>
        <v>Oil and gas well drillers, servicers, testers and related workers</v>
      </c>
      <c r="C430" s="152">
        <f t="shared" si="23"/>
        <v>720</v>
      </c>
      <c r="D430" s="152">
        <f t="shared" si="23"/>
        <v>210</v>
      </c>
      <c r="E430" s="152">
        <f t="shared" si="23"/>
        <v>60</v>
      </c>
      <c r="F430" s="152">
        <f t="shared" si="23"/>
        <v>150</v>
      </c>
      <c r="G430" s="153" t="str">
        <f t="shared" si="25"/>
        <v>3</v>
      </c>
      <c r="I430" s="174" t="s">
        <v>1028</v>
      </c>
      <c r="J430" s="174" t="s">
        <v>1029</v>
      </c>
      <c r="K430" s="176">
        <v>720.8</v>
      </c>
      <c r="L430" s="176">
        <v>213.49</v>
      </c>
      <c r="M430" s="176">
        <v>61.489999999999995</v>
      </c>
      <c r="N430" s="176">
        <v>152.00000000000003</v>
      </c>
      <c r="O430" s="177" t="s">
        <v>174</v>
      </c>
      <c r="P430" s="182"/>
    </row>
    <row r="431" spans="1:16" x14ac:dyDescent="0.35">
      <c r="A431" s="86" t="str">
        <f t="shared" si="24"/>
        <v>#83110</v>
      </c>
      <c r="B431" s="86" t="str">
        <f t="shared" si="24"/>
        <v>Logging machinery operators</v>
      </c>
      <c r="C431" s="152">
        <f t="shared" si="23"/>
        <v>1700</v>
      </c>
      <c r="D431" s="152">
        <f t="shared" si="23"/>
        <v>420</v>
      </c>
      <c r="E431" s="152">
        <f t="shared" si="23"/>
        <v>-90</v>
      </c>
      <c r="F431" s="152">
        <f t="shared" si="23"/>
        <v>510</v>
      </c>
      <c r="G431" s="153" t="str">
        <f t="shared" si="25"/>
        <v>3</v>
      </c>
      <c r="I431" s="174" t="s">
        <v>1030</v>
      </c>
      <c r="J431" s="174" t="s">
        <v>1031</v>
      </c>
      <c r="K431" s="176">
        <v>1699.56</v>
      </c>
      <c r="L431" s="176">
        <v>423.32000000000005</v>
      </c>
      <c r="M431" s="176">
        <v>-87.57</v>
      </c>
      <c r="N431" s="176">
        <v>510.90000000000003</v>
      </c>
      <c r="O431" s="177" t="s">
        <v>174</v>
      </c>
      <c r="P431" s="182"/>
    </row>
    <row r="432" spans="1:16" x14ac:dyDescent="0.35">
      <c r="A432" s="86" t="str">
        <f t="shared" si="24"/>
        <v>#83120</v>
      </c>
      <c r="B432" s="86" t="str">
        <f t="shared" si="24"/>
        <v>Fishing masters and officers</v>
      </c>
      <c r="C432" s="152">
        <f t="shared" si="23"/>
        <v>80</v>
      </c>
      <c r="D432" s="152">
        <f t="shared" si="23"/>
        <v>60</v>
      </c>
      <c r="E432" s="152">
        <f t="shared" si="23"/>
        <v>20</v>
      </c>
      <c r="F432" s="152">
        <f t="shared" si="23"/>
        <v>40</v>
      </c>
      <c r="G432" s="153" t="str">
        <f t="shared" si="25"/>
        <v>3</v>
      </c>
      <c r="I432" s="174" t="s">
        <v>1032</v>
      </c>
      <c r="J432" s="174" t="s">
        <v>1033</v>
      </c>
      <c r="K432" s="176">
        <v>75.97</v>
      </c>
      <c r="L432" s="176">
        <v>56.15</v>
      </c>
      <c r="M432" s="176">
        <v>15.869999999999994</v>
      </c>
      <c r="N432" s="176">
        <v>40.289999999999992</v>
      </c>
      <c r="O432" s="177" t="s">
        <v>174</v>
      </c>
      <c r="P432" s="182"/>
    </row>
    <row r="433" spans="1:16" x14ac:dyDescent="0.35">
      <c r="A433" s="86" t="str">
        <f t="shared" si="24"/>
        <v>#83121</v>
      </c>
      <c r="B433" s="86" t="str">
        <f t="shared" si="24"/>
        <v>Fishermen/women</v>
      </c>
      <c r="C433" s="152">
        <f t="shared" si="23"/>
        <v>300</v>
      </c>
      <c r="D433" s="152">
        <f t="shared" si="23"/>
        <v>170</v>
      </c>
      <c r="E433" s="152">
        <f t="shared" si="23"/>
        <v>60</v>
      </c>
      <c r="F433" s="152">
        <f t="shared" si="23"/>
        <v>110</v>
      </c>
      <c r="G433" s="153" t="str">
        <f t="shared" si="25"/>
        <v>3</v>
      </c>
      <c r="I433" s="174" t="s">
        <v>1034</v>
      </c>
      <c r="J433" s="174" t="s">
        <v>1035</v>
      </c>
      <c r="K433" s="176">
        <v>304.23</v>
      </c>
      <c r="L433" s="176">
        <v>167.43</v>
      </c>
      <c r="M433" s="176">
        <v>61.339999999999996</v>
      </c>
      <c r="N433" s="176">
        <v>106.1</v>
      </c>
      <c r="O433" s="177" t="s">
        <v>174</v>
      </c>
      <c r="P433" s="182"/>
    </row>
    <row r="434" spans="1:16" x14ac:dyDescent="0.35">
      <c r="A434" s="86" t="str">
        <f t="shared" si="24"/>
        <v>#84100</v>
      </c>
      <c r="B434" s="86" t="str">
        <f t="shared" si="24"/>
        <v>Underground mine service and support workers</v>
      </c>
      <c r="C434" s="152">
        <f t="shared" si="23"/>
        <v>390</v>
      </c>
      <c r="D434" s="152">
        <f t="shared" si="23"/>
        <v>120</v>
      </c>
      <c r="E434" s="152">
        <f t="shared" si="23"/>
        <v>0</v>
      </c>
      <c r="F434" s="152">
        <f t="shared" si="23"/>
        <v>120</v>
      </c>
      <c r="G434" s="153" t="str">
        <f t="shared" si="25"/>
        <v>4</v>
      </c>
      <c r="I434" s="174" t="s">
        <v>1036</v>
      </c>
      <c r="J434" s="174" t="s">
        <v>1037</v>
      </c>
      <c r="K434" s="176">
        <v>390.93</v>
      </c>
      <c r="L434" s="176">
        <v>122.58000000000001</v>
      </c>
      <c r="M434" s="176">
        <v>3.5700000000000003</v>
      </c>
      <c r="N434" s="176">
        <v>118.99999999999999</v>
      </c>
      <c r="O434" s="177" t="s">
        <v>305</v>
      </c>
      <c r="P434" s="182"/>
    </row>
    <row r="435" spans="1:16" x14ac:dyDescent="0.35">
      <c r="A435" s="86" t="str">
        <f t="shared" si="24"/>
        <v>#84101</v>
      </c>
      <c r="B435" s="86" t="str">
        <f t="shared" si="24"/>
        <v>Oil and gas well drilling and related workers and services operators</v>
      </c>
      <c r="C435" s="152">
        <f t="shared" si="23"/>
        <v>380</v>
      </c>
      <c r="D435" s="152">
        <f t="shared" si="23"/>
        <v>90</v>
      </c>
      <c r="E435" s="152">
        <f t="shared" si="23"/>
        <v>10</v>
      </c>
      <c r="F435" s="152">
        <f t="shared" si="23"/>
        <v>80</v>
      </c>
      <c r="G435" s="153" t="str">
        <f t="shared" si="25"/>
        <v>4</v>
      </c>
      <c r="I435" s="174" t="s">
        <v>1038</v>
      </c>
      <c r="J435" s="174" t="s">
        <v>1039</v>
      </c>
      <c r="K435" s="176">
        <v>379.77</v>
      </c>
      <c r="L435" s="176">
        <v>86.389999999999986</v>
      </c>
      <c r="M435" s="176">
        <v>7.8200000000000021</v>
      </c>
      <c r="N435" s="176">
        <v>78.56</v>
      </c>
      <c r="O435" s="177" t="s">
        <v>305</v>
      </c>
      <c r="P435" s="182"/>
    </row>
    <row r="436" spans="1:16" x14ac:dyDescent="0.35">
      <c r="A436" s="86" t="str">
        <f t="shared" si="24"/>
        <v>#84110</v>
      </c>
      <c r="B436" s="86" t="str">
        <f t="shared" si="24"/>
        <v>Chain saw and skidder operators</v>
      </c>
      <c r="C436" s="152">
        <f t="shared" si="23"/>
        <v>2050</v>
      </c>
      <c r="D436" s="152">
        <f t="shared" si="23"/>
        <v>320</v>
      </c>
      <c r="E436" s="152">
        <f t="shared" si="23"/>
        <v>-150</v>
      </c>
      <c r="F436" s="152">
        <f t="shared" si="23"/>
        <v>470</v>
      </c>
      <c r="G436" s="153" t="str">
        <f t="shared" si="25"/>
        <v>4</v>
      </c>
      <c r="I436" s="174" t="s">
        <v>1040</v>
      </c>
      <c r="J436" s="174" t="s">
        <v>1041</v>
      </c>
      <c r="K436" s="176">
        <v>2054.62</v>
      </c>
      <c r="L436" s="176">
        <v>320.23999999999995</v>
      </c>
      <c r="M436" s="176">
        <v>-145.57000000000002</v>
      </c>
      <c r="N436" s="176">
        <v>465.80000000000007</v>
      </c>
      <c r="O436" s="177" t="s">
        <v>305</v>
      </c>
      <c r="P436" s="182"/>
    </row>
    <row r="437" spans="1:16" x14ac:dyDescent="0.35">
      <c r="A437" s="86" t="str">
        <f t="shared" si="24"/>
        <v>#84111</v>
      </c>
      <c r="B437" s="86" t="str">
        <f t="shared" si="24"/>
        <v>Silviculture and forestry workers</v>
      </c>
      <c r="C437" s="152">
        <f t="shared" si="23"/>
        <v>1420</v>
      </c>
      <c r="D437" s="152">
        <f t="shared" si="23"/>
        <v>170</v>
      </c>
      <c r="E437" s="152">
        <f t="shared" si="23"/>
        <v>-50</v>
      </c>
      <c r="F437" s="152">
        <f t="shared" si="23"/>
        <v>220</v>
      </c>
      <c r="G437" s="153" t="str">
        <f t="shared" si="25"/>
        <v>4</v>
      </c>
      <c r="I437" s="174" t="s">
        <v>1042</v>
      </c>
      <c r="J437" s="174" t="s">
        <v>1043</v>
      </c>
      <c r="K437" s="176">
        <v>1421.88</v>
      </c>
      <c r="L437" s="176">
        <v>167.24999999999997</v>
      </c>
      <c r="M437" s="176">
        <v>-51.24</v>
      </c>
      <c r="N437" s="176">
        <v>218.51</v>
      </c>
      <c r="O437" s="177" t="s">
        <v>305</v>
      </c>
      <c r="P437" s="182"/>
    </row>
    <row r="438" spans="1:16" x14ac:dyDescent="0.35">
      <c r="A438" s="86" t="str">
        <f t="shared" si="24"/>
        <v>#84120</v>
      </c>
      <c r="B438" s="86" t="str">
        <f t="shared" si="24"/>
        <v>Specialized livestock workers and farm machinery operators</v>
      </c>
      <c r="C438" s="152">
        <f t="shared" si="23"/>
        <v>2790</v>
      </c>
      <c r="D438" s="152">
        <f t="shared" si="23"/>
        <v>670</v>
      </c>
      <c r="E438" s="152">
        <f t="shared" si="23"/>
        <v>100</v>
      </c>
      <c r="F438" s="152">
        <f t="shared" si="23"/>
        <v>570</v>
      </c>
      <c r="G438" s="153" t="str">
        <f t="shared" si="25"/>
        <v>4</v>
      </c>
      <c r="I438" s="174" t="s">
        <v>1044</v>
      </c>
      <c r="J438" s="174" t="s">
        <v>1045</v>
      </c>
      <c r="K438" s="176">
        <v>2785.55</v>
      </c>
      <c r="L438" s="176">
        <v>672.5100000000001</v>
      </c>
      <c r="M438" s="176">
        <v>97.53</v>
      </c>
      <c r="N438" s="176">
        <v>574.9899999999999</v>
      </c>
      <c r="O438" s="177" t="s">
        <v>305</v>
      </c>
      <c r="P438" s="182"/>
    </row>
    <row r="439" spans="1:16" x14ac:dyDescent="0.35">
      <c r="A439" s="86" t="str">
        <f t="shared" si="24"/>
        <v>#84121</v>
      </c>
      <c r="B439" s="86" t="str">
        <f t="shared" si="24"/>
        <v>Fishing vessel deckhands</v>
      </c>
      <c r="C439" s="152">
        <f t="shared" si="23"/>
        <v>220</v>
      </c>
      <c r="D439" s="152">
        <f t="shared" si="23"/>
        <v>130</v>
      </c>
      <c r="E439" s="152">
        <f t="shared" si="23"/>
        <v>60</v>
      </c>
      <c r="F439" s="152">
        <f t="shared" si="23"/>
        <v>70</v>
      </c>
      <c r="G439" s="153" t="str">
        <f t="shared" si="25"/>
        <v>4</v>
      </c>
      <c r="I439" s="174" t="s">
        <v>1046</v>
      </c>
      <c r="J439" s="174" t="s">
        <v>1047</v>
      </c>
      <c r="K439" s="176">
        <v>222.41</v>
      </c>
      <c r="L439" s="176">
        <v>130.13</v>
      </c>
      <c r="M439" s="176">
        <v>63.109999999999992</v>
      </c>
      <c r="N439" s="176">
        <v>67.029999999999987</v>
      </c>
      <c r="O439" s="177" t="s">
        <v>305</v>
      </c>
      <c r="P439" s="182"/>
    </row>
    <row r="440" spans="1:16" x14ac:dyDescent="0.35">
      <c r="A440" s="86" t="str">
        <f t="shared" si="24"/>
        <v>#85100</v>
      </c>
      <c r="B440" s="86" t="str">
        <f t="shared" si="24"/>
        <v>Livestock labourers</v>
      </c>
      <c r="C440" s="152">
        <f t="shared" si="23"/>
        <v>2580</v>
      </c>
      <c r="D440" s="152">
        <f t="shared" si="23"/>
        <v>490</v>
      </c>
      <c r="E440" s="152">
        <f t="shared" si="23"/>
        <v>100</v>
      </c>
      <c r="F440" s="152">
        <f t="shared" si="23"/>
        <v>390</v>
      </c>
      <c r="G440" s="153" t="str">
        <f t="shared" si="25"/>
        <v>5</v>
      </c>
      <c r="I440" s="174" t="s">
        <v>1048</v>
      </c>
      <c r="J440" s="174" t="s">
        <v>1049</v>
      </c>
      <c r="K440" s="176">
        <v>2581.46</v>
      </c>
      <c r="L440" s="176">
        <v>492.07999999999993</v>
      </c>
      <c r="M440" s="176">
        <v>104.57</v>
      </c>
      <c r="N440" s="176">
        <v>387.50999999999993</v>
      </c>
      <c r="O440" s="177" t="s">
        <v>168</v>
      </c>
      <c r="P440" s="182"/>
    </row>
    <row r="441" spans="1:16" x14ac:dyDescent="0.35">
      <c r="A441" s="86" t="str">
        <f t="shared" si="24"/>
        <v>#85101</v>
      </c>
      <c r="B441" s="86" t="str">
        <f t="shared" si="24"/>
        <v>Harvesting labourers</v>
      </c>
      <c r="C441" s="152">
        <f t="shared" si="23"/>
        <v>1730</v>
      </c>
      <c r="D441" s="152">
        <f t="shared" si="23"/>
        <v>410</v>
      </c>
      <c r="E441" s="152">
        <f t="shared" si="23"/>
        <v>10</v>
      </c>
      <c r="F441" s="152">
        <f t="shared" si="23"/>
        <v>400</v>
      </c>
      <c r="G441" s="153" t="str">
        <f t="shared" si="25"/>
        <v>5</v>
      </c>
      <c r="I441" s="174" t="s">
        <v>1050</v>
      </c>
      <c r="J441" s="174" t="s">
        <v>1051</v>
      </c>
      <c r="K441" s="176">
        <v>1727.13</v>
      </c>
      <c r="L441" s="176">
        <v>409.99</v>
      </c>
      <c r="M441" s="176">
        <v>11</v>
      </c>
      <c r="N441" s="176">
        <v>398.99</v>
      </c>
      <c r="O441" s="177" t="s">
        <v>168</v>
      </c>
      <c r="P441" s="182"/>
    </row>
    <row r="442" spans="1:16" x14ac:dyDescent="0.35">
      <c r="A442" s="86" t="str">
        <f t="shared" si="24"/>
        <v>#85102</v>
      </c>
      <c r="B442" s="86" t="str">
        <f t="shared" si="24"/>
        <v>Aquaculture and marine harvest labourers</v>
      </c>
      <c r="C442" s="152">
        <f t="shared" si="23"/>
        <v>320</v>
      </c>
      <c r="D442" s="152">
        <f t="shared" si="23"/>
        <v>90</v>
      </c>
      <c r="E442" s="152">
        <f t="shared" si="23"/>
        <v>10</v>
      </c>
      <c r="F442" s="152">
        <f t="shared" si="23"/>
        <v>70</v>
      </c>
      <c r="G442" s="153" t="str">
        <f t="shared" si="25"/>
        <v>5</v>
      </c>
      <c r="I442" s="174" t="s">
        <v>1052</v>
      </c>
      <c r="J442" s="174" t="s">
        <v>1053</v>
      </c>
      <c r="K442" s="176">
        <v>322.62</v>
      </c>
      <c r="L442" s="176">
        <v>85.63</v>
      </c>
      <c r="M442" s="176">
        <v>13.48</v>
      </c>
      <c r="N442" s="176">
        <v>72.150000000000006</v>
      </c>
      <c r="O442" s="177" t="s">
        <v>168</v>
      </c>
      <c r="P442" s="182"/>
    </row>
    <row r="443" spans="1:16" x14ac:dyDescent="0.35">
      <c r="A443" s="86" t="str">
        <f t="shared" si="24"/>
        <v>#85103</v>
      </c>
      <c r="B443" s="86" t="str">
        <f t="shared" si="24"/>
        <v>Nursery and greenhouse labourers</v>
      </c>
      <c r="C443" s="152">
        <f t="shared" si="23"/>
        <v>3020</v>
      </c>
      <c r="D443" s="152">
        <f t="shared" si="23"/>
        <v>690</v>
      </c>
      <c r="E443" s="152">
        <f t="shared" si="23"/>
        <v>50</v>
      </c>
      <c r="F443" s="152">
        <f t="shared" si="23"/>
        <v>640</v>
      </c>
      <c r="G443" s="153" t="str">
        <f t="shared" si="25"/>
        <v>5</v>
      </c>
      <c r="I443" s="174" t="s">
        <v>1054</v>
      </c>
      <c r="J443" s="174" t="s">
        <v>1055</v>
      </c>
      <c r="K443" s="176">
        <v>3022.94</v>
      </c>
      <c r="L443" s="176">
        <v>692</v>
      </c>
      <c r="M443" s="176">
        <v>53.28</v>
      </c>
      <c r="N443" s="176">
        <v>638.70999999999992</v>
      </c>
      <c r="O443" s="177" t="s">
        <v>168</v>
      </c>
      <c r="P443" s="182"/>
    </row>
    <row r="444" spans="1:16" x14ac:dyDescent="0.35">
      <c r="A444" s="86" t="str">
        <f t="shared" si="24"/>
        <v>#85104</v>
      </c>
      <c r="B444" s="86" t="str">
        <f t="shared" si="24"/>
        <v>Trappers and hunters</v>
      </c>
      <c r="C444" s="152">
        <f t="shared" si="23"/>
        <v>0</v>
      </c>
      <c r="D444" s="152">
        <f t="shared" si="23"/>
        <v>0</v>
      </c>
      <c r="E444" s="152">
        <f t="shared" si="23"/>
        <v>0</v>
      </c>
      <c r="F444" s="152">
        <f t="shared" si="23"/>
        <v>0</v>
      </c>
      <c r="G444" s="153" t="str">
        <f t="shared" si="25"/>
        <v>5</v>
      </c>
      <c r="I444" s="174" t="s">
        <v>1056</v>
      </c>
      <c r="J444" s="174" t="s">
        <v>1057</v>
      </c>
      <c r="K444" s="176">
        <v>0</v>
      </c>
      <c r="L444" s="176">
        <v>0</v>
      </c>
      <c r="M444" s="176">
        <v>0</v>
      </c>
      <c r="N444" s="176">
        <v>0</v>
      </c>
      <c r="O444" s="177" t="s">
        <v>168</v>
      </c>
      <c r="P444" s="182"/>
    </row>
    <row r="445" spans="1:16" x14ac:dyDescent="0.35">
      <c r="A445" s="86" t="str">
        <f t="shared" si="24"/>
        <v>#85110</v>
      </c>
      <c r="B445" s="86" t="str">
        <f t="shared" si="24"/>
        <v>Mine labourers</v>
      </c>
      <c r="C445" s="152">
        <f t="shared" si="23"/>
        <v>600</v>
      </c>
      <c r="D445" s="152">
        <f t="shared" si="23"/>
        <v>150</v>
      </c>
      <c r="E445" s="152">
        <f t="shared" si="23"/>
        <v>30</v>
      </c>
      <c r="F445" s="152">
        <f t="shared" si="23"/>
        <v>120</v>
      </c>
      <c r="G445" s="153" t="str">
        <f t="shared" si="25"/>
        <v>5</v>
      </c>
      <c r="I445" s="174" t="s">
        <v>1058</v>
      </c>
      <c r="J445" s="174" t="s">
        <v>1059</v>
      </c>
      <c r="K445" s="176">
        <v>595.33000000000004</v>
      </c>
      <c r="L445" s="176">
        <v>151.55999999999997</v>
      </c>
      <c r="M445" s="176">
        <v>28.410000000000004</v>
      </c>
      <c r="N445" s="176">
        <v>123.15</v>
      </c>
      <c r="O445" s="177" t="s">
        <v>168</v>
      </c>
      <c r="P445" s="182"/>
    </row>
    <row r="446" spans="1:16" x14ac:dyDescent="0.35">
      <c r="A446" s="86" t="str">
        <f t="shared" si="24"/>
        <v>#85111</v>
      </c>
      <c r="B446" s="86" t="str">
        <f t="shared" si="24"/>
        <v>Oil and gas drilling, servicing and related labourers</v>
      </c>
      <c r="C446" s="152">
        <f t="shared" si="23"/>
        <v>550</v>
      </c>
      <c r="D446" s="152">
        <f t="shared" si="23"/>
        <v>120</v>
      </c>
      <c r="E446" s="152">
        <f t="shared" si="23"/>
        <v>10</v>
      </c>
      <c r="F446" s="152">
        <f t="shared" si="23"/>
        <v>110</v>
      </c>
      <c r="G446" s="153" t="str">
        <f t="shared" si="25"/>
        <v>5</v>
      </c>
      <c r="I446" s="174" t="s">
        <v>1060</v>
      </c>
      <c r="J446" s="174" t="s">
        <v>1061</v>
      </c>
      <c r="K446" s="176">
        <v>550.42999999999995</v>
      </c>
      <c r="L446" s="176">
        <v>119.30999999999999</v>
      </c>
      <c r="M446" s="176">
        <v>8.2399999999999984</v>
      </c>
      <c r="N446" s="176">
        <v>111.06000000000002</v>
      </c>
      <c r="O446" s="177" t="s">
        <v>168</v>
      </c>
      <c r="P446" s="182"/>
    </row>
    <row r="447" spans="1:16" x14ac:dyDescent="0.35">
      <c r="A447" s="86" t="str">
        <f t="shared" si="24"/>
        <v>#85120</v>
      </c>
      <c r="B447" s="86" t="str">
        <f t="shared" si="24"/>
        <v>Logging and forestry labourers</v>
      </c>
      <c r="C447" s="152">
        <f t="shared" si="23"/>
        <v>1430</v>
      </c>
      <c r="D447" s="152">
        <f t="shared" si="23"/>
        <v>40</v>
      </c>
      <c r="E447" s="152">
        <f t="shared" si="23"/>
        <v>-130</v>
      </c>
      <c r="F447" s="152">
        <f t="shared" si="23"/>
        <v>170</v>
      </c>
      <c r="G447" s="153" t="str">
        <f t="shared" si="25"/>
        <v>5</v>
      </c>
      <c r="I447" s="174" t="s">
        <v>1062</v>
      </c>
      <c r="J447" s="174" t="s">
        <v>1063</v>
      </c>
      <c r="K447" s="176">
        <v>1426.89</v>
      </c>
      <c r="L447" s="176">
        <v>41.03</v>
      </c>
      <c r="M447" s="176">
        <v>-126.43</v>
      </c>
      <c r="N447" s="176">
        <v>167.43</v>
      </c>
      <c r="O447" s="177" t="s">
        <v>168</v>
      </c>
      <c r="P447" s="182"/>
    </row>
    <row r="448" spans="1:16" x14ac:dyDescent="0.35">
      <c r="A448" s="86" t="str">
        <f t="shared" si="24"/>
        <v>#85121</v>
      </c>
      <c r="B448" s="86" t="str">
        <f t="shared" si="24"/>
        <v>Landscaping and grounds maintenance labourers</v>
      </c>
      <c r="C448" s="152">
        <f t="shared" si="23"/>
        <v>17790</v>
      </c>
      <c r="D448" s="152">
        <f t="shared" si="23"/>
        <v>5490</v>
      </c>
      <c r="E448" s="152">
        <f t="shared" si="23"/>
        <v>2090</v>
      </c>
      <c r="F448" s="152">
        <f t="shared" si="23"/>
        <v>3400</v>
      </c>
      <c r="G448" s="153" t="str">
        <f t="shared" si="25"/>
        <v>5</v>
      </c>
      <c r="I448" s="174" t="s">
        <v>1064</v>
      </c>
      <c r="J448" s="174" t="s">
        <v>1065</v>
      </c>
      <c r="K448" s="176">
        <v>17785.73</v>
      </c>
      <c r="L448" s="176">
        <v>5489.97</v>
      </c>
      <c r="M448" s="176">
        <v>2089.7999999999997</v>
      </c>
      <c r="N448" s="176">
        <v>3400.15</v>
      </c>
      <c r="O448" s="177" t="s">
        <v>168</v>
      </c>
      <c r="P448" s="182"/>
    </row>
    <row r="449" spans="1:16" x14ac:dyDescent="0.35">
      <c r="A449" s="86" t="str">
        <f t="shared" si="24"/>
        <v>#90010</v>
      </c>
      <c r="B449" s="86" t="str">
        <f t="shared" si="24"/>
        <v>Manufacturing managers</v>
      </c>
      <c r="C449" s="152">
        <f t="shared" si="23"/>
        <v>11370</v>
      </c>
      <c r="D449" s="152">
        <f t="shared" si="23"/>
        <v>4770</v>
      </c>
      <c r="E449" s="152">
        <f t="shared" si="23"/>
        <v>680</v>
      </c>
      <c r="F449" s="152">
        <f t="shared" si="23"/>
        <v>4090</v>
      </c>
      <c r="G449" s="153" t="str">
        <f t="shared" si="25"/>
        <v>0</v>
      </c>
      <c r="I449" s="174" t="s">
        <v>1066</v>
      </c>
      <c r="J449" s="174" t="s">
        <v>1067</v>
      </c>
      <c r="K449" s="176">
        <v>11365.01</v>
      </c>
      <c r="L449" s="176">
        <v>4774.2999999999993</v>
      </c>
      <c r="M449" s="176">
        <v>681.3599999999999</v>
      </c>
      <c r="N449" s="176">
        <v>4092.96</v>
      </c>
      <c r="O449" s="177" t="s">
        <v>198</v>
      </c>
      <c r="P449" s="182"/>
    </row>
    <row r="450" spans="1:16" x14ac:dyDescent="0.35">
      <c r="A450" s="86" t="str">
        <f t="shared" si="24"/>
        <v>#90011</v>
      </c>
      <c r="B450" s="86" t="str">
        <f t="shared" si="24"/>
        <v>Utilities managers</v>
      </c>
      <c r="C450" s="152">
        <f t="shared" si="23"/>
        <v>1530</v>
      </c>
      <c r="D450" s="152">
        <f t="shared" si="23"/>
        <v>890</v>
      </c>
      <c r="E450" s="152">
        <f t="shared" si="23"/>
        <v>160</v>
      </c>
      <c r="F450" s="152">
        <f t="shared" si="23"/>
        <v>730</v>
      </c>
      <c r="G450" s="153" t="str">
        <f t="shared" si="25"/>
        <v>0</v>
      </c>
      <c r="I450" s="174" t="s">
        <v>1068</v>
      </c>
      <c r="J450" s="174" t="s">
        <v>1069</v>
      </c>
      <c r="K450" s="176">
        <v>1529.39</v>
      </c>
      <c r="L450" s="176">
        <v>891.64</v>
      </c>
      <c r="M450" s="176">
        <v>164.87</v>
      </c>
      <c r="N450" s="176">
        <v>726.78</v>
      </c>
      <c r="O450" s="177" t="s">
        <v>198</v>
      </c>
      <c r="P450" s="182"/>
    </row>
    <row r="451" spans="1:16" x14ac:dyDescent="0.35">
      <c r="A451" s="86" t="str">
        <f t="shared" si="24"/>
        <v>#92010</v>
      </c>
      <c r="B451" s="86" t="str">
        <f t="shared" si="24"/>
        <v>Supervisors, mineral and metal processing</v>
      </c>
      <c r="C451" s="152">
        <f t="shared" si="23"/>
        <v>480</v>
      </c>
      <c r="D451" s="152">
        <f t="shared" si="23"/>
        <v>210</v>
      </c>
      <c r="E451" s="152">
        <f t="shared" si="23"/>
        <v>40</v>
      </c>
      <c r="F451" s="152">
        <f t="shared" si="23"/>
        <v>170</v>
      </c>
      <c r="G451" s="153" t="str">
        <f t="shared" si="25"/>
        <v>2</v>
      </c>
      <c r="I451" s="174" t="s">
        <v>1070</v>
      </c>
      <c r="J451" s="174" t="s">
        <v>1071</v>
      </c>
      <c r="K451" s="176">
        <v>483.93</v>
      </c>
      <c r="L451" s="176">
        <v>211.59999999999997</v>
      </c>
      <c r="M451" s="176">
        <v>41.38</v>
      </c>
      <c r="N451" s="176">
        <v>170.20999999999998</v>
      </c>
      <c r="O451" s="177" t="s">
        <v>171</v>
      </c>
      <c r="P451" s="182"/>
    </row>
    <row r="452" spans="1:16" x14ac:dyDescent="0.35">
      <c r="A452" s="86" t="str">
        <f t="shared" si="24"/>
        <v>#92011</v>
      </c>
      <c r="B452" s="86" t="str">
        <f t="shared" si="24"/>
        <v>Supervisors, petroleum, gas and chemical processing and utilities</v>
      </c>
      <c r="C452" s="152">
        <f t="shared" si="23"/>
        <v>1070</v>
      </c>
      <c r="D452" s="152">
        <f t="shared" si="23"/>
        <v>570</v>
      </c>
      <c r="E452" s="152">
        <f t="shared" si="23"/>
        <v>120</v>
      </c>
      <c r="F452" s="152">
        <f t="shared" ref="F452:F515" si="26">ROUND(N452,-1)</f>
        <v>450</v>
      </c>
      <c r="G452" s="153" t="str">
        <f t="shared" si="25"/>
        <v>2</v>
      </c>
      <c r="I452" s="174" t="s">
        <v>1072</v>
      </c>
      <c r="J452" s="174" t="s">
        <v>1073</v>
      </c>
      <c r="K452" s="176">
        <v>1069.5999999999999</v>
      </c>
      <c r="L452" s="176">
        <v>566.94000000000005</v>
      </c>
      <c r="M452" s="176">
        <v>120.78000000000002</v>
      </c>
      <c r="N452" s="176">
        <v>446.14</v>
      </c>
      <c r="O452" s="177" t="s">
        <v>171</v>
      </c>
      <c r="P452" s="182"/>
    </row>
    <row r="453" spans="1:16" x14ac:dyDescent="0.35">
      <c r="A453" s="86" t="str">
        <f t="shared" si="24"/>
        <v>#92012</v>
      </c>
      <c r="B453" s="86" t="str">
        <f t="shared" si="24"/>
        <v>Supervisors, food and beverage processing</v>
      </c>
      <c r="C453" s="152">
        <f t="shared" ref="C453:F516" si="27">ROUND(K453,-1)</f>
        <v>2120</v>
      </c>
      <c r="D453" s="152">
        <f t="shared" si="27"/>
        <v>860</v>
      </c>
      <c r="E453" s="152">
        <f t="shared" si="27"/>
        <v>320</v>
      </c>
      <c r="F453" s="152">
        <f t="shared" si="26"/>
        <v>530</v>
      </c>
      <c r="G453" s="153" t="str">
        <f t="shared" si="25"/>
        <v>2</v>
      </c>
      <c r="I453" s="174" t="s">
        <v>1074</v>
      </c>
      <c r="J453" s="174" t="s">
        <v>1075</v>
      </c>
      <c r="K453" s="176">
        <v>2124.25</v>
      </c>
      <c r="L453" s="176">
        <v>856.8599999999999</v>
      </c>
      <c r="M453" s="176">
        <v>324.71000000000004</v>
      </c>
      <c r="N453" s="176">
        <v>532.13</v>
      </c>
      <c r="O453" s="177" t="s">
        <v>171</v>
      </c>
      <c r="P453" s="182"/>
    </row>
    <row r="454" spans="1:16" x14ac:dyDescent="0.35">
      <c r="A454" s="86" t="str">
        <f t="shared" ref="A454:B516" si="28">I454</f>
        <v>#92013</v>
      </c>
      <c r="B454" s="86" t="str">
        <f t="shared" si="28"/>
        <v>Supervisors, plastic and rubber products manufacturing</v>
      </c>
      <c r="C454" s="152">
        <f t="shared" si="27"/>
        <v>190</v>
      </c>
      <c r="D454" s="152">
        <f t="shared" si="27"/>
        <v>80</v>
      </c>
      <c r="E454" s="152">
        <f t="shared" si="27"/>
        <v>20</v>
      </c>
      <c r="F454" s="152">
        <f t="shared" si="26"/>
        <v>70</v>
      </c>
      <c r="G454" s="153" t="str">
        <f t="shared" ref="G454:G516" si="29">O454</f>
        <v>2</v>
      </c>
      <c r="I454" s="174" t="s">
        <v>1076</v>
      </c>
      <c r="J454" s="174" t="s">
        <v>1077</v>
      </c>
      <c r="K454" s="176">
        <v>190.35</v>
      </c>
      <c r="L454" s="176">
        <v>84.68</v>
      </c>
      <c r="M454" s="176">
        <v>17.48</v>
      </c>
      <c r="N454" s="176">
        <v>67.180000000000007</v>
      </c>
      <c r="O454" s="177" t="s">
        <v>171</v>
      </c>
      <c r="P454" s="182"/>
    </row>
    <row r="455" spans="1:16" x14ac:dyDescent="0.35">
      <c r="A455" s="86" t="str">
        <f t="shared" si="28"/>
        <v>#92014</v>
      </c>
      <c r="B455" s="86" t="str">
        <f t="shared" si="28"/>
        <v>Supervisors, forest products processing</v>
      </c>
      <c r="C455" s="152">
        <f t="shared" si="27"/>
        <v>1320</v>
      </c>
      <c r="D455" s="152">
        <f t="shared" si="27"/>
        <v>460</v>
      </c>
      <c r="E455" s="152">
        <f t="shared" si="27"/>
        <v>-50</v>
      </c>
      <c r="F455" s="152">
        <f t="shared" si="26"/>
        <v>510</v>
      </c>
      <c r="G455" s="153" t="str">
        <f t="shared" si="29"/>
        <v>2</v>
      </c>
      <c r="I455" s="174" t="s">
        <v>1078</v>
      </c>
      <c r="J455" s="174" t="s">
        <v>1079</v>
      </c>
      <c r="K455" s="176">
        <v>1315.11</v>
      </c>
      <c r="L455" s="176">
        <v>463.40999999999997</v>
      </c>
      <c r="M455" s="176">
        <v>-48.17</v>
      </c>
      <c r="N455" s="176">
        <v>511.54</v>
      </c>
      <c r="O455" s="177" t="s">
        <v>171</v>
      </c>
      <c r="P455" s="182"/>
    </row>
    <row r="456" spans="1:16" x14ac:dyDescent="0.35">
      <c r="A456" s="86" t="str">
        <f t="shared" si="28"/>
        <v>#92015</v>
      </c>
      <c r="B456" s="86" t="str">
        <f t="shared" si="28"/>
        <v>Supervisors, textile, fabric, fur and leather products processing and manufacturing</v>
      </c>
      <c r="C456" s="152">
        <f t="shared" si="27"/>
        <v>100</v>
      </c>
      <c r="D456" s="152">
        <f t="shared" si="27"/>
        <v>50</v>
      </c>
      <c r="E456" s="152">
        <f t="shared" si="27"/>
        <v>10</v>
      </c>
      <c r="F456" s="152">
        <f t="shared" si="26"/>
        <v>40</v>
      </c>
      <c r="G456" s="153" t="str">
        <f t="shared" si="29"/>
        <v>2</v>
      </c>
      <c r="I456" s="174" t="s">
        <v>1080</v>
      </c>
      <c r="J456" s="174" t="s">
        <v>1081</v>
      </c>
      <c r="K456" s="176">
        <v>103.93</v>
      </c>
      <c r="L456" s="176">
        <v>53.470000000000006</v>
      </c>
      <c r="M456" s="176">
        <v>14.569999999999999</v>
      </c>
      <c r="N456" s="176">
        <v>38.909999999999997</v>
      </c>
      <c r="O456" s="177" t="s">
        <v>171</v>
      </c>
      <c r="P456" s="182"/>
    </row>
    <row r="457" spans="1:16" x14ac:dyDescent="0.35">
      <c r="A457" s="86" t="str">
        <f t="shared" si="28"/>
        <v>#92020</v>
      </c>
      <c r="B457" s="86" t="str">
        <f t="shared" si="28"/>
        <v>Supervisors, motor vehicle assembling</v>
      </c>
      <c r="C457" s="152">
        <f t="shared" si="27"/>
        <v>100</v>
      </c>
      <c r="D457" s="152">
        <f t="shared" si="27"/>
        <v>60</v>
      </c>
      <c r="E457" s="152">
        <f t="shared" si="27"/>
        <v>20</v>
      </c>
      <c r="F457" s="152">
        <f t="shared" si="26"/>
        <v>40</v>
      </c>
      <c r="G457" s="153" t="str">
        <f t="shared" si="29"/>
        <v>2</v>
      </c>
      <c r="I457" s="174" t="s">
        <v>1082</v>
      </c>
      <c r="J457" s="174" t="s">
        <v>1083</v>
      </c>
      <c r="K457" s="176">
        <v>104.64</v>
      </c>
      <c r="L457" s="176">
        <v>56.79</v>
      </c>
      <c r="M457" s="176">
        <v>18.93</v>
      </c>
      <c r="N457" s="176">
        <v>37.86</v>
      </c>
      <c r="O457" s="177" t="s">
        <v>171</v>
      </c>
      <c r="P457" s="182"/>
    </row>
    <row r="458" spans="1:16" x14ac:dyDescent="0.35">
      <c r="A458" s="86" t="str">
        <f t="shared" si="28"/>
        <v>#92021</v>
      </c>
      <c r="B458" s="86" t="str">
        <f t="shared" si="28"/>
        <v>Supervisors, electronics and electrical products manufacturing</v>
      </c>
      <c r="C458" s="152">
        <f t="shared" si="27"/>
        <v>250</v>
      </c>
      <c r="D458" s="152">
        <f t="shared" si="27"/>
        <v>130</v>
      </c>
      <c r="E458" s="152">
        <f t="shared" si="27"/>
        <v>30</v>
      </c>
      <c r="F458" s="152">
        <f t="shared" si="26"/>
        <v>100</v>
      </c>
      <c r="G458" s="153" t="str">
        <f t="shared" si="29"/>
        <v>2</v>
      </c>
      <c r="I458" s="174" t="s">
        <v>1084</v>
      </c>
      <c r="J458" s="174" t="s">
        <v>1085</v>
      </c>
      <c r="K458" s="176">
        <v>245.73</v>
      </c>
      <c r="L458" s="176">
        <v>129.01</v>
      </c>
      <c r="M458" s="176">
        <v>26.57</v>
      </c>
      <c r="N458" s="176">
        <v>102.46000000000001</v>
      </c>
      <c r="O458" s="177" t="s">
        <v>171</v>
      </c>
      <c r="P458" s="182"/>
    </row>
    <row r="459" spans="1:16" x14ac:dyDescent="0.35">
      <c r="A459" s="86" t="str">
        <f t="shared" si="28"/>
        <v>#92022</v>
      </c>
      <c r="B459" s="86" t="str">
        <f t="shared" si="28"/>
        <v>Supervisors, furniture and fixtures manufacturing</v>
      </c>
      <c r="C459" s="152">
        <f t="shared" si="27"/>
        <v>80</v>
      </c>
      <c r="D459" s="152">
        <f t="shared" si="27"/>
        <v>30</v>
      </c>
      <c r="E459" s="152">
        <f t="shared" si="27"/>
        <v>10</v>
      </c>
      <c r="F459" s="152">
        <f t="shared" si="26"/>
        <v>20</v>
      </c>
      <c r="G459" s="153" t="str">
        <f t="shared" si="29"/>
        <v>2</v>
      </c>
      <c r="I459" s="174" t="s">
        <v>1086</v>
      </c>
      <c r="J459" s="174" t="s">
        <v>1087</v>
      </c>
      <c r="K459" s="176">
        <v>83.09</v>
      </c>
      <c r="L459" s="176">
        <v>26.880000000000003</v>
      </c>
      <c r="M459" s="176">
        <v>7.9399999999999995</v>
      </c>
      <c r="N459" s="176">
        <v>18.939999999999998</v>
      </c>
      <c r="O459" s="177" t="s">
        <v>171</v>
      </c>
      <c r="P459" s="182"/>
    </row>
    <row r="460" spans="1:16" x14ac:dyDescent="0.35">
      <c r="A460" s="86" t="str">
        <f t="shared" si="28"/>
        <v>#92023</v>
      </c>
      <c r="B460" s="86" t="str">
        <f t="shared" si="28"/>
        <v>Supervisors, other mechanical and metal products manufacturing</v>
      </c>
      <c r="C460" s="152">
        <f t="shared" si="27"/>
        <v>160</v>
      </c>
      <c r="D460" s="152">
        <f t="shared" si="27"/>
        <v>70</v>
      </c>
      <c r="E460" s="152">
        <f t="shared" si="27"/>
        <v>20</v>
      </c>
      <c r="F460" s="152">
        <f t="shared" si="26"/>
        <v>50</v>
      </c>
      <c r="G460" s="153" t="str">
        <f t="shared" si="29"/>
        <v>2</v>
      </c>
      <c r="I460" s="174" t="s">
        <v>1088</v>
      </c>
      <c r="J460" s="174" t="s">
        <v>1089</v>
      </c>
      <c r="K460" s="176">
        <v>163.87</v>
      </c>
      <c r="L460" s="176">
        <v>73.259999999999991</v>
      </c>
      <c r="M460" s="176">
        <v>21.38</v>
      </c>
      <c r="N460" s="176">
        <v>51.89</v>
      </c>
      <c r="O460" s="177" t="s">
        <v>171</v>
      </c>
      <c r="P460" s="182"/>
    </row>
    <row r="461" spans="1:16" x14ac:dyDescent="0.35">
      <c r="A461" s="86" t="str">
        <f t="shared" si="28"/>
        <v>#92024</v>
      </c>
      <c r="B461" s="86" t="str">
        <f t="shared" si="28"/>
        <v>Supervisors, other products manufacturing and assembly</v>
      </c>
      <c r="C461" s="152">
        <f t="shared" si="27"/>
        <v>220</v>
      </c>
      <c r="D461" s="152">
        <f t="shared" si="27"/>
        <v>70</v>
      </c>
      <c r="E461" s="152">
        <f t="shared" si="27"/>
        <v>20</v>
      </c>
      <c r="F461" s="152">
        <f t="shared" si="26"/>
        <v>50</v>
      </c>
      <c r="G461" s="153" t="str">
        <f t="shared" si="29"/>
        <v>2</v>
      </c>
      <c r="I461" s="174" t="s">
        <v>1090</v>
      </c>
      <c r="J461" s="174" t="s">
        <v>1091</v>
      </c>
      <c r="K461" s="176">
        <v>217.5</v>
      </c>
      <c r="L461" s="176">
        <v>70.8</v>
      </c>
      <c r="M461" s="176">
        <v>15.949999999999998</v>
      </c>
      <c r="N461" s="176">
        <v>54.849999999999994</v>
      </c>
      <c r="O461" s="177" t="s">
        <v>171</v>
      </c>
      <c r="P461" s="182"/>
    </row>
    <row r="462" spans="1:16" x14ac:dyDescent="0.35">
      <c r="A462" s="86" t="str">
        <f t="shared" si="28"/>
        <v>#92100</v>
      </c>
      <c r="B462" s="86" t="str">
        <f t="shared" si="28"/>
        <v>Power engineers and power systems operators</v>
      </c>
      <c r="C462" s="152">
        <f t="shared" si="27"/>
        <v>6300</v>
      </c>
      <c r="D462" s="152">
        <f t="shared" si="27"/>
        <v>2760</v>
      </c>
      <c r="E462" s="152">
        <f t="shared" si="27"/>
        <v>500</v>
      </c>
      <c r="F462" s="152">
        <f t="shared" si="26"/>
        <v>2260</v>
      </c>
      <c r="G462" s="153" t="str">
        <f t="shared" si="29"/>
        <v>2</v>
      </c>
      <c r="I462" s="174" t="s">
        <v>1092</v>
      </c>
      <c r="J462" s="174" t="s">
        <v>1093</v>
      </c>
      <c r="K462" s="176">
        <v>6297.19</v>
      </c>
      <c r="L462" s="176">
        <v>2759.8700000000003</v>
      </c>
      <c r="M462" s="176">
        <v>499.72</v>
      </c>
      <c r="N462" s="176">
        <v>2260.15</v>
      </c>
      <c r="O462" s="177" t="s">
        <v>171</v>
      </c>
      <c r="P462" s="182"/>
    </row>
    <row r="463" spans="1:16" x14ac:dyDescent="0.35">
      <c r="A463" s="86" t="str">
        <f t="shared" si="28"/>
        <v>#92101</v>
      </c>
      <c r="B463" s="86" t="str">
        <f t="shared" si="28"/>
        <v>Water and waste treatment plant operators</v>
      </c>
      <c r="C463" s="152">
        <f t="shared" si="27"/>
        <v>1810</v>
      </c>
      <c r="D463" s="152">
        <f t="shared" si="27"/>
        <v>770</v>
      </c>
      <c r="E463" s="152">
        <f t="shared" si="27"/>
        <v>180</v>
      </c>
      <c r="F463" s="152">
        <f t="shared" si="26"/>
        <v>590</v>
      </c>
      <c r="G463" s="153" t="str">
        <f t="shared" si="29"/>
        <v>2</v>
      </c>
      <c r="I463" s="174" t="s">
        <v>1094</v>
      </c>
      <c r="J463" s="174" t="s">
        <v>1095</v>
      </c>
      <c r="K463" s="176">
        <v>1810.46</v>
      </c>
      <c r="L463" s="176">
        <v>770.23</v>
      </c>
      <c r="M463" s="176">
        <v>176.87</v>
      </c>
      <c r="N463" s="176">
        <v>593.29999999999995</v>
      </c>
      <c r="O463" s="177" t="s">
        <v>171</v>
      </c>
      <c r="P463" s="182"/>
    </row>
    <row r="464" spans="1:16" x14ac:dyDescent="0.35">
      <c r="A464" s="86" t="str">
        <f t="shared" si="28"/>
        <v>#93100</v>
      </c>
      <c r="B464" s="86" t="str">
        <f t="shared" si="28"/>
        <v>Central control and process operators, mineral and metal processing</v>
      </c>
      <c r="C464" s="152">
        <f t="shared" si="27"/>
        <v>630</v>
      </c>
      <c r="D464" s="152">
        <f t="shared" si="27"/>
        <v>330</v>
      </c>
      <c r="E464" s="152">
        <f t="shared" si="27"/>
        <v>50</v>
      </c>
      <c r="F464" s="152">
        <f t="shared" si="26"/>
        <v>280</v>
      </c>
      <c r="G464" s="153" t="str">
        <f t="shared" si="29"/>
        <v>3</v>
      </c>
      <c r="I464" s="174" t="s">
        <v>1096</v>
      </c>
      <c r="J464" s="174" t="s">
        <v>1097</v>
      </c>
      <c r="K464" s="176">
        <v>634.92999999999995</v>
      </c>
      <c r="L464" s="176">
        <v>329.04</v>
      </c>
      <c r="M464" s="176">
        <v>46.750000000000007</v>
      </c>
      <c r="N464" s="176">
        <v>282.26</v>
      </c>
      <c r="O464" s="177" t="s">
        <v>174</v>
      </c>
      <c r="P464" s="182"/>
    </row>
    <row r="465" spans="1:16" x14ac:dyDescent="0.35">
      <c r="A465" s="86" t="str">
        <f t="shared" si="28"/>
        <v>#93101</v>
      </c>
      <c r="B465" s="86" t="str">
        <f t="shared" si="28"/>
        <v>Central control and process operators, petroleum, gas and chemical processing</v>
      </c>
      <c r="C465" s="152">
        <f t="shared" si="27"/>
        <v>2290</v>
      </c>
      <c r="D465" s="152">
        <f t="shared" si="27"/>
        <v>930</v>
      </c>
      <c r="E465" s="152">
        <f t="shared" si="27"/>
        <v>200</v>
      </c>
      <c r="F465" s="152">
        <f t="shared" si="26"/>
        <v>730</v>
      </c>
      <c r="G465" s="153" t="str">
        <f t="shared" si="29"/>
        <v>3</v>
      </c>
      <c r="I465" s="174" t="s">
        <v>1098</v>
      </c>
      <c r="J465" s="174" t="s">
        <v>1099</v>
      </c>
      <c r="K465" s="176">
        <v>2294.44</v>
      </c>
      <c r="L465" s="176">
        <v>930.62999999999988</v>
      </c>
      <c r="M465" s="176">
        <v>197.31</v>
      </c>
      <c r="N465" s="176">
        <v>733.3</v>
      </c>
      <c r="O465" s="177" t="s">
        <v>174</v>
      </c>
      <c r="P465" s="182"/>
    </row>
    <row r="466" spans="1:16" x14ac:dyDescent="0.35">
      <c r="A466" s="86" t="str">
        <f t="shared" si="28"/>
        <v>#93102</v>
      </c>
      <c r="B466" s="86" t="str">
        <f t="shared" si="28"/>
        <v>Pulping, papermaking and coating control operators</v>
      </c>
      <c r="C466" s="152">
        <f t="shared" si="27"/>
        <v>180</v>
      </c>
      <c r="D466" s="152">
        <f t="shared" si="27"/>
        <v>70</v>
      </c>
      <c r="E466" s="152">
        <f t="shared" si="27"/>
        <v>-10</v>
      </c>
      <c r="F466" s="152">
        <f t="shared" si="26"/>
        <v>80</v>
      </c>
      <c r="G466" s="153" t="str">
        <f t="shared" si="29"/>
        <v>3</v>
      </c>
      <c r="I466" s="174" t="s">
        <v>1100</v>
      </c>
      <c r="J466" s="174" t="s">
        <v>1101</v>
      </c>
      <c r="K466" s="176">
        <v>184.25</v>
      </c>
      <c r="L466" s="176">
        <v>67.31</v>
      </c>
      <c r="M466" s="176">
        <v>-11.23</v>
      </c>
      <c r="N466" s="176">
        <v>78.53</v>
      </c>
      <c r="O466" s="177" t="s">
        <v>174</v>
      </c>
      <c r="P466" s="182"/>
    </row>
    <row r="467" spans="1:16" x14ac:dyDescent="0.35">
      <c r="A467" s="86" t="str">
        <f t="shared" si="28"/>
        <v>#93200</v>
      </c>
      <c r="B467" s="86" t="str">
        <f t="shared" si="28"/>
        <v>Aircraft assemblers and aircraft assembly inspectors</v>
      </c>
      <c r="C467" s="152">
        <f t="shared" si="27"/>
        <v>60</v>
      </c>
      <c r="D467" s="152">
        <f t="shared" si="27"/>
        <v>20</v>
      </c>
      <c r="E467" s="152">
        <f t="shared" si="27"/>
        <v>0</v>
      </c>
      <c r="F467" s="152">
        <f t="shared" si="26"/>
        <v>20</v>
      </c>
      <c r="G467" s="153" t="str">
        <f t="shared" si="29"/>
        <v>3</v>
      </c>
      <c r="I467" s="174" t="s">
        <v>1102</v>
      </c>
      <c r="J467" s="174" t="s">
        <v>1103</v>
      </c>
      <c r="K467" s="176">
        <v>56.98</v>
      </c>
      <c r="L467" s="176">
        <v>19.650000000000002</v>
      </c>
      <c r="M467" s="176">
        <v>3.44</v>
      </c>
      <c r="N467" s="176">
        <v>16.220000000000002</v>
      </c>
      <c r="O467" s="177" t="s">
        <v>174</v>
      </c>
      <c r="P467" s="182"/>
    </row>
    <row r="468" spans="1:16" x14ac:dyDescent="0.35">
      <c r="A468" s="86" t="str">
        <f t="shared" si="28"/>
        <v>#94100</v>
      </c>
      <c r="B468" s="86" t="str">
        <f t="shared" si="28"/>
        <v>Machine operators, mineral and metal processing</v>
      </c>
      <c r="C468" s="152">
        <f t="shared" si="27"/>
        <v>670</v>
      </c>
      <c r="D468" s="152">
        <f t="shared" si="27"/>
        <v>290</v>
      </c>
      <c r="E468" s="152">
        <f t="shared" si="27"/>
        <v>70</v>
      </c>
      <c r="F468" s="152">
        <f t="shared" si="26"/>
        <v>230</v>
      </c>
      <c r="G468" s="153" t="str">
        <f t="shared" si="29"/>
        <v>4</v>
      </c>
      <c r="I468" s="174" t="s">
        <v>1104</v>
      </c>
      <c r="J468" s="174" t="s">
        <v>1105</v>
      </c>
      <c r="K468" s="176">
        <v>668.71</v>
      </c>
      <c r="L468" s="176">
        <v>293.25</v>
      </c>
      <c r="M468" s="176">
        <v>68.050000000000011</v>
      </c>
      <c r="N468" s="176">
        <v>225.22</v>
      </c>
      <c r="O468" s="177" t="s">
        <v>305</v>
      </c>
      <c r="P468" s="182"/>
    </row>
    <row r="469" spans="1:16" x14ac:dyDescent="0.35">
      <c r="A469" s="86" t="str">
        <f t="shared" si="28"/>
        <v>#94101</v>
      </c>
      <c r="B469" s="86" t="str">
        <f t="shared" si="28"/>
        <v>Foundry workers</v>
      </c>
      <c r="C469" s="152">
        <f t="shared" si="27"/>
        <v>100</v>
      </c>
      <c r="D469" s="152">
        <f t="shared" si="27"/>
        <v>40</v>
      </c>
      <c r="E469" s="152">
        <f t="shared" si="27"/>
        <v>20</v>
      </c>
      <c r="F469" s="152">
        <f t="shared" si="26"/>
        <v>30</v>
      </c>
      <c r="G469" s="153" t="str">
        <f t="shared" si="29"/>
        <v>4</v>
      </c>
      <c r="I469" s="174" t="s">
        <v>1106</v>
      </c>
      <c r="J469" s="174" t="s">
        <v>1107</v>
      </c>
      <c r="K469" s="176">
        <v>98.34</v>
      </c>
      <c r="L469" s="176">
        <v>43.78</v>
      </c>
      <c r="M469" s="176">
        <v>18.32</v>
      </c>
      <c r="N469" s="176">
        <v>25.47</v>
      </c>
      <c r="O469" s="177" t="s">
        <v>305</v>
      </c>
      <c r="P469" s="182"/>
    </row>
    <row r="470" spans="1:16" x14ac:dyDescent="0.35">
      <c r="A470" s="86" t="str">
        <f t="shared" si="28"/>
        <v>#94102</v>
      </c>
      <c r="B470" s="86" t="str">
        <f t="shared" si="28"/>
        <v>Glass forming and finishing machine operators and glass cutters</v>
      </c>
      <c r="C470" s="152">
        <f t="shared" si="27"/>
        <v>260</v>
      </c>
      <c r="D470" s="152">
        <f t="shared" si="27"/>
        <v>70</v>
      </c>
      <c r="E470" s="152">
        <f t="shared" si="27"/>
        <v>20</v>
      </c>
      <c r="F470" s="152">
        <f t="shared" si="26"/>
        <v>50</v>
      </c>
      <c r="G470" s="153" t="str">
        <f t="shared" si="29"/>
        <v>4</v>
      </c>
      <c r="I470" s="174" t="s">
        <v>1108</v>
      </c>
      <c r="J470" s="174" t="s">
        <v>1109</v>
      </c>
      <c r="K470" s="176">
        <v>259.27999999999997</v>
      </c>
      <c r="L470" s="176">
        <v>68.72999999999999</v>
      </c>
      <c r="M470" s="176">
        <v>20.170000000000002</v>
      </c>
      <c r="N470" s="176">
        <v>48.55</v>
      </c>
      <c r="O470" s="177" t="s">
        <v>305</v>
      </c>
      <c r="P470" s="182"/>
    </row>
    <row r="471" spans="1:16" x14ac:dyDescent="0.35">
      <c r="A471" s="86" t="str">
        <f t="shared" si="28"/>
        <v>#94103</v>
      </c>
      <c r="B471" s="86" t="str">
        <f t="shared" si="28"/>
        <v>Concrete, clay and stone forming operators</v>
      </c>
      <c r="C471" s="152">
        <f t="shared" si="27"/>
        <v>420</v>
      </c>
      <c r="D471" s="152">
        <f t="shared" si="27"/>
        <v>120</v>
      </c>
      <c r="E471" s="152">
        <f t="shared" si="27"/>
        <v>40</v>
      </c>
      <c r="F471" s="152">
        <f t="shared" si="26"/>
        <v>80</v>
      </c>
      <c r="G471" s="153" t="str">
        <f t="shared" si="29"/>
        <v>4</v>
      </c>
      <c r="I471" s="174" t="s">
        <v>1110</v>
      </c>
      <c r="J471" s="174" t="s">
        <v>1111</v>
      </c>
      <c r="K471" s="176">
        <v>423.54</v>
      </c>
      <c r="L471" s="176">
        <v>122.16</v>
      </c>
      <c r="M471" s="176">
        <v>40.410000000000004</v>
      </c>
      <c r="N471" s="176">
        <v>81.78</v>
      </c>
      <c r="O471" s="177" t="s">
        <v>305</v>
      </c>
      <c r="P471" s="182"/>
    </row>
    <row r="472" spans="1:16" x14ac:dyDescent="0.35">
      <c r="A472" s="86" t="str">
        <f t="shared" si="28"/>
        <v>#94104</v>
      </c>
      <c r="B472" s="86" t="str">
        <f t="shared" si="28"/>
        <v>Inspectors and testers, mineral and metal processing</v>
      </c>
      <c r="C472" s="152">
        <f t="shared" si="27"/>
        <v>100</v>
      </c>
      <c r="D472" s="152">
        <f t="shared" si="27"/>
        <v>50</v>
      </c>
      <c r="E472" s="152">
        <f t="shared" si="27"/>
        <v>10</v>
      </c>
      <c r="F472" s="152">
        <f t="shared" si="26"/>
        <v>40</v>
      </c>
      <c r="G472" s="153" t="str">
        <f t="shared" si="29"/>
        <v>4</v>
      </c>
      <c r="I472" s="174" t="s">
        <v>1112</v>
      </c>
      <c r="J472" s="174" t="s">
        <v>1113</v>
      </c>
      <c r="K472" s="176">
        <v>103.76</v>
      </c>
      <c r="L472" s="176">
        <v>52.260000000000005</v>
      </c>
      <c r="M472" s="176">
        <v>14.52</v>
      </c>
      <c r="N472" s="176">
        <v>37.709999999999994</v>
      </c>
      <c r="O472" s="177" t="s">
        <v>305</v>
      </c>
      <c r="P472" s="182"/>
    </row>
    <row r="473" spans="1:16" x14ac:dyDescent="0.35">
      <c r="A473" s="86" t="str">
        <f t="shared" si="28"/>
        <v>#94105</v>
      </c>
      <c r="B473" s="86" t="str">
        <f t="shared" si="28"/>
        <v>Metalworking and forging machine operators</v>
      </c>
      <c r="C473" s="152">
        <f t="shared" si="27"/>
        <v>800</v>
      </c>
      <c r="D473" s="152">
        <f t="shared" si="27"/>
        <v>290</v>
      </c>
      <c r="E473" s="152">
        <f t="shared" si="27"/>
        <v>80</v>
      </c>
      <c r="F473" s="152">
        <f t="shared" si="26"/>
        <v>210</v>
      </c>
      <c r="G473" s="153" t="str">
        <f t="shared" si="29"/>
        <v>4</v>
      </c>
      <c r="I473" s="174" t="s">
        <v>1114</v>
      </c>
      <c r="J473" s="174" t="s">
        <v>1115</v>
      </c>
      <c r="K473" s="176">
        <v>798.92</v>
      </c>
      <c r="L473" s="176">
        <v>289.58000000000004</v>
      </c>
      <c r="M473" s="176">
        <v>83.82</v>
      </c>
      <c r="N473" s="176">
        <v>205.70999999999998</v>
      </c>
      <c r="O473" s="177" t="s">
        <v>305</v>
      </c>
      <c r="P473" s="182"/>
    </row>
    <row r="474" spans="1:16" x14ac:dyDescent="0.35">
      <c r="A474" s="86" t="str">
        <f t="shared" si="28"/>
        <v>#94106</v>
      </c>
      <c r="B474" s="86" t="str">
        <f t="shared" si="28"/>
        <v>Machining tool operators</v>
      </c>
      <c r="C474" s="152">
        <f t="shared" si="27"/>
        <v>340</v>
      </c>
      <c r="D474" s="152">
        <f t="shared" si="27"/>
        <v>120</v>
      </c>
      <c r="E474" s="152">
        <f t="shared" si="27"/>
        <v>40</v>
      </c>
      <c r="F474" s="152">
        <f t="shared" si="26"/>
        <v>80</v>
      </c>
      <c r="G474" s="153" t="str">
        <f t="shared" si="29"/>
        <v>4</v>
      </c>
      <c r="I474" s="174" t="s">
        <v>1116</v>
      </c>
      <c r="J474" s="174" t="s">
        <v>1117</v>
      </c>
      <c r="K474" s="176">
        <v>335.16</v>
      </c>
      <c r="L474" s="176">
        <v>119.78000000000002</v>
      </c>
      <c r="M474" s="176">
        <v>41</v>
      </c>
      <c r="N474" s="176">
        <v>78.760000000000005</v>
      </c>
      <c r="O474" s="177" t="s">
        <v>305</v>
      </c>
      <c r="P474" s="182"/>
    </row>
    <row r="475" spans="1:16" x14ac:dyDescent="0.35">
      <c r="A475" s="86" t="str">
        <f t="shared" si="28"/>
        <v>#94107</v>
      </c>
      <c r="B475" s="86" t="str">
        <f t="shared" si="28"/>
        <v>Machine operators of other metal products</v>
      </c>
      <c r="C475" s="152">
        <f t="shared" si="27"/>
        <v>80</v>
      </c>
      <c r="D475" s="152">
        <f t="shared" si="27"/>
        <v>30</v>
      </c>
      <c r="E475" s="152">
        <f t="shared" si="27"/>
        <v>10</v>
      </c>
      <c r="F475" s="152">
        <f t="shared" si="26"/>
        <v>30</v>
      </c>
      <c r="G475" s="153" t="str">
        <f t="shared" si="29"/>
        <v>4</v>
      </c>
      <c r="I475" s="174" t="s">
        <v>1118</v>
      </c>
      <c r="J475" s="174" t="s">
        <v>1119</v>
      </c>
      <c r="K475" s="176">
        <v>84.48</v>
      </c>
      <c r="L475" s="176">
        <v>31.800000000000004</v>
      </c>
      <c r="M475" s="176">
        <v>5.89</v>
      </c>
      <c r="N475" s="176">
        <v>25.900000000000002</v>
      </c>
      <c r="O475" s="177" t="s">
        <v>305</v>
      </c>
      <c r="P475" s="182"/>
    </row>
    <row r="476" spans="1:16" x14ac:dyDescent="0.35">
      <c r="A476" s="86" t="str">
        <f t="shared" si="28"/>
        <v>#94110</v>
      </c>
      <c r="B476" s="86" t="str">
        <f t="shared" si="28"/>
        <v>Chemical plant machine operators</v>
      </c>
      <c r="C476" s="152">
        <f t="shared" si="27"/>
        <v>360</v>
      </c>
      <c r="D476" s="152">
        <f t="shared" si="27"/>
        <v>130</v>
      </c>
      <c r="E476" s="152">
        <f t="shared" si="27"/>
        <v>40</v>
      </c>
      <c r="F476" s="152">
        <f t="shared" si="26"/>
        <v>100</v>
      </c>
      <c r="G476" s="153" t="str">
        <f t="shared" si="29"/>
        <v>4</v>
      </c>
      <c r="I476" s="174" t="s">
        <v>1120</v>
      </c>
      <c r="J476" s="174" t="s">
        <v>1121</v>
      </c>
      <c r="K476" s="176">
        <v>356.89</v>
      </c>
      <c r="L476" s="176">
        <v>131.69</v>
      </c>
      <c r="M476" s="176">
        <v>36.380000000000003</v>
      </c>
      <c r="N476" s="176">
        <v>95.320000000000007</v>
      </c>
      <c r="O476" s="177" t="s">
        <v>305</v>
      </c>
      <c r="P476" s="182"/>
    </row>
    <row r="477" spans="1:16" x14ac:dyDescent="0.35">
      <c r="A477" s="86" t="str">
        <f t="shared" si="28"/>
        <v>#94111</v>
      </c>
      <c r="B477" s="86" t="str">
        <f t="shared" si="28"/>
        <v>Plastics processing machine operators</v>
      </c>
      <c r="C477" s="152">
        <f t="shared" si="27"/>
        <v>600</v>
      </c>
      <c r="D477" s="152">
        <f t="shared" si="27"/>
        <v>250</v>
      </c>
      <c r="E477" s="152">
        <f t="shared" si="27"/>
        <v>50</v>
      </c>
      <c r="F477" s="152">
        <f t="shared" si="26"/>
        <v>200</v>
      </c>
      <c r="G477" s="153" t="str">
        <f t="shared" si="29"/>
        <v>4</v>
      </c>
      <c r="I477" s="174" t="s">
        <v>1122</v>
      </c>
      <c r="J477" s="174" t="s">
        <v>1123</v>
      </c>
      <c r="K477" s="176">
        <v>599.08000000000004</v>
      </c>
      <c r="L477" s="176">
        <v>254.72000000000006</v>
      </c>
      <c r="M477" s="176">
        <v>54.230000000000004</v>
      </c>
      <c r="N477" s="176">
        <v>200.48</v>
      </c>
      <c r="O477" s="177" t="s">
        <v>305</v>
      </c>
      <c r="P477" s="182"/>
    </row>
    <row r="478" spans="1:16" x14ac:dyDescent="0.35">
      <c r="A478" s="86" t="str">
        <f t="shared" si="28"/>
        <v>#94112</v>
      </c>
      <c r="B478" s="86" t="str">
        <f t="shared" si="28"/>
        <v>Rubber processing machine operators and related workers</v>
      </c>
      <c r="C478" s="152">
        <f t="shared" si="27"/>
        <v>130</v>
      </c>
      <c r="D478" s="152">
        <f t="shared" si="27"/>
        <v>50</v>
      </c>
      <c r="E478" s="152">
        <f t="shared" si="27"/>
        <v>10</v>
      </c>
      <c r="F478" s="152">
        <f t="shared" si="26"/>
        <v>40</v>
      </c>
      <c r="G478" s="153" t="str">
        <f t="shared" si="29"/>
        <v>4</v>
      </c>
      <c r="I478" s="174" t="s">
        <v>1124</v>
      </c>
      <c r="J478" s="174" t="s">
        <v>1125</v>
      </c>
      <c r="K478" s="176">
        <v>130.36000000000001</v>
      </c>
      <c r="L478" s="176">
        <v>47.089999999999989</v>
      </c>
      <c r="M478" s="176">
        <v>10.679999999999998</v>
      </c>
      <c r="N478" s="176">
        <v>36.42</v>
      </c>
      <c r="O478" s="177" t="s">
        <v>305</v>
      </c>
      <c r="P478" s="182"/>
    </row>
    <row r="479" spans="1:16" x14ac:dyDescent="0.35">
      <c r="A479" s="86" t="str">
        <f t="shared" si="28"/>
        <v>#94120</v>
      </c>
      <c r="B479" s="86" t="str">
        <f t="shared" si="28"/>
        <v>Sawmill machine operators</v>
      </c>
      <c r="C479" s="152">
        <f t="shared" si="27"/>
        <v>1890</v>
      </c>
      <c r="D479" s="152">
        <f t="shared" si="27"/>
        <v>500</v>
      </c>
      <c r="E479" s="152">
        <f t="shared" si="27"/>
        <v>-110</v>
      </c>
      <c r="F479" s="152">
        <f t="shared" si="26"/>
        <v>610</v>
      </c>
      <c r="G479" s="153" t="str">
        <f t="shared" si="29"/>
        <v>4</v>
      </c>
      <c r="I479" s="174" t="s">
        <v>1126</v>
      </c>
      <c r="J479" s="174" t="s">
        <v>1127</v>
      </c>
      <c r="K479" s="176">
        <v>1887.96</v>
      </c>
      <c r="L479" s="176">
        <v>495.67000000000007</v>
      </c>
      <c r="M479" s="176">
        <v>-109.42999999999998</v>
      </c>
      <c r="N479" s="176">
        <v>605.11</v>
      </c>
      <c r="O479" s="177" t="s">
        <v>305</v>
      </c>
      <c r="P479" s="182"/>
    </row>
    <row r="480" spans="1:16" x14ac:dyDescent="0.35">
      <c r="A480" s="86" t="str">
        <f t="shared" si="28"/>
        <v>#94121</v>
      </c>
      <c r="B480" s="86" t="str">
        <f t="shared" si="28"/>
        <v>Pulp mill, papermaking and finishing machine operators</v>
      </c>
      <c r="C480" s="152">
        <f t="shared" si="27"/>
        <v>1120</v>
      </c>
      <c r="D480" s="152">
        <f t="shared" si="27"/>
        <v>340</v>
      </c>
      <c r="E480" s="152">
        <f t="shared" si="27"/>
        <v>-60</v>
      </c>
      <c r="F480" s="152">
        <f t="shared" si="26"/>
        <v>400</v>
      </c>
      <c r="G480" s="153" t="str">
        <f t="shared" si="29"/>
        <v>4</v>
      </c>
      <c r="I480" s="174" t="s">
        <v>1128</v>
      </c>
      <c r="J480" s="174" t="s">
        <v>1129</v>
      </c>
      <c r="K480" s="176">
        <v>1117.56</v>
      </c>
      <c r="L480" s="176">
        <v>339.90000000000003</v>
      </c>
      <c r="M480" s="176">
        <v>-63.13000000000001</v>
      </c>
      <c r="N480" s="176">
        <v>403.05999999999995</v>
      </c>
      <c r="O480" s="177" t="s">
        <v>305</v>
      </c>
      <c r="P480" s="182"/>
    </row>
    <row r="481" spans="1:16" x14ac:dyDescent="0.35">
      <c r="A481" s="86" t="str">
        <f t="shared" si="28"/>
        <v>#94122</v>
      </c>
      <c r="B481" s="86" t="str">
        <f t="shared" si="28"/>
        <v>Paper converting machine operators</v>
      </c>
      <c r="C481" s="152">
        <f t="shared" si="27"/>
        <v>180</v>
      </c>
      <c r="D481" s="152">
        <f t="shared" si="27"/>
        <v>40</v>
      </c>
      <c r="E481" s="152">
        <f t="shared" si="27"/>
        <v>-20</v>
      </c>
      <c r="F481" s="152">
        <f t="shared" si="26"/>
        <v>60</v>
      </c>
      <c r="G481" s="153" t="str">
        <f t="shared" si="29"/>
        <v>4</v>
      </c>
      <c r="I481" s="174" t="s">
        <v>1130</v>
      </c>
      <c r="J481" s="174" t="s">
        <v>1131</v>
      </c>
      <c r="K481" s="176">
        <v>184.74</v>
      </c>
      <c r="L481" s="176">
        <v>40.04</v>
      </c>
      <c r="M481" s="176">
        <v>-16.990000000000002</v>
      </c>
      <c r="N481" s="176">
        <v>57.02</v>
      </c>
      <c r="O481" s="177" t="s">
        <v>305</v>
      </c>
      <c r="P481" s="182"/>
    </row>
    <row r="482" spans="1:16" x14ac:dyDescent="0.35">
      <c r="A482" s="86" t="str">
        <f t="shared" si="28"/>
        <v>#94123</v>
      </c>
      <c r="B482" s="86" t="str">
        <f t="shared" si="28"/>
        <v>Lumber graders and other wood processing inspectors and graders</v>
      </c>
      <c r="C482" s="152">
        <f t="shared" si="27"/>
        <v>820</v>
      </c>
      <c r="D482" s="152">
        <f t="shared" si="27"/>
        <v>210</v>
      </c>
      <c r="E482" s="152">
        <f t="shared" si="27"/>
        <v>-40</v>
      </c>
      <c r="F482" s="152">
        <f t="shared" si="26"/>
        <v>250</v>
      </c>
      <c r="G482" s="153" t="str">
        <f t="shared" si="29"/>
        <v>4</v>
      </c>
      <c r="I482" s="174" t="s">
        <v>1132</v>
      </c>
      <c r="J482" s="174" t="s">
        <v>1133</v>
      </c>
      <c r="K482" s="176">
        <v>820.85</v>
      </c>
      <c r="L482" s="176">
        <v>205.01</v>
      </c>
      <c r="M482" s="176">
        <v>-43.060000000000009</v>
      </c>
      <c r="N482" s="176">
        <v>248.09</v>
      </c>
      <c r="O482" s="177" t="s">
        <v>305</v>
      </c>
      <c r="P482" s="182"/>
    </row>
    <row r="483" spans="1:16" x14ac:dyDescent="0.35">
      <c r="A483" s="86" t="str">
        <f t="shared" si="28"/>
        <v>#94124</v>
      </c>
      <c r="B483" s="86" t="str">
        <f t="shared" si="28"/>
        <v>Woodworking machine operators</v>
      </c>
      <c r="C483" s="152">
        <f t="shared" si="27"/>
        <v>660</v>
      </c>
      <c r="D483" s="152">
        <f t="shared" si="27"/>
        <v>190</v>
      </c>
      <c r="E483" s="152">
        <f t="shared" si="27"/>
        <v>10</v>
      </c>
      <c r="F483" s="152">
        <f t="shared" si="26"/>
        <v>180</v>
      </c>
      <c r="G483" s="153" t="str">
        <f t="shared" si="29"/>
        <v>4</v>
      </c>
      <c r="I483" s="174" t="s">
        <v>1134</v>
      </c>
      <c r="J483" s="174" t="s">
        <v>1135</v>
      </c>
      <c r="K483" s="176">
        <v>657.04</v>
      </c>
      <c r="L483" s="176">
        <v>186.60000000000002</v>
      </c>
      <c r="M483" s="176">
        <v>7.0499999999999989</v>
      </c>
      <c r="N483" s="176">
        <v>179.55</v>
      </c>
      <c r="O483" s="177" t="s">
        <v>305</v>
      </c>
      <c r="P483" s="182"/>
    </row>
    <row r="484" spans="1:16" x14ac:dyDescent="0.35">
      <c r="A484" s="86" t="str">
        <f t="shared" si="28"/>
        <v>#94129</v>
      </c>
      <c r="B484" s="86" t="str">
        <f t="shared" si="28"/>
        <v>Other wood processing machine operators</v>
      </c>
      <c r="C484" s="152">
        <f t="shared" si="27"/>
        <v>590</v>
      </c>
      <c r="D484" s="152">
        <f t="shared" si="27"/>
        <v>150</v>
      </c>
      <c r="E484" s="152">
        <f t="shared" si="27"/>
        <v>-50</v>
      </c>
      <c r="F484" s="152">
        <f t="shared" si="26"/>
        <v>200</v>
      </c>
      <c r="G484" s="153" t="str">
        <f t="shared" si="29"/>
        <v>4</v>
      </c>
      <c r="I484" s="174" t="s">
        <v>1136</v>
      </c>
      <c r="J484" s="174" t="s">
        <v>1137</v>
      </c>
      <c r="K484" s="176">
        <v>591.9</v>
      </c>
      <c r="L484" s="176">
        <v>146.51</v>
      </c>
      <c r="M484" s="176">
        <v>-49.650000000000006</v>
      </c>
      <c r="N484" s="176">
        <v>196.16</v>
      </c>
      <c r="O484" s="177" t="s">
        <v>305</v>
      </c>
      <c r="P484" s="182"/>
    </row>
    <row r="485" spans="1:16" x14ac:dyDescent="0.35">
      <c r="A485" s="86" t="str">
        <f t="shared" si="28"/>
        <v>#94130</v>
      </c>
      <c r="B485" s="86" t="str">
        <f t="shared" si="28"/>
        <v>Textile fibre and yarn, hide and pelt processing machine operators and workers</v>
      </c>
      <c r="C485" s="152">
        <f t="shared" si="27"/>
        <v>170</v>
      </c>
      <c r="D485" s="152">
        <f t="shared" si="27"/>
        <v>50</v>
      </c>
      <c r="E485" s="152">
        <f t="shared" si="27"/>
        <v>20</v>
      </c>
      <c r="F485" s="152">
        <f t="shared" si="26"/>
        <v>30</v>
      </c>
      <c r="G485" s="153" t="str">
        <f t="shared" si="29"/>
        <v>4</v>
      </c>
      <c r="I485" s="174" t="s">
        <v>1138</v>
      </c>
      <c r="J485" s="174" t="s">
        <v>1139</v>
      </c>
      <c r="K485" s="176">
        <v>171.68</v>
      </c>
      <c r="L485" s="176">
        <v>51.31</v>
      </c>
      <c r="M485" s="176">
        <v>19.37</v>
      </c>
      <c r="N485" s="176">
        <v>31.94</v>
      </c>
      <c r="O485" s="177" t="s">
        <v>305</v>
      </c>
      <c r="P485" s="182"/>
    </row>
    <row r="486" spans="1:16" x14ac:dyDescent="0.35">
      <c r="A486" s="86" t="str">
        <f t="shared" si="28"/>
        <v>#94131</v>
      </c>
      <c r="B486" s="86" t="str">
        <f t="shared" si="28"/>
        <v>Weavers, knitters and other fabric making occupations</v>
      </c>
      <c r="C486" s="152">
        <f t="shared" si="27"/>
        <v>130</v>
      </c>
      <c r="D486" s="152">
        <f t="shared" si="27"/>
        <v>40</v>
      </c>
      <c r="E486" s="152">
        <f t="shared" si="27"/>
        <v>10</v>
      </c>
      <c r="F486" s="152">
        <f t="shared" si="26"/>
        <v>30</v>
      </c>
      <c r="G486" s="153" t="str">
        <f t="shared" si="29"/>
        <v>4</v>
      </c>
      <c r="I486" s="174" t="s">
        <v>1140</v>
      </c>
      <c r="J486" s="174" t="s">
        <v>1141</v>
      </c>
      <c r="K486" s="176">
        <v>127.67</v>
      </c>
      <c r="L486" s="176">
        <v>42.379999999999995</v>
      </c>
      <c r="M486" s="176">
        <v>11.850000000000001</v>
      </c>
      <c r="N486" s="176">
        <v>30.53</v>
      </c>
      <c r="O486" s="177" t="s">
        <v>305</v>
      </c>
      <c r="P486" s="182"/>
    </row>
    <row r="487" spans="1:16" x14ac:dyDescent="0.35">
      <c r="A487" s="86" t="str">
        <f t="shared" si="28"/>
        <v>#94132</v>
      </c>
      <c r="B487" s="86" t="str">
        <f t="shared" si="28"/>
        <v>Industrial sewing machine operators</v>
      </c>
      <c r="C487" s="152">
        <f t="shared" si="27"/>
        <v>1340</v>
      </c>
      <c r="D487" s="152">
        <f t="shared" si="27"/>
        <v>680</v>
      </c>
      <c r="E487" s="152">
        <f t="shared" si="27"/>
        <v>160</v>
      </c>
      <c r="F487" s="152">
        <f t="shared" si="26"/>
        <v>520</v>
      </c>
      <c r="G487" s="153" t="str">
        <f t="shared" si="29"/>
        <v>4</v>
      </c>
      <c r="I487" s="174" t="s">
        <v>1142</v>
      </c>
      <c r="J487" s="174" t="s">
        <v>1143</v>
      </c>
      <c r="K487" s="176">
        <v>1340.82</v>
      </c>
      <c r="L487" s="176">
        <v>683.65</v>
      </c>
      <c r="M487" s="176">
        <v>160.41</v>
      </c>
      <c r="N487" s="176">
        <v>523.22</v>
      </c>
      <c r="O487" s="177" t="s">
        <v>305</v>
      </c>
      <c r="P487" s="182"/>
    </row>
    <row r="488" spans="1:16" x14ac:dyDescent="0.35">
      <c r="A488" s="86" t="str">
        <f t="shared" si="28"/>
        <v>#94133</v>
      </c>
      <c r="B488" s="86" t="str">
        <f t="shared" si="28"/>
        <v>Inspectors and graders, textile, fabric, fur and leather products manufacturing</v>
      </c>
      <c r="C488" s="152">
        <f t="shared" si="27"/>
        <v>170</v>
      </c>
      <c r="D488" s="152">
        <f t="shared" si="27"/>
        <v>60</v>
      </c>
      <c r="E488" s="152">
        <f t="shared" si="27"/>
        <v>20</v>
      </c>
      <c r="F488" s="152">
        <f t="shared" si="26"/>
        <v>40</v>
      </c>
      <c r="G488" s="153" t="str">
        <f t="shared" si="29"/>
        <v>4</v>
      </c>
      <c r="I488" s="174" t="s">
        <v>1144</v>
      </c>
      <c r="J488" s="174" t="s">
        <v>1145</v>
      </c>
      <c r="K488" s="176">
        <v>170.96</v>
      </c>
      <c r="L488" s="176">
        <v>63.12</v>
      </c>
      <c r="M488" s="176">
        <v>23.14</v>
      </c>
      <c r="N488" s="176">
        <v>40</v>
      </c>
      <c r="O488" s="177" t="s">
        <v>305</v>
      </c>
      <c r="P488" s="182"/>
    </row>
    <row r="489" spans="1:16" x14ac:dyDescent="0.35">
      <c r="A489" s="86" t="str">
        <f t="shared" si="28"/>
        <v>#94140</v>
      </c>
      <c r="B489" s="86" t="str">
        <f t="shared" si="28"/>
        <v>Process control and machine operators, food and beverage processing</v>
      </c>
      <c r="C489" s="152">
        <f t="shared" si="27"/>
        <v>7070</v>
      </c>
      <c r="D489" s="152">
        <f t="shared" si="27"/>
        <v>2190</v>
      </c>
      <c r="E489" s="152">
        <f t="shared" si="27"/>
        <v>710</v>
      </c>
      <c r="F489" s="152">
        <f t="shared" si="26"/>
        <v>1480</v>
      </c>
      <c r="G489" s="153" t="str">
        <f t="shared" si="29"/>
        <v>4</v>
      </c>
      <c r="I489" s="174" t="s">
        <v>1146</v>
      </c>
      <c r="J489" s="174" t="s">
        <v>1147</v>
      </c>
      <c r="K489" s="176">
        <v>7069.1</v>
      </c>
      <c r="L489" s="176">
        <v>2189.09</v>
      </c>
      <c r="M489" s="176">
        <v>708.36</v>
      </c>
      <c r="N489" s="176">
        <v>1480.75</v>
      </c>
      <c r="O489" s="177" t="s">
        <v>305</v>
      </c>
      <c r="P489" s="182"/>
    </row>
    <row r="490" spans="1:16" x14ac:dyDescent="0.35">
      <c r="A490" s="86" t="str">
        <f t="shared" si="28"/>
        <v>#94141</v>
      </c>
      <c r="B490" s="86" t="str">
        <f t="shared" si="28"/>
        <v>Industrial butchers and meat cutters, poultry preparers and related workers</v>
      </c>
      <c r="C490" s="152">
        <f t="shared" si="27"/>
        <v>1830</v>
      </c>
      <c r="D490" s="152">
        <f t="shared" si="27"/>
        <v>760</v>
      </c>
      <c r="E490" s="152">
        <f t="shared" si="27"/>
        <v>300</v>
      </c>
      <c r="F490" s="152">
        <f t="shared" si="26"/>
        <v>460</v>
      </c>
      <c r="G490" s="153" t="str">
        <f t="shared" si="29"/>
        <v>4</v>
      </c>
      <c r="I490" s="174" t="s">
        <v>1148</v>
      </c>
      <c r="J490" s="174" t="s">
        <v>1149</v>
      </c>
      <c r="K490" s="176">
        <v>1829.28</v>
      </c>
      <c r="L490" s="176">
        <v>755.55</v>
      </c>
      <c r="M490" s="176">
        <v>296.28999999999996</v>
      </c>
      <c r="N490" s="176">
        <v>459.25000000000006</v>
      </c>
      <c r="O490" s="177" t="s">
        <v>305</v>
      </c>
      <c r="P490" s="182"/>
    </row>
    <row r="491" spans="1:16" x14ac:dyDescent="0.35">
      <c r="A491" s="86" t="str">
        <f t="shared" si="28"/>
        <v>#94142</v>
      </c>
      <c r="B491" s="86" t="str">
        <f t="shared" si="28"/>
        <v>Fish and seafood plant workers</v>
      </c>
      <c r="C491" s="152">
        <f t="shared" si="27"/>
        <v>970</v>
      </c>
      <c r="D491" s="152">
        <f t="shared" si="27"/>
        <v>510</v>
      </c>
      <c r="E491" s="152">
        <f t="shared" si="27"/>
        <v>170</v>
      </c>
      <c r="F491" s="152">
        <f t="shared" si="26"/>
        <v>340</v>
      </c>
      <c r="G491" s="153" t="str">
        <f t="shared" si="29"/>
        <v>4</v>
      </c>
      <c r="I491" s="174" t="s">
        <v>1150</v>
      </c>
      <c r="J491" s="174" t="s">
        <v>1151</v>
      </c>
      <c r="K491" s="176">
        <v>966.66</v>
      </c>
      <c r="L491" s="176">
        <v>509.39</v>
      </c>
      <c r="M491" s="176">
        <v>171.44000000000003</v>
      </c>
      <c r="N491" s="176">
        <v>337.94</v>
      </c>
      <c r="O491" s="177" t="s">
        <v>305</v>
      </c>
      <c r="P491" s="182"/>
    </row>
    <row r="492" spans="1:16" x14ac:dyDescent="0.35">
      <c r="A492" s="86" t="str">
        <f t="shared" si="28"/>
        <v>#94143</v>
      </c>
      <c r="B492" s="86" t="str">
        <f t="shared" si="28"/>
        <v>Testers and graders, food and beverage processing</v>
      </c>
      <c r="C492" s="152">
        <f t="shared" si="27"/>
        <v>910</v>
      </c>
      <c r="D492" s="152">
        <f t="shared" si="27"/>
        <v>290</v>
      </c>
      <c r="E492" s="152">
        <f t="shared" si="27"/>
        <v>100</v>
      </c>
      <c r="F492" s="152">
        <f t="shared" si="26"/>
        <v>200</v>
      </c>
      <c r="G492" s="153" t="str">
        <f t="shared" si="29"/>
        <v>4</v>
      </c>
      <c r="I492" s="174" t="s">
        <v>1152</v>
      </c>
      <c r="J492" s="174" t="s">
        <v>1153</v>
      </c>
      <c r="K492" s="176">
        <v>909.15</v>
      </c>
      <c r="L492" s="176">
        <v>294.85999999999996</v>
      </c>
      <c r="M492" s="176">
        <v>99.789999999999992</v>
      </c>
      <c r="N492" s="176">
        <v>195.07999999999998</v>
      </c>
      <c r="O492" s="177" t="s">
        <v>305</v>
      </c>
      <c r="P492" s="182"/>
    </row>
    <row r="493" spans="1:16" x14ac:dyDescent="0.35">
      <c r="A493" s="86" t="str">
        <f t="shared" si="28"/>
        <v>#94150</v>
      </c>
      <c r="B493" s="86" t="str">
        <f t="shared" si="28"/>
        <v>Plateless printing equipment operators</v>
      </c>
      <c r="C493" s="152">
        <f t="shared" si="27"/>
        <v>540</v>
      </c>
      <c r="D493" s="152">
        <f t="shared" si="27"/>
        <v>210</v>
      </c>
      <c r="E493" s="152">
        <f t="shared" si="27"/>
        <v>30</v>
      </c>
      <c r="F493" s="152">
        <f t="shared" si="26"/>
        <v>180</v>
      </c>
      <c r="G493" s="153" t="str">
        <f t="shared" si="29"/>
        <v>4</v>
      </c>
      <c r="I493" s="174" t="s">
        <v>1154</v>
      </c>
      <c r="J493" s="174" t="s">
        <v>1155</v>
      </c>
      <c r="K493" s="176">
        <v>537.25</v>
      </c>
      <c r="L493" s="176">
        <v>212.69</v>
      </c>
      <c r="M493" s="176">
        <v>33.400000000000006</v>
      </c>
      <c r="N493" s="176">
        <v>179.27</v>
      </c>
      <c r="O493" s="177" t="s">
        <v>305</v>
      </c>
      <c r="P493" s="182"/>
    </row>
    <row r="494" spans="1:16" x14ac:dyDescent="0.35">
      <c r="A494" s="86" t="str">
        <f t="shared" si="28"/>
        <v>#94151</v>
      </c>
      <c r="B494" s="86" t="str">
        <f t="shared" si="28"/>
        <v>Camera, platemaking and other prepress occupations</v>
      </c>
      <c r="C494" s="152">
        <f t="shared" si="27"/>
        <v>130</v>
      </c>
      <c r="D494" s="152">
        <f t="shared" si="27"/>
        <v>50</v>
      </c>
      <c r="E494" s="152">
        <f t="shared" si="27"/>
        <v>10</v>
      </c>
      <c r="F494" s="152">
        <f t="shared" si="26"/>
        <v>40</v>
      </c>
      <c r="G494" s="153" t="str">
        <f t="shared" si="29"/>
        <v>4</v>
      </c>
      <c r="I494" s="174" t="s">
        <v>1156</v>
      </c>
      <c r="J494" s="174" t="s">
        <v>1157</v>
      </c>
      <c r="K494" s="176">
        <v>127.43</v>
      </c>
      <c r="L494" s="176">
        <v>53.4</v>
      </c>
      <c r="M494" s="176">
        <v>13.919999999999998</v>
      </c>
      <c r="N494" s="176">
        <v>39.480000000000004</v>
      </c>
      <c r="O494" s="177" t="s">
        <v>305</v>
      </c>
      <c r="P494" s="182"/>
    </row>
    <row r="495" spans="1:16" x14ac:dyDescent="0.35">
      <c r="A495" s="86" t="str">
        <f t="shared" si="28"/>
        <v>#94152</v>
      </c>
      <c r="B495" s="86" t="str">
        <f t="shared" si="28"/>
        <v>Binding and finishing machine operators</v>
      </c>
      <c r="C495" s="152">
        <f t="shared" si="27"/>
        <v>260</v>
      </c>
      <c r="D495" s="152">
        <f t="shared" si="27"/>
        <v>100</v>
      </c>
      <c r="E495" s="152">
        <f t="shared" si="27"/>
        <v>20</v>
      </c>
      <c r="F495" s="152">
        <f t="shared" si="26"/>
        <v>80</v>
      </c>
      <c r="G495" s="153" t="str">
        <f t="shared" si="29"/>
        <v>4</v>
      </c>
      <c r="I495" s="174" t="s">
        <v>1158</v>
      </c>
      <c r="J495" s="174" t="s">
        <v>1159</v>
      </c>
      <c r="K495" s="176">
        <v>259.69</v>
      </c>
      <c r="L495" s="176">
        <v>100.71</v>
      </c>
      <c r="M495" s="176">
        <v>17.47</v>
      </c>
      <c r="N495" s="176">
        <v>83.21</v>
      </c>
      <c r="O495" s="177" t="s">
        <v>305</v>
      </c>
      <c r="P495" s="182"/>
    </row>
    <row r="496" spans="1:16" x14ac:dyDescent="0.35">
      <c r="A496" s="86" t="str">
        <f t="shared" si="28"/>
        <v>#94153</v>
      </c>
      <c r="B496" s="86" t="str">
        <f t="shared" si="28"/>
        <v>Photographic and film processors</v>
      </c>
      <c r="C496" s="152">
        <f t="shared" si="27"/>
        <v>370</v>
      </c>
      <c r="D496" s="152">
        <f t="shared" si="27"/>
        <v>150</v>
      </c>
      <c r="E496" s="152">
        <f t="shared" si="27"/>
        <v>70</v>
      </c>
      <c r="F496" s="152">
        <f t="shared" si="26"/>
        <v>80</v>
      </c>
      <c r="G496" s="153" t="str">
        <f t="shared" si="29"/>
        <v>4</v>
      </c>
      <c r="I496" s="174" t="s">
        <v>1160</v>
      </c>
      <c r="J496" s="174" t="s">
        <v>1161</v>
      </c>
      <c r="K496" s="176">
        <v>372.83</v>
      </c>
      <c r="L496" s="176">
        <v>153.44</v>
      </c>
      <c r="M496" s="176">
        <v>69.38000000000001</v>
      </c>
      <c r="N496" s="176">
        <v>84.060000000000016</v>
      </c>
      <c r="O496" s="177" t="s">
        <v>305</v>
      </c>
      <c r="P496" s="182"/>
    </row>
    <row r="497" spans="1:16" x14ac:dyDescent="0.35">
      <c r="A497" s="86" t="str">
        <f t="shared" si="28"/>
        <v>#94200</v>
      </c>
      <c r="B497" s="86" t="str">
        <f t="shared" si="28"/>
        <v>Motor vehicle assemblers, inspectors and testers</v>
      </c>
      <c r="C497" s="152">
        <f t="shared" si="27"/>
        <v>1010</v>
      </c>
      <c r="D497" s="152">
        <f t="shared" si="27"/>
        <v>430</v>
      </c>
      <c r="E497" s="152">
        <f t="shared" si="27"/>
        <v>150</v>
      </c>
      <c r="F497" s="152">
        <f t="shared" si="26"/>
        <v>280</v>
      </c>
      <c r="G497" s="153" t="str">
        <f t="shared" si="29"/>
        <v>4</v>
      </c>
      <c r="I497" s="174" t="s">
        <v>1162</v>
      </c>
      <c r="J497" s="174" t="s">
        <v>1163</v>
      </c>
      <c r="K497" s="176">
        <v>1009</v>
      </c>
      <c r="L497" s="176">
        <v>433.71000000000004</v>
      </c>
      <c r="M497" s="176">
        <v>151.05000000000001</v>
      </c>
      <c r="N497" s="176">
        <v>282.68000000000006</v>
      </c>
      <c r="O497" s="177" t="s">
        <v>305</v>
      </c>
      <c r="P497" s="182"/>
    </row>
    <row r="498" spans="1:16" x14ac:dyDescent="0.35">
      <c r="A498" s="86" t="str">
        <f t="shared" si="28"/>
        <v>#94201</v>
      </c>
      <c r="B498" s="86" t="str">
        <f t="shared" si="28"/>
        <v>Electronics assemblers, fabricators, inspectors and testers</v>
      </c>
      <c r="C498" s="152">
        <f t="shared" si="27"/>
        <v>1280</v>
      </c>
      <c r="D498" s="152">
        <f t="shared" si="27"/>
        <v>500</v>
      </c>
      <c r="E498" s="152">
        <f t="shared" si="27"/>
        <v>170</v>
      </c>
      <c r="F498" s="152">
        <f t="shared" si="26"/>
        <v>330</v>
      </c>
      <c r="G498" s="153" t="str">
        <f t="shared" si="29"/>
        <v>4</v>
      </c>
      <c r="I498" s="174" t="s">
        <v>1164</v>
      </c>
      <c r="J498" s="174" t="s">
        <v>1165</v>
      </c>
      <c r="K498" s="176">
        <v>1277.53</v>
      </c>
      <c r="L498" s="176">
        <v>501.66</v>
      </c>
      <c r="M498" s="176">
        <v>173.2</v>
      </c>
      <c r="N498" s="176">
        <v>328.47999999999996</v>
      </c>
      <c r="O498" s="177" t="s">
        <v>305</v>
      </c>
      <c r="P498" s="182"/>
    </row>
    <row r="499" spans="1:16" x14ac:dyDescent="0.35">
      <c r="A499" s="86" t="str">
        <f t="shared" si="28"/>
        <v>#94202</v>
      </c>
      <c r="B499" s="86" t="str">
        <f t="shared" si="28"/>
        <v>Assemblers and inspectors, electrical appliance, apparatus and equipment manufacturing</v>
      </c>
      <c r="C499" s="152">
        <f t="shared" si="27"/>
        <v>360</v>
      </c>
      <c r="D499" s="152">
        <f t="shared" si="27"/>
        <v>170</v>
      </c>
      <c r="E499" s="152">
        <f t="shared" si="27"/>
        <v>60</v>
      </c>
      <c r="F499" s="152">
        <f t="shared" si="26"/>
        <v>120</v>
      </c>
      <c r="G499" s="153" t="str">
        <f t="shared" si="29"/>
        <v>4</v>
      </c>
      <c r="I499" s="174" t="s">
        <v>1166</v>
      </c>
      <c r="J499" s="174" t="s">
        <v>1167</v>
      </c>
      <c r="K499" s="176">
        <v>359.76</v>
      </c>
      <c r="L499" s="176">
        <v>173.98</v>
      </c>
      <c r="M499" s="176">
        <v>58.61</v>
      </c>
      <c r="N499" s="176">
        <v>115.4</v>
      </c>
      <c r="O499" s="177" t="s">
        <v>305</v>
      </c>
      <c r="P499" s="182"/>
    </row>
    <row r="500" spans="1:16" x14ac:dyDescent="0.35">
      <c r="A500" s="86" t="str">
        <f t="shared" si="28"/>
        <v>#94203</v>
      </c>
      <c r="B500" s="86" t="str">
        <f t="shared" si="28"/>
        <v>Assemblers, fabricators and inspectors, industrial electrical motors and transformers</v>
      </c>
      <c r="C500" s="152">
        <f t="shared" si="27"/>
        <v>70</v>
      </c>
      <c r="D500" s="152">
        <f t="shared" si="27"/>
        <v>20</v>
      </c>
      <c r="E500" s="152">
        <f t="shared" si="27"/>
        <v>10</v>
      </c>
      <c r="F500" s="152">
        <f t="shared" si="26"/>
        <v>10</v>
      </c>
      <c r="G500" s="153" t="str">
        <f t="shared" si="29"/>
        <v>4</v>
      </c>
      <c r="I500" s="174" t="s">
        <v>1168</v>
      </c>
      <c r="J500" s="174" t="s">
        <v>1169</v>
      </c>
      <c r="K500" s="176">
        <v>72.25</v>
      </c>
      <c r="L500" s="176">
        <v>24.08</v>
      </c>
      <c r="M500" s="176">
        <v>9.9700000000000006</v>
      </c>
      <c r="N500" s="176">
        <v>14.090000000000002</v>
      </c>
      <c r="O500" s="177" t="s">
        <v>305</v>
      </c>
      <c r="P500" s="182"/>
    </row>
    <row r="501" spans="1:16" x14ac:dyDescent="0.35">
      <c r="A501" s="86" t="str">
        <f t="shared" si="28"/>
        <v>#94204</v>
      </c>
      <c r="B501" s="86" t="str">
        <f t="shared" si="28"/>
        <v>Mechanical assemblers and inspectors</v>
      </c>
      <c r="C501" s="152">
        <f t="shared" si="27"/>
        <v>900</v>
      </c>
      <c r="D501" s="152">
        <f t="shared" si="27"/>
        <v>400</v>
      </c>
      <c r="E501" s="152">
        <f t="shared" si="27"/>
        <v>160</v>
      </c>
      <c r="F501" s="152">
        <f t="shared" si="26"/>
        <v>240</v>
      </c>
      <c r="G501" s="153" t="str">
        <f t="shared" si="29"/>
        <v>4</v>
      </c>
      <c r="I501" s="174" t="s">
        <v>1170</v>
      </c>
      <c r="J501" s="174" t="s">
        <v>1171</v>
      </c>
      <c r="K501" s="176">
        <v>896.58</v>
      </c>
      <c r="L501" s="176">
        <v>399.52000000000004</v>
      </c>
      <c r="M501" s="176">
        <v>164.48</v>
      </c>
      <c r="N501" s="176">
        <v>235.04</v>
      </c>
      <c r="O501" s="177" t="s">
        <v>305</v>
      </c>
      <c r="P501" s="182"/>
    </row>
    <row r="502" spans="1:16" x14ac:dyDescent="0.35">
      <c r="A502" s="86" t="str">
        <f t="shared" si="28"/>
        <v>#94205</v>
      </c>
      <c r="B502" s="86" t="str">
        <f t="shared" si="28"/>
        <v>Machine operators and inspectors, electrical apparatus manufacturing</v>
      </c>
      <c r="C502" s="152">
        <f t="shared" si="27"/>
        <v>110</v>
      </c>
      <c r="D502" s="152">
        <f t="shared" si="27"/>
        <v>50</v>
      </c>
      <c r="E502" s="152">
        <f t="shared" si="27"/>
        <v>10</v>
      </c>
      <c r="F502" s="152">
        <f t="shared" si="26"/>
        <v>40</v>
      </c>
      <c r="G502" s="153" t="str">
        <f t="shared" si="29"/>
        <v>4</v>
      </c>
      <c r="I502" s="174" t="s">
        <v>1172</v>
      </c>
      <c r="J502" s="174" t="s">
        <v>1173</v>
      </c>
      <c r="K502" s="176">
        <v>107.95</v>
      </c>
      <c r="L502" s="176">
        <v>47.83</v>
      </c>
      <c r="M502" s="176">
        <v>11.52</v>
      </c>
      <c r="N502" s="176">
        <v>36.31</v>
      </c>
      <c r="O502" s="177" t="s">
        <v>305</v>
      </c>
      <c r="P502" s="182"/>
    </row>
    <row r="503" spans="1:16" x14ac:dyDescent="0.35">
      <c r="A503" s="86" t="str">
        <f t="shared" si="28"/>
        <v>#94210</v>
      </c>
      <c r="B503" s="86" t="str">
        <f t="shared" si="28"/>
        <v>Furniture and fixture assemblers, finishers, refinishers and inspectors</v>
      </c>
      <c r="C503" s="152">
        <f t="shared" si="27"/>
        <v>1590</v>
      </c>
      <c r="D503" s="152">
        <f t="shared" si="27"/>
        <v>480</v>
      </c>
      <c r="E503" s="152">
        <f t="shared" si="27"/>
        <v>120</v>
      </c>
      <c r="F503" s="152">
        <f t="shared" si="26"/>
        <v>360</v>
      </c>
      <c r="G503" s="153" t="str">
        <f t="shared" si="29"/>
        <v>4</v>
      </c>
      <c r="I503" s="174" t="s">
        <v>1174</v>
      </c>
      <c r="J503" s="174" t="s">
        <v>1175</v>
      </c>
      <c r="K503" s="176">
        <v>1590.46</v>
      </c>
      <c r="L503" s="176">
        <v>483.37</v>
      </c>
      <c r="M503" s="176">
        <v>123.41999999999999</v>
      </c>
      <c r="N503" s="176">
        <v>359.96999999999991</v>
      </c>
      <c r="O503" s="177" t="s">
        <v>305</v>
      </c>
      <c r="P503" s="182"/>
    </row>
    <row r="504" spans="1:16" x14ac:dyDescent="0.35">
      <c r="A504" s="86" t="str">
        <f t="shared" si="28"/>
        <v>#94211</v>
      </c>
      <c r="B504" s="86" t="str">
        <f t="shared" si="28"/>
        <v>Assemblers and inspectors of other wood products</v>
      </c>
      <c r="C504" s="152">
        <f t="shared" si="27"/>
        <v>1050</v>
      </c>
      <c r="D504" s="152">
        <f t="shared" si="27"/>
        <v>240</v>
      </c>
      <c r="E504" s="152">
        <f t="shared" si="27"/>
        <v>-10</v>
      </c>
      <c r="F504" s="152">
        <f t="shared" si="26"/>
        <v>250</v>
      </c>
      <c r="G504" s="153" t="str">
        <f t="shared" si="29"/>
        <v>4</v>
      </c>
      <c r="I504" s="174" t="s">
        <v>1176</v>
      </c>
      <c r="J504" s="174" t="s">
        <v>1177</v>
      </c>
      <c r="K504" s="176">
        <v>1045.42</v>
      </c>
      <c r="L504" s="176">
        <v>243.23999999999998</v>
      </c>
      <c r="M504" s="176">
        <v>-8.6900000000000048</v>
      </c>
      <c r="N504" s="176">
        <v>251.94000000000003</v>
      </c>
      <c r="O504" s="177" t="s">
        <v>305</v>
      </c>
      <c r="P504" s="182"/>
    </row>
    <row r="505" spans="1:16" x14ac:dyDescent="0.35">
      <c r="A505" s="86" t="str">
        <f t="shared" si="28"/>
        <v>#94212</v>
      </c>
      <c r="B505" s="86" t="str">
        <f t="shared" si="28"/>
        <v>Plastic products assemblers, finishers and inspectors</v>
      </c>
      <c r="C505" s="152">
        <f t="shared" si="27"/>
        <v>270</v>
      </c>
      <c r="D505" s="152">
        <f t="shared" si="27"/>
        <v>90</v>
      </c>
      <c r="E505" s="152">
        <f t="shared" si="27"/>
        <v>20</v>
      </c>
      <c r="F505" s="152">
        <f t="shared" si="26"/>
        <v>70</v>
      </c>
      <c r="G505" s="153" t="str">
        <f t="shared" si="29"/>
        <v>4</v>
      </c>
      <c r="I505" s="174" t="s">
        <v>1178</v>
      </c>
      <c r="J505" s="174" t="s">
        <v>1179</v>
      </c>
      <c r="K505" s="176">
        <v>271.10000000000002</v>
      </c>
      <c r="L505" s="176">
        <v>94.78</v>
      </c>
      <c r="M505" s="176">
        <v>22.680000000000003</v>
      </c>
      <c r="N505" s="176">
        <v>72.11</v>
      </c>
      <c r="O505" s="177" t="s">
        <v>305</v>
      </c>
      <c r="P505" s="182"/>
    </row>
    <row r="506" spans="1:16" x14ac:dyDescent="0.35">
      <c r="A506" s="86" t="str">
        <f t="shared" si="28"/>
        <v>#94213</v>
      </c>
      <c r="B506" s="86" t="str">
        <f t="shared" si="28"/>
        <v>Industrial painters, coaters and metal finishing process operators</v>
      </c>
      <c r="C506" s="152">
        <f t="shared" si="27"/>
        <v>1610</v>
      </c>
      <c r="D506" s="152">
        <f t="shared" si="27"/>
        <v>610</v>
      </c>
      <c r="E506" s="152">
        <f t="shared" si="27"/>
        <v>160</v>
      </c>
      <c r="F506" s="152">
        <f t="shared" si="26"/>
        <v>440</v>
      </c>
      <c r="G506" s="153" t="str">
        <f t="shared" si="29"/>
        <v>4</v>
      </c>
      <c r="I506" s="174" t="s">
        <v>1180</v>
      </c>
      <c r="J506" s="174" t="s">
        <v>1181</v>
      </c>
      <c r="K506" s="176">
        <v>1614.78</v>
      </c>
      <c r="L506" s="176">
        <v>605.29999999999995</v>
      </c>
      <c r="M506" s="176">
        <v>162.09</v>
      </c>
      <c r="N506" s="176">
        <v>443.16999999999996</v>
      </c>
      <c r="O506" s="177" t="s">
        <v>305</v>
      </c>
      <c r="P506" s="182"/>
    </row>
    <row r="507" spans="1:16" x14ac:dyDescent="0.35">
      <c r="A507" s="86" t="str">
        <f t="shared" si="28"/>
        <v>#94219</v>
      </c>
      <c r="B507" s="86" t="str">
        <f t="shared" si="28"/>
        <v>Other products assemblers, finishers and inspectors</v>
      </c>
      <c r="C507" s="152">
        <f t="shared" si="27"/>
        <v>2430</v>
      </c>
      <c r="D507" s="152">
        <f t="shared" si="27"/>
        <v>870</v>
      </c>
      <c r="E507" s="152">
        <f t="shared" si="27"/>
        <v>240</v>
      </c>
      <c r="F507" s="152">
        <f t="shared" si="26"/>
        <v>630</v>
      </c>
      <c r="G507" s="153" t="str">
        <f t="shared" si="29"/>
        <v>4</v>
      </c>
      <c r="I507" s="174" t="s">
        <v>1182</v>
      </c>
      <c r="J507" s="174" t="s">
        <v>1183</v>
      </c>
      <c r="K507" s="176">
        <v>2426.1799999999998</v>
      </c>
      <c r="L507" s="176">
        <v>872.45</v>
      </c>
      <c r="M507" s="176">
        <v>240.65</v>
      </c>
      <c r="N507" s="176">
        <v>631.80999999999995</v>
      </c>
      <c r="O507" s="177" t="s">
        <v>305</v>
      </c>
      <c r="P507" s="182"/>
    </row>
    <row r="508" spans="1:16" x14ac:dyDescent="0.35">
      <c r="A508" s="86" t="str">
        <f t="shared" si="28"/>
        <v>#95100</v>
      </c>
      <c r="B508" s="86" t="str">
        <f t="shared" si="28"/>
        <v>Labourers in mineral and metal processing</v>
      </c>
      <c r="C508" s="152">
        <f t="shared" si="27"/>
        <v>1090</v>
      </c>
      <c r="D508" s="152">
        <f t="shared" si="27"/>
        <v>330</v>
      </c>
      <c r="E508" s="152">
        <f t="shared" si="27"/>
        <v>70</v>
      </c>
      <c r="F508" s="152">
        <f t="shared" si="26"/>
        <v>250</v>
      </c>
      <c r="G508" s="153" t="str">
        <f t="shared" si="29"/>
        <v>5</v>
      </c>
      <c r="I508" s="174" t="s">
        <v>1184</v>
      </c>
      <c r="J508" s="174" t="s">
        <v>1185</v>
      </c>
      <c r="K508" s="176">
        <v>1090.92</v>
      </c>
      <c r="L508" s="176">
        <v>325.01000000000005</v>
      </c>
      <c r="M508" s="176">
        <v>70.88000000000001</v>
      </c>
      <c r="N508" s="176">
        <v>254.13</v>
      </c>
      <c r="O508" s="177" t="s">
        <v>168</v>
      </c>
      <c r="P508" s="182"/>
    </row>
    <row r="509" spans="1:16" x14ac:dyDescent="0.35">
      <c r="A509" s="86" t="str">
        <f t="shared" si="28"/>
        <v>#95101</v>
      </c>
      <c r="B509" s="86" t="str">
        <f t="shared" si="28"/>
        <v>Labourers in metal fabrication</v>
      </c>
      <c r="C509" s="152">
        <f t="shared" si="27"/>
        <v>1450</v>
      </c>
      <c r="D509" s="152">
        <f t="shared" si="27"/>
        <v>360</v>
      </c>
      <c r="E509" s="152">
        <f t="shared" si="27"/>
        <v>40</v>
      </c>
      <c r="F509" s="152">
        <f t="shared" si="26"/>
        <v>320</v>
      </c>
      <c r="G509" s="153" t="str">
        <f t="shared" si="29"/>
        <v>5</v>
      </c>
      <c r="I509" s="174" t="s">
        <v>1186</v>
      </c>
      <c r="J509" s="174" t="s">
        <v>1187</v>
      </c>
      <c r="K509" s="176">
        <v>1446.14</v>
      </c>
      <c r="L509" s="176">
        <v>363.78999999999996</v>
      </c>
      <c r="M509" s="176">
        <v>40.85</v>
      </c>
      <c r="N509" s="176">
        <v>322.93</v>
      </c>
      <c r="O509" s="177" t="s">
        <v>168</v>
      </c>
      <c r="P509" s="182"/>
    </row>
    <row r="510" spans="1:16" x14ac:dyDescent="0.35">
      <c r="A510" s="86" t="str">
        <f t="shared" si="28"/>
        <v>#95102</v>
      </c>
      <c r="B510" s="86" t="str">
        <f t="shared" si="28"/>
        <v>Labourers in chemical products processing and utilities</v>
      </c>
      <c r="C510" s="152">
        <f t="shared" si="27"/>
        <v>730</v>
      </c>
      <c r="D510" s="152">
        <f t="shared" si="27"/>
        <v>290</v>
      </c>
      <c r="E510" s="152">
        <f t="shared" si="27"/>
        <v>90</v>
      </c>
      <c r="F510" s="152">
        <f t="shared" si="26"/>
        <v>190</v>
      </c>
      <c r="G510" s="153" t="str">
        <f t="shared" si="29"/>
        <v>5</v>
      </c>
      <c r="I510" s="174" t="s">
        <v>1188</v>
      </c>
      <c r="J510" s="174" t="s">
        <v>1189</v>
      </c>
      <c r="K510" s="176">
        <v>727.34</v>
      </c>
      <c r="L510" s="176">
        <v>288.69</v>
      </c>
      <c r="M510" s="176">
        <v>94.04</v>
      </c>
      <c r="N510" s="176">
        <v>194.64000000000004</v>
      </c>
      <c r="O510" s="177" t="s">
        <v>168</v>
      </c>
      <c r="P510" s="182"/>
    </row>
    <row r="511" spans="1:16" x14ac:dyDescent="0.35">
      <c r="A511" s="86" t="str">
        <f t="shared" si="28"/>
        <v>#95103</v>
      </c>
      <c r="B511" s="86" t="str">
        <f t="shared" si="28"/>
        <v>Labourers in wood, pulp and paper processing</v>
      </c>
      <c r="C511" s="152">
        <f t="shared" si="27"/>
        <v>5100</v>
      </c>
      <c r="D511" s="152">
        <f t="shared" si="27"/>
        <v>920</v>
      </c>
      <c r="E511" s="152">
        <f t="shared" si="27"/>
        <v>-310</v>
      </c>
      <c r="F511" s="152">
        <f t="shared" si="26"/>
        <v>1230</v>
      </c>
      <c r="G511" s="153" t="str">
        <f t="shared" si="29"/>
        <v>5</v>
      </c>
      <c r="I511" s="174" t="s">
        <v>1190</v>
      </c>
      <c r="J511" s="174" t="s">
        <v>1191</v>
      </c>
      <c r="K511" s="176">
        <v>5099.7700000000004</v>
      </c>
      <c r="L511" s="176">
        <v>920.89</v>
      </c>
      <c r="M511" s="176">
        <v>-307.17999999999995</v>
      </c>
      <c r="N511" s="176">
        <v>1228.0700000000002</v>
      </c>
      <c r="O511" s="177" t="s">
        <v>168</v>
      </c>
      <c r="P511" s="182"/>
    </row>
    <row r="512" spans="1:16" x14ac:dyDescent="0.35">
      <c r="A512" s="86" t="str">
        <f t="shared" si="28"/>
        <v>#95104</v>
      </c>
      <c r="B512" s="86" t="str">
        <f t="shared" si="28"/>
        <v>Labourers in rubber and plastic products manufacturing</v>
      </c>
      <c r="C512" s="152">
        <f t="shared" si="27"/>
        <v>510</v>
      </c>
      <c r="D512" s="152">
        <f t="shared" si="27"/>
        <v>150</v>
      </c>
      <c r="E512" s="152">
        <f t="shared" si="27"/>
        <v>60</v>
      </c>
      <c r="F512" s="152">
        <f t="shared" si="26"/>
        <v>90</v>
      </c>
      <c r="G512" s="153" t="str">
        <f t="shared" si="29"/>
        <v>5</v>
      </c>
      <c r="I512" s="174" t="s">
        <v>1192</v>
      </c>
      <c r="J512" s="174" t="s">
        <v>1193</v>
      </c>
      <c r="K512" s="176">
        <v>514.64</v>
      </c>
      <c r="L512" s="176">
        <v>149.29</v>
      </c>
      <c r="M512" s="176">
        <v>57.92</v>
      </c>
      <c r="N512" s="176">
        <v>91.38</v>
      </c>
      <c r="O512" s="177" t="s">
        <v>168</v>
      </c>
      <c r="P512" s="182"/>
    </row>
    <row r="513" spans="1:16" x14ac:dyDescent="0.35">
      <c r="A513" s="86" t="str">
        <f t="shared" si="28"/>
        <v>#95105</v>
      </c>
      <c r="B513" s="86" t="str">
        <f t="shared" si="28"/>
        <v>Labourers in textile processing and cutting</v>
      </c>
      <c r="C513" s="152">
        <f t="shared" si="27"/>
        <v>520</v>
      </c>
      <c r="D513" s="152">
        <f t="shared" si="27"/>
        <v>230</v>
      </c>
      <c r="E513" s="152">
        <f t="shared" si="27"/>
        <v>80</v>
      </c>
      <c r="F513" s="152">
        <f t="shared" si="26"/>
        <v>150</v>
      </c>
      <c r="G513" s="153" t="str">
        <f t="shared" si="29"/>
        <v>5</v>
      </c>
      <c r="I513" s="174" t="s">
        <v>1194</v>
      </c>
      <c r="J513" s="174" t="s">
        <v>1195</v>
      </c>
      <c r="K513" s="176">
        <v>522.48</v>
      </c>
      <c r="L513" s="176">
        <v>225.64</v>
      </c>
      <c r="M513" s="176">
        <v>79.88</v>
      </c>
      <c r="N513" s="176">
        <v>145.76999999999998</v>
      </c>
      <c r="O513" s="177" t="s">
        <v>168</v>
      </c>
      <c r="P513" s="182"/>
    </row>
    <row r="514" spans="1:16" x14ac:dyDescent="0.35">
      <c r="A514" s="86" t="str">
        <f t="shared" si="28"/>
        <v>#95106</v>
      </c>
      <c r="B514" s="86" t="str">
        <f t="shared" si="28"/>
        <v>Labourers in food and beverage processing</v>
      </c>
      <c r="C514" s="152">
        <f t="shared" si="27"/>
        <v>14220</v>
      </c>
      <c r="D514" s="152">
        <f t="shared" si="27"/>
        <v>6230</v>
      </c>
      <c r="E514" s="152">
        <f t="shared" si="27"/>
        <v>2370</v>
      </c>
      <c r="F514" s="152">
        <f t="shared" si="26"/>
        <v>3860</v>
      </c>
      <c r="G514" s="153" t="str">
        <f t="shared" si="29"/>
        <v>5</v>
      </c>
      <c r="I514" s="174" t="s">
        <v>1196</v>
      </c>
      <c r="J514" s="174" t="s">
        <v>1197</v>
      </c>
      <c r="K514" s="176">
        <v>14221.2</v>
      </c>
      <c r="L514" s="176">
        <v>6231.5899999999992</v>
      </c>
      <c r="M514" s="176">
        <v>2374.37</v>
      </c>
      <c r="N514" s="176">
        <v>3857.2299999999996</v>
      </c>
      <c r="O514" s="177" t="s">
        <v>168</v>
      </c>
      <c r="P514" s="182"/>
    </row>
    <row r="515" spans="1:16" x14ac:dyDescent="0.35">
      <c r="A515" s="86" t="str">
        <f t="shared" si="28"/>
        <v>#95107</v>
      </c>
      <c r="B515" s="86" t="str">
        <f t="shared" si="28"/>
        <v>Labourers in fish and seafood processing</v>
      </c>
      <c r="C515" s="152">
        <f t="shared" si="27"/>
        <v>720</v>
      </c>
      <c r="D515" s="152">
        <f t="shared" si="27"/>
        <v>370</v>
      </c>
      <c r="E515" s="152">
        <f t="shared" si="27"/>
        <v>120</v>
      </c>
      <c r="F515" s="152">
        <f t="shared" si="26"/>
        <v>250</v>
      </c>
      <c r="G515" s="153" t="str">
        <f t="shared" si="29"/>
        <v>5</v>
      </c>
      <c r="I515" s="174" t="s">
        <v>1198</v>
      </c>
      <c r="J515" s="174" t="s">
        <v>1199</v>
      </c>
      <c r="K515" s="176">
        <v>721.66</v>
      </c>
      <c r="L515" s="176">
        <v>367.46</v>
      </c>
      <c r="M515" s="176">
        <v>117.75999999999999</v>
      </c>
      <c r="N515" s="176">
        <v>249.71000000000004</v>
      </c>
      <c r="O515" s="177" t="s">
        <v>168</v>
      </c>
      <c r="P515" s="182"/>
    </row>
    <row r="516" spans="1:16" x14ac:dyDescent="0.35">
      <c r="A516" s="86" t="str">
        <f t="shared" si="28"/>
        <v>#95109</v>
      </c>
      <c r="B516" s="86" t="str">
        <f t="shared" si="28"/>
        <v>Other labourers in processing, manufacturing and utilities</v>
      </c>
      <c r="C516" s="152">
        <f t="shared" si="27"/>
        <v>8120</v>
      </c>
      <c r="D516" s="152">
        <f t="shared" si="27"/>
        <v>2680</v>
      </c>
      <c r="E516" s="152">
        <f t="shared" si="27"/>
        <v>870</v>
      </c>
      <c r="F516" s="152">
        <f t="shared" si="27"/>
        <v>1810</v>
      </c>
      <c r="G516" s="153" t="str">
        <f t="shared" si="29"/>
        <v>5</v>
      </c>
      <c r="I516" s="174" t="s">
        <v>1200</v>
      </c>
      <c r="J516" s="174" t="s">
        <v>1201</v>
      </c>
      <c r="K516" s="176">
        <v>8122.3</v>
      </c>
      <c r="L516" s="176">
        <v>2684.28</v>
      </c>
      <c r="M516" s="176">
        <v>870.43</v>
      </c>
      <c r="N516" s="176">
        <v>1813.8499999999997</v>
      </c>
      <c r="O516" s="177" t="s">
        <v>168</v>
      </c>
      <c r="P516" s="182"/>
    </row>
    <row r="519" spans="1:16" x14ac:dyDescent="0.35">
      <c r="A519" s="160" t="s">
        <v>212</v>
      </c>
      <c r="I519" s="161"/>
    </row>
    <row r="520" spans="1:16" x14ac:dyDescent="0.35">
      <c r="A520" s="162" t="s">
        <v>213</v>
      </c>
      <c r="I520" s="175"/>
    </row>
    <row r="521" spans="1:16" x14ac:dyDescent="0.35">
      <c r="A521" s="162" t="s">
        <v>1202</v>
      </c>
      <c r="I521" s="175"/>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84AAB-E091-4B02-B303-146D25E9FCC4}">
  <sheetPr>
    <tabColor theme="8" tint="0.59999389629810485"/>
  </sheetPr>
  <dimension ref="A1:O197"/>
  <sheetViews>
    <sheetView workbookViewId="0"/>
  </sheetViews>
  <sheetFormatPr defaultColWidth="9" defaultRowHeight="14.5" x14ac:dyDescent="0.35"/>
  <cols>
    <col min="1" max="1" width="8.81640625" style="138" customWidth="1"/>
    <col min="2" max="2" width="54.453125" style="138" customWidth="1"/>
    <col min="3" max="6" width="14.54296875" style="138" customWidth="1"/>
    <col min="7" max="7" width="14.54296875" style="139" customWidth="1"/>
    <col min="8" max="8" width="9" style="96"/>
    <col min="9" max="9" width="8.81640625" style="141" customWidth="1"/>
    <col min="10" max="10" width="54.453125" style="141" customWidth="1"/>
    <col min="11" max="14" width="14.54296875" style="141" customWidth="1"/>
    <col min="15" max="15" width="14.54296875" style="142" customWidth="1"/>
    <col min="16" max="16384" width="9" style="96"/>
  </cols>
  <sheetData>
    <row r="1" spans="1:15" s="98" customFormat="1" x14ac:dyDescent="0.35">
      <c r="A1" s="134" t="s">
        <v>1203</v>
      </c>
      <c r="B1" s="134"/>
      <c r="C1" s="134"/>
      <c r="D1" s="134"/>
      <c r="E1" s="134"/>
      <c r="F1" s="134"/>
      <c r="G1" s="135"/>
      <c r="I1" s="136"/>
      <c r="J1" s="136"/>
      <c r="K1" s="136"/>
      <c r="L1" s="136"/>
      <c r="M1" s="136"/>
      <c r="N1" s="136"/>
      <c r="O1" s="137"/>
    </row>
    <row r="2" spans="1:15" s="140" customFormat="1" x14ac:dyDescent="0.35">
      <c r="A2" s="138"/>
      <c r="B2" s="138"/>
      <c r="C2" s="138"/>
      <c r="D2" s="138"/>
      <c r="E2" s="138"/>
      <c r="F2" s="138"/>
      <c r="G2" s="139"/>
      <c r="I2" s="141"/>
      <c r="J2" s="141"/>
      <c r="K2" s="141"/>
      <c r="L2" s="141"/>
      <c r="M2" s="141"/>
      <c r="N2" s="141"/>
      <c r="O2" s="142"/>
    </row>
    <row r="3" spans="1:15" ht="15" thickBot="1" x14ac:dyDescent="0.4">
      <c r="A3" s="134" t="s">
        <v>164</v>
      </c>
      <c r="I3" s="150" t="s">
        <v>165</v>
      </c>
      <c r="L3" s="151"/>
      <c r="M3" s="151"/>
      <c r="N3" s="151"/>
    </row>
    <row r="4" spans="1:15" s="146" customFormat="1" ht="29.5" thickBot="1" x14ac:dyDescent="0.4">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117</v>
      </c>
      <c r="J4" s="147" t="s">
        <v>118</v>
      </c>
      <c r="K4" s="148" t="s">
        <v>160</v>
      </c>
      <c r="L4" s="148" t="s">
        <v>161</v>
      </c>
      <c r="M4" s="148" t="s">
        <v>162</v>
      </c>
      <c r="N4" s="148" t="s">
        <v>163</v>
      </c>
      <c r="O4" s="149" t="s">
        <v>105</v>
      </c>
    </row>
    <row r="5" spans="1:15" x14ac:dyDescent="0.35">
      <c r="A5" s="86" t="str">
        <f>I5</f>
        <v>#75110</v>
      </c>
      <c r="B5" s="86" t="str">
        <f>J5</f>
        <v>Construction trades helpers and labourers</v>
      </c>
      <c r="C5" s="152">
        <f t="shared" ref="C5:F20" si="1">ROUND(K5,-1)</f>
        <v>33540</v>
      </c>
      <c r="D5" s="152">
        <f t="shared" si="1"/>
        <v>12300</v>
      </c>
      <c r="E5" s="152">
        <f t="shared" si="1"/>
        <v>6010</v>
      </c>
      <c r="F5" s="152">
        <f t="shared" si="1"/>
        <v>6290</v>
      </c>
      <c r="G5" s="153" t="str">
        <f>O5</f>
        <v>5</v>
      </c>
      <c r="I5" s="154" t="s">
        <v>166</v>
      </c>
      <c r="J5" s="154" t="s">
        <v>167</v>
      </c>
      <c r="K5" s="155">
        <v>33537.53</v>
      </c>
      <c r="L5" s="155">
        <v>12302.050000000001</v>
      </c>
      <c r="M5" s="155">
        <v>6007.3899999999994</v>
      </c>
      <c r="N5" s="155">
        <v>6294.65</v>
      </c>
      <c r="O5" s="156" t="s">
        <v>168</v>
      </c>
    </row>
    <row r="6" spans="1:15" x14ac:dyDescent="0.35">
      <c r="A6" s="86" t="str">
        <f t="shared" ref="A6:B21" si="2">I6</f>
        <v>#72310</v>
      </c>
      <c r="B6" s="86" t="str">
        <f t="shared" si="2"/>
        <v>Carpenters</v>
      </c>
      <c r="C6" s="152">
        <f t="shared" si="1"/>
        <v>32050</v>
      </c>
      <c r="D6" s="152">
        <f t="shared" si="1"/>
        <v>11880</v>
      </c>
      <c r="E6" s="152">
        <f t="shared" si="1"/>
        <v>5130</v>
      </c>
      <c r="F6" s="152">
        <f t="shared" si="1"/>
        <v>6750</v>
      </c>
      <c r="G6" s="153" t="str">
        <f t="shared" ref="G6:G39" si="3">O6</f>
        <v>2</v>
      </c>
      <c r="I6" s="154" t="s">
        <v>169</v>
      </c>
      <c r="J6" s="154" t="s">
        <v>170</v>
      </c>
      <c r="K6" s="155">
        <v>32049.77</v>
      </c>
      <c r="L6" s="155">
        <v>11878.76</v>
      </c>
      <c r="M6" s="155">
        <v>5127.78</v>
      </c>
      <c r="N6" s="155">
        <v>6751.01</v>
      </c>
      <c r="O6" s="156" t="s">
        <v>171</v>
      </c>
    </row>
    <row r="7" spans="1:15" x14ac:dyDescent="0.35">
      <c r="A7" s="86" t="str">
        <f t="shared" si="2"/>
        <v>#73400</v>
      </c>
      <c r="B7" s="86" t="str">
        <f t="shared" si="2"/>
        <v>Heavy equipment operators</v>
      </c>
      <c r="C7" s="152">
        <f t="shared" si="1"/>
        <v>13930</v>
      </c>
      <c r="D7" s="152">
        <f t="shared" si="1"/>
        <v>5140</v>
      </c>
      <c r="E7" s="152">
        <f t="shared" si="1"/>
        <v>1420</v>
      </c>
      <c r="F7" s="152">
        <f t="shared" si="1"/>
        <v>3720</v>
      </c>
      <c r="G7" s="153" t="str">
        <f t="shared" si="3"/>
        <v>3</v>
      </c>
      <c r="I7" s="154" t="s">
        <v>172</v>
      </c>
      <c r="J7" s="154" t="s">
        <v>173</v>
      </c>
      <c r="K7" s="155">
        <v>13930.96</v>
      </c>
      <c r="L7" s="155">
        <v>5138.7299999999996</v>
      </c>
      <c r="M7" s="155">
        <v>1419.0699999999997</v>
      </c>
      <c r="N7" s="155">
        <v>3719.67</v>
      </c>
      <c r="O7" s="156" t="s">
        <v>174</v>
      </c>
    </row>
    <row r="8" spans="1:15" x14ac:dyDescent="0.35">
      <c r="A8" s="86" t="str">
        <f t="shared" si="2"/>
        <v>#72200</v>
      </c>
      <c r="B8" s="86" t="str">
        <f t="shared" si="2"/>
        <v>Electricians (except industrial and power system)</v>
      </c>
      <c r="C8" s="152">
        <f t="shared" si="1"/>
        <v>15630</v>
      </c>
      <c r="D8" s="152">
        <f t="shared" si="1"/>
        <v>4280</v>
      </c>
      <c r="E8" s="152">
        <f t="shared" si="1"/>
        <v>2370</v>
      </c>
      <c r="F8" s="152">
        <f t="shared" si="1"/>
        <v>1910</v>
      </c>
      <c r="G8" s="153" t="str">
        <f t="shared" si="3"/>
        <v>2</v>
      </c>
      <c r="I8" s="154" t="s">
        <v>175</v>
      </c>
      <c r="J8" s="154" t="s">
        <v>176</v>
      </c>
      <c r="K8" s="155">
        <v>15633.88</v>
      </c>
      <c r="L8" s="155">
        <v>4279.8500000000004</v>
      </c>
      <c r="M8" s="155">
        <v>2367.83</v>
      </c>
      <c r="N8" s="155">
        <v>1912.04</v>
      </c>
      <c r="O8" s="156" t="s">
        <v>171</v>
      </c>
    </row>
    <row r="9" spans="1:15" x14ac:dyDescent="0.35">
      <c r="A9" s="86" t="str">
        <f t="shared" si="2"/>
        <v>#72300</v>
      </c>
      <c r="B9" s="86" t="str">
        <f t="shared" si="2"/>
        <v>Plumbers</v>
      </c>
      <c r="C9" s="152">
        <f t="shared" si="1"/>
        <v>9530</v>
      </c>
      <c r="D9" s="152">
        <f t="shared" si="1"/>
        <v>3230</v>
      </c>
      <c r="E9" s="152">
        <f t="shared" si="1"/>
        <v>1570</v>
      </c>
      <c r="F9" s="152">
        <f t="shared" si="1"/>
        <v>1660</v>
      </c>
      <c r="G9" s="153" t="str">
        <f t="shared" si="3"/>
        <v>2</v>
      </c>
      <c r="I9" s="154" t="s">
        <v>177</v>
      </c>
      <c r="J9" s="154" t="s">
        <v>178</v>
      </c>
      <c r="K9" s="155">
        <v>9530.26</v>
      </c>
      <c r="L9" s="155">
        <v>3234.2200000000003</v>
      </c>
      <c r="M9" s="155">
        <v>1571.9699999999998</v>
      </c>
      <c r="N9" s="155">
        <v>1662.2399999999998</v>
      </c>
      <c r="O9" s="156" t="s">
        <v>171</v>
      </c>
    </row>
    <row r="10" spans="1:15" x14ac:dyDescent="0.35">
      <c r="A10" s="86" t="str">
        <f t="shared" si="2"/>
        <v>#72106</v>
      </c>
      <c r="B10" s="86" t="str">
        <f t="shared" si="2"/>
        <v>Welders and related machine operators</v>
      </c>
      <c r="C10" s="152">
        <f t="shared" si="1"/>
        <v>10410</v>
      </c>
      <c r="D10" s="152">
        <f t="shared" si="1"/>
        <v>3130</v>
      </c>
      <c r="E10" s="152">
        <f t="shared" si="1"/>
        <v>1050</v>
      </c>
      <c r="F10" s="152">
        <f t="shared" si="1"/>
        <v>2080</v>
      </c>
      <c r="G10" s="153" t="str">
        <f t="shared" si="3"/>
        <v>2</v>
      </c>
      <c r="I10" s="154" t="s">
        <v>882</v>
      </c>
      <c r="J10" s="154" t="s">
        <v>883</v>
      </c>
      <c r="K10" s="155">
        <v>10407.92</v>
      </c>
      <c r="L10" s="155">
        <v>3128.5199999999995</v>
      </c>
      <c r="M10" s="155">
        <v>1050.5899999999999</v>
      </c>
      <c r="N10" s="155">
        <v>2077.91</v>
      </c>
      <c r="O10" s="156" t="s">
        <v>171</v>
      </c>
    </row>
    <row r="11" spans="1:15" x14ac:dyDescent="0.35">
      <c r="A11" s="86" t="str">
        <f t="shared" si="2"/>
        <v>#73112</v>
      </c>
      <c r="B11" s="86" t="str">
        <f t="shared" si="2"/>
        <v>Painters and decorators (except interior decorators)</v>
      </c>
      <c r="C11" s="152">
        <f t="shared" si="1"/>
        <v>7920</v>
      </c>
      <c r="D11" s="152">
        <f t="shared" si="1"/>
        <v>3100</v>
      </c>
      <c r="E11" s="152">
        <f t="shared" si="1"/>
        <v>1280</v>
      </c>
      <c r="F11" s="152">
        <f t="shared" si="1"/>
        <v>1820</v>
      </c>
      <c r="G11" s="153" t="str">
        <f t="shared" si="3"/>
        <v>3</v>
      </c>
      <c r="I11" s="154" t="s">
        <v>950</v>
      </c>
      <c r="J11" s="154" t="s">
        <v>951</v>
      </c>
      <c r="K11" s="155">
        <v>7922.01</v>
      </c>
      <c r="L11" s="155">
        <v>3100.2900000000004</v>
      </c>
      <c r="M11" s="155">
        <v>1279.22</v>
      </c>
      <c r="N11" s="155">
        <v>1821.0600000000002</v>
      </c>
      <c r="O11" s="156" t="s">
        <v>174</v>
      </c>
    </row>
    <row r="12" spans="1:15" x14ac:dyDescent="0.35">
      <c r="A12" s="86" t="str">
        <f t="shared" si="2"/>
        <v>#72400</v>
      </c>
      <c r="B12" s="86" t="str">
        <f t="shared" si="2"/>
        <v>Construction millwrights and industrial mechanics</v>
      </c>
      <c r="C12" s="152">
        <f t="shared" si="1"/>
        <v>8130</v>
      </c>
      <c r="D12" s="152">
        <f t="shared" si="1"/>
        <v>2810</v>
      </c>
      <c r="E12" s="152">
        <f t="shared" si="1"/>
        <v>480</v>
      </c>
      <c r="F12" s="152">
        <f t="shared" si="1"/>
        <v>2330</v>
      </c>
      <c r="G12" s="153" t="str">
        <f t="shared" si="3"/>
        <v>2</v>
      </c>
      <c r="I12" s="154" t="s">
        <v>904</v>
      </c>
      <c r="J12" s="154" t="s">
        <v>905</v>
      </c>
      <c r="K12" s="155">
        <v>8127.5</v>
      </c>
      <c r="L12" s="155">
        <v>2814.8199999999997</v>
      </c>
      <c r="M12" s="155">
        <v>482.48</v>
      </c>
      <c r="N12" s="155">
        <v>2332.3299999999995</v>
      </c>
      <c r="O12" s="156" t="s">
        <v>171</v>
      </c>
    </row>
    <row r="13" spans="1:15" x14ac:dyDescent="0.35">
      <c r="A13" s="86" t="str">
        <f t="shared" si="2"/>
        <v>#72401</v>
      </c>
      <c r="B13" s="86" t="str">
        <f t="shared" si="2"/>
        <v>Heavy-duty equipment mechanics</v>
      </c>
      <c r="C13" s="152">
        <f t="shared" si="1"/>
        <v>8130</v>
      </c>
      <c r="D13" s="152">
        <f t="shared" si="1"/>
        <v>2440</v>
      </c>
      <c r="E13" s="152">
        <f t="shared" si="1"/>
        <v>680</v>
      </c>
      <c r="F13" s="152">
        <f t="shared" si="1"/>
        <v>1760</v>
      </c>
      <c r="G13" s="153" t="str">
        <f t="shared" si="3"/>
        <v>2</v>
      </c>
      <c r="I13" s="154" t="s">
        <v>182</v>
      </c>
      <c r="J13" s="154" t="s">
        <v>183</v>
      </c>
      <c r="K13" s="155">
        <v>8134.4</v>
      </c>
      <c r="L13" s="155">
        <v>2444.0300000000002</v>
      </c>
      <c r="M13" s="155">
        <v>682.72000000000014</v>
      </c>
      <c r="N13" s="155">
        <v>1761.2899999999997</v>
      </c>
      <c r="O13" s="156" t="s">
        <v>171</v>
      </c>
    </row>
    <row r="14" spans="1:15" x14ac:dyDescent="0.35">
      <c r="A14" s="86" t="str">
        <f t="shared" si="2"/>
        <v>#73102</v>
      </c>
      <c r="B14" s="86" t="str">
        <f t="shared" si="2"/>
        <v>Plasterers, drywall installers and finishers and lathers</v>
      </c>
      <c r="C14" s="152">
        <f t="shared" si="1"/>
        <v>4270</v>
      </c>
      <c r="D14" s="152">
        <f t="shared" si="1"/>
        <v>1630</v>
      </c>
      <c r="E14" s="152">
        <f t="shared" si="1"/>
        <v>710</v>
      </c>
      <c r="F14" s="152">
        <f t="shared" si="1"/>
        <v>930</v>
      </c>
      <c r="G14" s="153" t="str">
        <f t="shared" si="3"/>
        <v>3</v>
      </c>
      <c r="I14" s="154" t="s">
        <v>944</v>
      </c>
      <c r="J14" s="154" t="s">
        <v>945</v>
      </c>
      <c r="K14" s="155">
        <v>4270.83</v>
      </c>
      <c r="L14" s="155">
        <v>1634.0700000000002</v>
      </c>
      <c r="M14" s="155">
        <v>708.87</v>
      </c>
      <c r="N14" s="155">
        <v>925.22</v>
      </c>
      <c r="O14" s="156" t="s">
        <v>174</v>
      </c>
    </row>
    <row r="15" spans="1:15" x14ac:dyDescent="0.35">
      <c r="A15" s="86" t="str">
        <f t="shared" si="2"/>
        <v>#22114</v>
      </c>
      <c r="B15" s="86" t="str">
        <f t="shared" si="2"/>
        <v>Landscape and horticulture technicians and specialists</v>
      </c>
      <c r="C15" s="152">
        <f t="shared" si="1"/>
        <v>4560</v>
      </c>
      <c r="D15" s="152">
        <f t="shared" si="1"/>
        <v>1550</v>
      </c>
      <c r="E15" s="152">
        <f t="shared" si="1"/>
        <v>540</v>
      </c>
      <c r="F15" s="152">
        <f t="shared" si="1"/>
        <v>1010</v>
      </c>
      <c r="G15" s="153" t="str">
        <f t="shared" si="3"/>
        <v>2</v>
      </c>
      <c r="I15" s="154" t="s">
        <v>422</v>
      </c>
      <c r="J15" s="154" t="s">
        <v>423</v>
      </c>
      <c r="K15" s="155">
        <v>4560.03</v>
      </c>
      <c r="L15" s="155">
        <v>1548.87</v>
      </c>
      <c r="M15" s="155">
        <v>542.18999999999994</v>
      </c>
      <c r="N15" s="155">
        <v>1006.67</v>
      </c>
      <c r="O15" s="156" t="s">
        <v>171</v>
      </c>
    </row>
    <row r="16" spans="1:15" x14ac:dyDescent="0.35">
      <c r="A16" s="86" t="str">
        <f t="shared" si="2"/>
        <v>#72402</v>
      </c>
      <c r="B16" s="86" t="str">
        <f t="shared" si="2"/>
        <v>Heating, refrigeration and air conditioning mechanics</v>
      </c>
      <c r="C16" s="152">
        <f t="shared" si="1"/>
        <v>3410</v>
      </c>
      <c r="D16" s="152">
        <f t="shared" si="1"/>
        <v>1460</v>
      </c>
      <c r="E16" s="152">
        <f t="shared" si="1"/>
        <v>800</v>
      </c>
      <c r="F16" s="152">
        <f t="shared" si="1"/>
        <v>650</v>
      </c>
      <c r="G16" s="153" t="str">
        <f t="shared" si="3"/>
        <v>2</v>
      </c>
      <c r="I16" s="154" t="s">
        <v>184</v>
      </c>
      <c r="J16" s="154" t="s">
        <v>185</v>
      </c>
      <c r="K16" s="155">
        <v>3408.48</v>
      </c>
      <c r="L16" s="155">
        <v>1458.1100000000001</v>
      </c>
      <c r="M16" s="155">
        <v>804.99000000000012</v>
      </c>
      <c r="N16" s="155">
        <v>653.11999999999989</v>
      </c>
      <c r="O16" s="156" t="s">
        <v>171</v>
      </c>
    </row>
    <row r="17" spans="1:15" x14ac:dyDescent="0.35">
      <c r="A17" s="86" t="str">
        <f t="shared" si="2"/>
        <v>#72201</v>
      </c>
      <c r="B17" s="86" t="str">
        <f t="shared" si="2"/>
        <v>Industrial electricians</v>
      </c>
      <c r="C17" s="152">
        <f t="shared" si="1"/>
        <v>3250</v>
      </c>
      <c r="D17" s="152">
        <f t="shared" si="1"/>
        <v>1040</v>
      </c>
      <c r="E17" s="152">
        <f t="shared" si="1"/>
        <v>170</v>
      </c>
      <c r="F17" s="152">
        <f t="shared" si="1"/>
        <v>880</v>
      </c>
      <c r="G17" s="153" t="str">
        <f t="shared" si="3"/>
        <v>2</v>
      </c>
      <c r="I17" s="154" t="s">
        <v>884</v>
      </c>
      <c r="J17" s="154" t="s">
        <v>885</v>
      </c>
      <c r="K17" s="155">
        <v>3246.64</v>
      </c>
      <c r="L17" s="155">
        <v>1044.3699999999999</v>
      </c>
      <c r="M17" s="155">
        <v>165.91</v>
      </c>
      <c r="N17" s="155">
        <v>878.45999999999981</v>
      </c>
      <c r="O17" s="156" t="s">
        <v>171</v>
      </c>
    </row>
    <row r="18" spans="1:15" x14ac:dyDescent="0.35">
      <c r="A18" s="86" t="str">
        <f t="shared" si="2"/>
        <v>#73110</v>
      </c>
      <c r="B18" s="86" t="str">
        <f t="shared" si="2"/>
        <v>Roofers and shinglers</v>
      </c>
      <c r="C18" s="152">
        <f t="shared" si="1"/>
        <v>3030</v>
      </c>
      <c r="D18" s="152">
        <f t="shared" si="1"/>
        <v>1030</v>
      </c>
      <c r="E18" s="152">
        <f t="shared" si="1"/>
        <v>410</v>
      </c>
      <c r="F18" s="152">
        <f t="shared" si="1"/>
        <v>620</v>
      </c>
      <c r="G18" s="153" t="str">
        <f t="shared" si="3"/>
        <v>3</v>
      </c>
      <c r="I18" s="154" t="s">
        <v>946</v>
      </c>
      <c r="J18" s="154" t="s">
        <v>947</v>
      </c>
      <c r="K18" s="155">
        <v>3026.73</v>
      </c>
      <c r="L18" s="155">
        <v>1027.3100000000002</v>
      </c>
      <c r="M18" s="155">
        <v>407.77</v>
      </c>
      <c r="N18" s="155">
        <v>619.55999999999995</v>
      </c>
      <c r="O18" s="156" t="s">
        <v>174</v>
      </c>
    </row>
    <row r="19" spans="1:15" x14ac:dyDescent="0.35">
      <c r="A19" s="86" t="str">
        <f t="shared" si="2"/>
        <v>#72500</v>
      </c>
      <c r="B19" s="86" t="str">
        <f t="shared" si="2"/>
        <v>Crane operators</v>
      </c>
      <c r="C19" s="152">
        <f t="shared" si="1"/>
        <v>2440</v>
      </c>
      <c r="D19" s="152">
        <f t="shared" si="1"/>
        <v>1010</v>
      </c>
      <c r="E19" s="152">
        <f t="shared" si="1"/>
        <v>380</v>
      </c>
      <c r="F19" s="152">
        <f t="shared" si="1"/>
        <v>630</v>
      </c>
      <c r="G19" s="153" t="str">
        <f t="shared" si="3"/>
        <v>2</v>
      </c>
      <c r="I19" s="154" t="s">
        <v>924</v>
      </c>
      <c r="J19" s="154" t="s">
        <v>925</v>
      </c>
      <c r="K19" s="155">
        <v>2437.36</v>
      </c>
      <c r="L19" s="155">
        <v>1010.9499999999999</v>
      </c>
      <c r="M19" s="155">
        <v>377.78</v>
      </c>
      <c r="N19" s="155">
        <v>633.18999999999994</v>
      </c>
      <c r="O19" s="156" t="s">
        <v>171</v>
      </c>
    </row>
    <row r="20" spans="1:15" x14ac:dyDescent="0.35">
      <c r="A20" s="86" t="str">
        <f t="shared" si="2"/>
        <v>#72301</v>
      </c>
      <c r="B20" s="86" t="str">
        <f t="shared" si="2"/>
        <v>Steamfitters, pipefitters and sprinkler system installers</v>
      </c>
      <c r="C20" s="152">
        <f t="shared" si="1"/>
        <v>2410</v>
      </c>
      <c r="D20" s="152">
        <f t="shared" si="1"/>
        <v>920</v>
      </c>
      <c r="E20" s="152">
        <f t="shared" si="1"/>
        <v>410</v>
      </c>
      <c r="F20" s="152">
        <f t="shared" si="1"/>
        <v>520</v>
      </c>
      <c r="G20" s="153" t="str">
        <f t="shared" si="3"/>
        <v>2</v>
      </c>
      <c r="I20" s="154" t="s">
        <v>894</v>
      </c>
      <c r="J20" s="154" t="s">
        <v>895</v>
      </c>
      <c r="K20" s="155">
        <v>2409.2399999999998</v>
      </c>
      <c r="L20" s="155">
        <v>923.96</v>
      </c>
      <c r="M20" s="155">
        <v>408.90000000000009</v>
      </c>
      <c r="N20" s="155">
        <v>515.06000000000006</v>
      </c>
      <c r="O20" s="156" t="s">
        <v>171</v>
      </c>
    </row>
    <row r="21" spans="1:15" x14ac:dyDescent="0.35">
      <c r="A21" s="86" t="str">
        <f t="shared" si="2"/>
        <v>#72102</v>
      </c>
      <c r="B21" s="86" t="str">
        <f t="shared" si="2"/>
        <v>Sheet metal workers</v>
      </c>
      <c r="C21" s="152">
        <f t="shared" ref="C21:F39" si="4">ROUND(K21,-1)</f>
        <v>2920</v>
      </c>
      <c r="D21" s="152">
        <f t="shared" si="4"/>
        <v>870</v>
      </c>
      <c r="E21" s="152">
        <f t="shared" si="4"/>
        <v>370</v>
      </c>
      <c r="F21" s="152">
        <f t="shared" si="4"/>
        <v>500</v>
      </c>
      <c r="G21" s="153" t="str">
        <f t="shared" si="3"/>
        <v>2</v>
      </c>
      <c r="I21" s="154" t="s">
        <v>874</v>
      </c>
      <c r="J21" s="154" t="s">
        <v>875</v>
      </c>
      <c r="K21" s="155">
        <v>2920.78</v>
      </c>
      <c r="L21" s="155">
        <v>871.45</v>
      </c>
      <c r="M21" s="155">
        <v>370.89</v>
      </c>
      <c r="N21" s="155">
        <v>500.56</v>
      </c>
      <c r="O21" s="156" t="s">
        <v>171</v>
      </c>
    </row>
    <row r="22" spans="1:15" x14ac:dyDescent="0.35">
      <c r="A22" s="86" t="str">
        <f t="shared" ref="A22:B39" si="5">I22</f>
        <v>#73101</v>
      </c>
      <c r="B22" s="86" t="str">
        <f t="shared" si="5"/>
        <v>Tilesetters</v>
      </c>
      <c r="C22" s="152">
        <f t="shared" si="4"/>
        <v>1780</v>
      </c>
      <c r="D22" s="152">
        <f t="shared" si="4"/>
        <v>810</v>
      </c>
      <c r="E22" s="152">
        <f t="shared" si="4"/>
        <v>330</v>
      </c>
      <c r="F22" s="152">
        <f t="shared" si="4"/>
        <v>480</v>
      </c>
      <c r="G22" s="153" t="str">
        <f t="shared" si="3"/>
        <v>3</v>
      </c>
      <c r="I22" s="154" t="s">
        <v>942</v>
      </c>
      <c r="J22" s="154" t="s">
        <v>943</v>
      </c>
      <c r="K22" s="155">
        <v>1778.15</v>
      </c>
      <c r="L22" s="155">
        <v>813.23</v>
      </c>
      <c r="M22" s="155">
        <v>331.72</v>
      </c>
      <c r="N22" s="155">
        <v>481.5100000000001</v>
      </c>
      <c r="O22" s="156" t="s">
        <v>174</v>
      </c>
    </row>
    <row r="23" spans="1:15" x14ac:dyDescent="0.35">
      <c r="A23" s="86" t="str">
        <f t="shared" si="5"/>
        <v>#72311</v>
      </c>
      <c r="B23" s="86" t="str">
        <f t="shared" si="5"/>
        <v>Cabinetmakers</v>
      </c>
      <c r="C23" s="152">
        <f t="shared" si="4"/>
        <v>2160</v>
      </c>
      <c r="D23" s="152">
        <f t="shared" si="4"/>
        <v>770</v>
      </c>
      <c r="E23" s="152">
        <f t="shared" si="4"/>
        <v>150</v>
      </c>
      <c r="F23" s="152">
        <f t="shared" si="4"/>
        <v>620</v>
      </c>
      <c r="G23" s="153" t="str">
        <f t="shared" si="3"/>
        <v>2</v>
      </c>
      <c r="I23" s="154" t="s">
        <v>898</v>
      </c>
      <c r="J23" s="154" t="s">
        <v>899</v>
      </c>
      <c r="K23" s="155">
        <v>2158.5700000000002</v>
      </c>
      <c r="L23" s="155">
        <v>770.31999999999994</v>
      </c>
      <c r="M23" s="155">
        <v>150.42000000000002</v>
      </c>
      <c r="N23" s="155">
        <v>619.91999999999996</v>
      </c>
      <c r="O23" s="156" t="s">
        <v>171</v>
      </c>
    </row>
    <row r="24" spans="1:15" x14ac:dyDescent="0.35">
      <c r="A24" s="86" t="str">
        <f t="shared" si="5"/>
        <v>#73113</v>
      </c>
      <c r="B24" s="86" t="str">
        <f t="shared" si="5"/>
        <v>Floor covering installers</v>
      </c>
      <c r="C24" s="152">
        <f t="shared" si="4"/>
        <v>1960</v>
      </c>
      <c r="D24" s="152">
        <f t="shared" si="4"/>
        <v>720</v>
      </c>
      <c r="E24" s="152">
        <f t="shared" si="4"/>
        <v>290</v>
      </c>
      <c r="F24" s="152">
        <f t="shared" si="4"/>
        <v>430</v>
      </c>
      <c r="G24" s="153" t="str">
        <f t="shared" si="3"/>
        <v>3</v>
      </c>
      <c r="I24" s="154" t="s">
        <v>952</v>
      </c>
      <c r="J24" s="154" t="s">
        <v>953</v>
      </c>
      <c r="K24" s="155">
        <v>1958.9</v>
      </c>
      <c r="L24" s="155">
        <v>719.49</v>
      </c>
      <c r="M24" s="155">
        <v>285.95</v>
      </c>
      <c r="N24" s="155">
        <v>433.53999999999996</v>
      </c>
      <c r="O24" s="156" t="s">
        <v>174</v>
      </c>
    </row>
    <row r="25" spans="1:15" x14ac:dyDescent="0.35">
      <c r="A25" s="86" t="str">
        <f t="shared" si="5"/>
        <v>#72104</v>
      </c>
      <c r="B25" s="86" t="str">
        <f t="shared" si="5"/>
        <v>Structural metal and platework fabricators and fitters</v>
      </c>
      <c r="C25" s="152">
        <f t="shared" si="4"/>
        <v>1980</v>
      </c>
      <c r="D25" s="152">
        <f t="shared" si="4"/>
        <v>630</v>
      </c>
      <c r="E25" s="152">
        <f t="shared" si="4"/>
        <v>160</v>
      </c>
      <c r="F25" s="152">
        <f t="shared" si="4"/>
        <v>470</v>
      </c>
      <c r="G25" s="153" t="str">
        <f t="shared" si="3"/>
        <v>2</v>
      </c>
      <c r="I25" s="154" t="s">
        <v>878</v>
      </c>
      <c r="J25" s="154" t="s">
        <v>879</v>
      </c>
      <c r="K25" s="155">
        <v>1980.6</v>
      </c>
      <c r="L25" s="155">
        <v>634.70000000000005</v>
      </c>
      <c r="M25" s="155">
        <v>163.76</v>
      </c>
      <c r="N25" s="155">
        <v>470.92999999999995</v>
      </c>
      <c r="O25" s="156" t="s">
        <v>171</v>
      </c>
    </row>
    <row r="26" spans="1:15" x14ac:dyDescent="0.35">
      <c r="A26" s="86" t="str">
        <f t="shared" si="5"/>
        <v>#72105</v>
      </c>
      <c r="B26" s="86" t="str">
        <f t="shared" si="5"/>
        <v>Ironworkers</v>
      </c>
      <c r="C26" s="152">
        <f t="shared" si="4"/>
        <v>2060</v>
      </c>
      <c r="D26" s="152">
        <f t="shared" si="4"/>
        <v>630</v>
      </c>
      <c r="E26" s="152">
        <f t="shared" si="4"/>
        <v>280</v>
      </c>
      <c r="F26" s="152">
        <f t="shared" si="4"/>
        <v>350</v>
      </c>
      <c r="G26" s="153" t="str">
        <f t="shared" si="3"/>
        <v>2</v>
      </c>
      <c r="I26" s="154" t="s">
        <v>880</v>
      </c>
      <c r="J26" s="154" t="s">
        <v>881</v>
      </c>
      <c r="K26" s="155">
        <v>2056.69</v>
      </c>
      <c r="L26" s="155">
        <v>634.38</v>
      </c>
      <c r="M26" s="155">
        <v>279.89999999999998</v>
      </c>
      <c r="N26" s="155">
        <v>354.5</v>
      </c>
      <c r="O26" s="156" t="s">
        <v>171</v>
      </c>
    </row>
    <row r="27" spans="1:15" x14ac:dyDescent="0.35">
      <c r="A27" s="86" t="str">
        <f t="shared" si="5"/>
        <v>#72320</v>
      </c>
      <c r="B27" s="86" t="str">
        <f t="shared" si="5"/>
        <v>Bricklayers</v>
      </c>
      <c r="C27" s="152">
        <f t="shared" si="4"/>
        <v>1450</v>
      </c>
      <c r="D27" s="152">
        <f t="shared" si="4"/>
        <v>580</v>
      </c>
      <c r="E27" s="152">
        <f t="shared" si="4"/>
        <v>240</v>
      </c>
      <c r="F27" s="152">
        <f t="shared" si="4"/>
        <v>340</v>
      </c>
      <c r="G27" s="153" t="str">
        <f t="shared" si="3"/>
        <v>2</v>
      </c>
      <c r="I27" s="154" t="s">
        <v>900</v>
      </c>
      <c r="J27" s="154" t="s">
        <v>901</v>
      </c>
      <c r="K27" s="155">
        <v>1452.03</v>
      </c>
      <c r="L27" s="155">
        <v>580.58999999999992</v>
      </c>
      <c r="M27" s="155">
        <v>236.48</v>
      </c>
      <c r="N27" s="155">
        <v>344.08000000000004</v>
      </c>
      <c r="O27" s="156" t="s">
        <v>171</v>
      </c>
    </row>
    <row r="28" spans="1:15" x14ac:dyDescent="0.35">
      <c r="A28" s="86" t="str">
        <f t="shared" si="5"/>
        <v>#72999</v>
      </c>
      <c r="B28" s="86" t="str">
        <f t="shared" si="5"/>
        <v>Other technical trades and related occupations</v>
      </c>
      <c r="C28" s="152">
        <f t="shared" si="4"/>
        <v>1750</v>
      </c>
      <c r="D28" s="152">
        <f t="shared" si="4"/>
        <v>570</v>
      </c>
      <c r="E28" s="152">
        <f t="shared" si="4"/>
        <v>110</v>
      </c>
      <c r="F28" s="152">
        <f t="shared" si="4"/>
        <v>450</v>
      </c>
      <c r="G28" s="153" t="str">
        <f t="shared" si="3"/>
        <v>2</v>
      </c>
      <c r="I28" s="154" t="s">
        <v>938</v>
      </c>
      <c r="J28" s="154" t="s">
        <v>939</v>
      </c>
      <c r="K28" s="155">
        <v>1750.22</v>
      </c>
      <c r="L28" s="155">
        <v>567.28</v>
      </c>
      <c r="M28" s="155">
        <v>114.96</v>
      </c>
      <c r="N28" s="155">
        <v>452.31000000000006</v>
      </c>
      <c r="O28" s="156" t="s">
        <v>171</v>
      </c>
    </row>
    <row r="29" spans="1:15" x14ac:dyDescent="0.35">
      <c r="A29" s="86" t="str">
        <f t="shared" si="5"/>
        <v>#73111</v>
      </c>
      <c r="B29" s="86" t="str">
        <f t="shared" si="5"/>
        <v>Glaziers</v>
      </c>
      <c r="C29" s="152">
        <f t="shared" si="4"/>
        <v>1700</v>
      </c>
      <c r="D29" s="152">
        <f t="shared" si="4"/>
        <v>530</v>
      </c>
      <c r="E29" s="152">
        <f t="shared" si="4"/>
        <v>240</v>
      </c>
      <c r="F29" s="152">
        <f t="shared" si="4"/>
        <v>290</v>
      </c>
      <c r="G29" s="153" t="str">
        <f t="shared" si="3"/>
        <v>3</v>
      </c>
      <c r="I29" s="154" t="s">
        <v>948</v>
      </c>
      <c r="J29" s="154" t="s">
        <v>949</v>
      </c>
      <c r="K29" s="155">
        <v>1703.48</v>
      </c>
      <c r="L29" s="155">
        <v>528.79999999999995</v>
      </c>
      <c r="M29" s="155">
        <v>240.05</v>
      </c>
      <c r="N29" s="155">
        <v>288.73</v>
      </c>
      <c r="O29" s="156" t="s">
        <v>174</v>
      </c>
    </row>
    <row r="30" spans="1:15" x14ac:dyDescent="0.35">
      <c r="A30" s="86" t="str">
        <f t="shared" si="5"/>
        <v>#73100</v>
      </c>
      <c r="B30" s="86" t="str">
        <f t="shared" si="5"/>
        <v>Concrete finishers</v>
      </c>
      <c r="C30" s="152">
        <f t="shared" si="4"/>
        <v>1350</v>
      </c>
      <c r="D30" s="152">
        <f t="shared" si="4"/>
        <v>530</v>
      </c>
      <c r="E30" s="152">
        <f t="shared" si="4"/>
        <v>250</v>
      </c>
      <c r="F30" s="152">
        <f t="shared" si="4"/>
        <v>280</v>
      </c>
      <c r="G30" s="153" t="str">
        <f t="shared" si="3"/>
        <v>3</v>
      </c>
      <c r="I30" s="154" t="s">
        <v>940</v>
      </c>
      <c r="J30" s="154" t="s">
        <v>941</v>
      </c>
      <c r="K30" s="155">
        <v>1352.17</v>
      </c>
      <c r="L30" s="155">
        <v>525.89</v>
      </c>
      <c r="M30" s="155">
        <v>249.96</v>
      </c>
      <c r="N30" s="155">
        <v>275.91000000000003</v>
      </c>
      <c r="O30" s="156" t="s">
        <v>174</v>
      </c>
    </row>
    <row r="31" spans="1:15" x14ac:dyDescent="0.35">
      <c r="A31" s="86" t="str">
        <f t="shared" si="5"/>
        <v>#72203</v>
      </c>
      <c r="B31" s="86" t="str">
        <f t="shared" si="5"/>
        <v>Electrical power line and cable workers</v>
      </c>
      <c r="C31" s="152">
        <f t="shared" si="4"/>
        <v>1410</v>
      </c>
      <c r="D31" s="152">
        <f t="shared" si="4"/>
        <v>490</v>
      </c>
      <c r="E31" s="152">
        <f t="shared" si="4"/>
        <v>130</v>
      </c>
      <c r="F31" s="152">
        <f t="shared" si="4"/>
        <v>360</v>
      </c>
      <c r="G31" s="153" t="str">
        <f t="shared" si="3"/>
        <v>2</v>
      </c>
      <c r="I31" s="154" t="s">
        <v>888</v>
      </c>
      <c r="J31" s="154" t="s">
        <v>889</v>
      </c>
      <c r="K31" s="155">
        <v>1407.58</v>
      </c>
      <c r="L31" s="155">
        <v>493.03</v>
      </c>
      <c r="M31" s="155">
        <v>133.94</v>
      </c>
      <c r="N31" s="155">
        <v>359.08</v>
      </c>
      <c r="O31" s="156" t="s">
        <v>171</v>
      </c>
    </row>
    <row r="32" spans="1:15" x14ac:dyDescent="0.35">
      <c r="A32" s="86" t="str">
        <f t="shared" si="5"/>
        <v>#72321</v>
      </c>
      <c r="B32" s="86" t="str">
        <f t="shared" si="5"/>
        <v>Insulators</v>
      </c>
      <c r="C32" s="152">
        <f t="shared" si="4"/>
        <v>1150</v>
      </c>
      <c r="D32" s="152">
        <f t="shared" si="4"/>
        <v>410</v>
      </c>
      <c r="E32" s="152">
        <f t="shared" si="4"/>
        <v>170</v>
      </c>
      <c r="F32" s="152">
        <f t="shared" si="4"/>
        <v>240</v>
      </c>
      <c r="G32" s="153" t="str">
        <f t="shared" si="3"/>
        <v>2</v>
      </c>
      <c r="I32" s="154" t="s">
        <v>902</v>
      </c>
      <c r="J32" s="154" t="s">
        <v>903</v>
      </c>
      <c r="K32" s="155">
        <v>1147.71</v>
      </c>
      <c r="L32" s="155">
        <v>410.42999999999995</v>
      </c>
      <c r="M32" s="155">
        <v>174.43</v>
      </c>
      <c r="N32" s="155">
        <v>236.01000000000005</v>
      </c>
      <c r="O32" s="156" t="s">
        <v>171</v>
      </c>
    </row>
    <row r="33" spans="1:15" x14ac:dyDescent="0.35">
      <c r="A33" s="86" t="str">
        <f t="shared" si="5"/>
        <v>#72302</v>
      </c>
      <c r="B33" s="86" t="str">
        <f t="shared" si="5"/>
        <v>Gas fitters</v>
      </c>
      <c r="C33" s="152">
        <f t="shared" si="4"/>
        <v>950</v>
      </c>
      <c r="D33" s="152">
        <f t="shared" si="4"/>
        <v>380</v>
      </c>
      <c r="E33" s="152">
        <f t="shared" si="4"/>
        <v>130</v>
      </c>
      <c r="F33" s="152">
        <f t="shared" si="4"/>
        <v>240</v>
      </c>
      <c r="G33" s="153" t="str">
        <f t="shared" si="3"/>
        <v>2</v>
      </c>
      <c r="I33" s="154" t="s">
        <v>896</v>
      </c>
      <c r="J33" s="154" t="s">
        <v>897</v>
      </c>
      <c r="K33" s="155">
        <v>948.99</v>
      </c>
      <c r="L33" s="155">
        <v>378</v>
      </c>
      <c r="M33" s="155">
        <v>133.66999999999999</v>
      </c>
      <c r="N33" s="155">
        <v>244.35</v>
      </c>
      <c r="O33" s="156" t="s">
        <v>171</v>
      </c>
    </row>
    <row r="34" spans="1:15" x14ac:dyDescent="0.35">
      <c r="A34" s="86" t="str">
        <f t="shared" si="5"/>
        <v>#22312</v>
      </c>
      <c r="B34" s="86" t="str">
        <f t="shared" si="5"/>
        <v>Industrial instrument technicians and mechanics</v>
      </c>
      <c r="C34" s="152">
        <f t="shared" si="4"/>
        <v>1030</v>
      </c>
      <c r="D34" s="152">
        <f t="shared" si="4"/>
        <v>290</v>
      </c>
      <c r="E34" s="152">
        <f t="shared" si="4"/>
        <v>50</v>
      </c>
      <c r="F34" s="152">
        <f t="shared" si="4"/>
        <v>240</v>
      </c>
      <c r="G34" s="153" t="str">
        <f t="shared" si="3"/>
        <v>2</v>
      </c>
      <c r="I34" s="154" t="s">
        <v>460</v>
      </c>
      <c r="J34" s="154" t="s">
        <v>461</v>
      </c>
      <c r="K34" s="155">
        <v>1027.9000000000001</v>
      </c>
      <c r="L34" s="155">
        <v>291.24</v>
      </c>
      <c r="M34" s="155">
        <v>48.300000000000004</v>
      </c>
      <c r="N34" s="155">
        <v>242.92000000000002</v>
      </c>
      <c r="O34" s="156" t="s">
        <v>171</v>
      </c>
    </row>
    <row r="35" spans="1:15" x14ac:dyDescent="0.35">
      <c r="A35" s="86" t="str">
        <f t="shared" si="5"/>
        <v>#72422</v>
      </c>
      <c r="B35" s="86" t="str">
        <f t="shared" si="5"/>
        <v>Electrical mechanics</v>
      </c>
      <c r="C35" s="152">
        <f t="shared" si="4"/>
        <v>300</v>
      </c>
      <c r="D35" s="152">
        <f t="shared" si="4"/>
        <v>140</v>
      </c>
      <c r="E35" s="152">
        <f t="shared" si="4"/>
        <v>40</v>
      </c>
      <c r="F35" s="152">
        <f t="shared" si="4"/>
        <v>100</v>
      </c>
      <c r="G35" s="153" t="str">
        <f t="shared" si="3"/>
        <v>2</v>
      </c>
      <c r="I35" s="154" t="s">
        <v>918</v>
      </c>
      <c r="J35" s="154" t="s">
        <v>919</v>
      </c>
      <c r="K35" s="155">
        <v>302.08999999999997</v>
      </c>
      <c r="L35" s="155">
        <v>139.76</v>
      </c>
      <c r="M35" s="155">
        <v>41.209999999999994</v>
      </c>
      <c r="N35" s="155">
        <v>98.54000000000002</v>
      </c>
      <c r="O35" s="156" t="s">
        <v>171</v>
      </c>
    </row>
    <row r="36" spans="1:15" x14ac:dyDescent="0.35">
      <c r="A36" s="86" t="str">
        <f t="shared" si="5"/>
        <v>#84101</v>
      </c>
      <c r="B36" s="86" t="str">
        <f t="shared" si="5"/>
        <v>Oil and gas well drilling and related workers and services operators</v>
      </c>
      <c r="C36" s="152">
        <f t="shared" si="4"/>
        <v>380</v>
      </c>
      <c r="D36" s="152">
        <f t="shared" si="4"/>
        <v>90</v>
      </c>
      <c r="E36" s="152">
        <f t="shared" si="4"/>
        <v>10</v>
      </c>
      <c r="F36" s="152">
        <f t="shared" si="4"/>
        <v>80</v>
      </c>
      <c r="G36" s="153" t="str">
        <f t="shared" si="3"/>
        <v>4</v>
      </c>
      <c r="I36" s="154" t="s">
        <v>1038</v>
      </c>
      <c r="J36" s="154" t="s">
        <v>1039</v>
      </c>
      <c r="K36" s="155">
        <v>379.77</v>
      </c>
      <c r="L36" s="155">
        <v>86.389999999999986</v>
      </c>
      <c r="M36" s="155">
        <v>7.8200000000000021</v>
      </c>
      <c r="N36" s="155">
        <v>78.56</v>
      </c>
      <c r="O36" s="156" t="s">
        <v>305</v>
      </c>
    </row>
    <row r="37" spans="1:15" x14ac:dyDescent="0.35">
      <c r="A37" s="86" t="str">
        <f t="shared" si="5"/>
        <v>#72103</v>
      </c>
      <c r="B37" s="86" t="str">
        <f t="shared" si="5"/>
        <v>Boilermakers</v>
      </c>
      <c r="C37" s="152">
        <f t="shared" si="4"/>
        <v>270</v>
      </c>
      <c r="D37" s="152">
        <f t="shared" si="4"/>
        <v>70</v>
      </c>
      <c r="E37" s="152">
        <f t="shared" si="4"/>
        <v>10</v>
      </c>
      <c r="F37" s="152">
        <f t="shared" si="4"/>
        <v>60</v>
      </c>
      <c r="G37" s="153" t="str">
        <f t="shared" si="3"/>
        <v>2</v>
      </c>
      <c r="I37" s="154" t="s">
        <v>876</v>
      </c>
      <c r="J37" s="154" t="s">
        <v>877</v>
      </c>
      <c r="K37" s="155">
        <v>266.74</v>
      </c>
      <c r="L37" s="155">
        <v>68.760000000000005</v>
      </c>
      <c r="M37" s="155">
        <v>8.4500000000000011</v>
      </c>
      <c r="N37" s="155">
        <v>60.29</v>
      </c>
      <c r="O37" s="156" t="s">
        <v>171</v>
      </c>
    </row>
    <row r="38" spans="1:15" x14ac:dyDescent="0.35">
      <c r="A38" s="86" t="str">
        <f t="shared" si="5"/>
        <v>#72420</v>
      </c>
      <c r="B38" s="86" t="str">
        <f t="shared" si="5"/>
        <v>Oil and solid fuel heating mechanics</v>
      </c>
      <c r="C38" s="152">
        <f t="shared" si="4"/>
        <v>40</v>
      </c>
      <c r="D38" s="152">
        <f t="shared" si="4"/>
        <v>20</v>
      </c>
      <c r="E38" s="152">
        <f t="shared" si="4"/>
        <v>0</v>
      </c>
      <c r="F38" s="152">
        <f t="shared" si="4"/>
        <v>20</v>
      </c>
      <c r="G38" s="153" t="str">
        <f t="shared" si="3"/>
        <v>2</v>
      </c>
      <c r="I38" s="154" t="s">
        <v>914</v>
      </c>
      <c r="J38" s="154" t="s">
        <v>915</v>
      </c>
      <c r="K38" s="155">
        <v>41.52</v>
      </c>
      <c r="L38" s="155">
        <v>20.43</v>
      </c>
      <c r="M38" s="155">
        <v>4.8900000000000006</v>
      </c>
      <c r="N38" s="155">
        <v>15.530000000000001</v>
      </c>
      <c r="O38" s="156" t="s">
        <v>171</v>
      </c>
    </row>
    <row r="39" spans="1:15" x14ac:dyDescent="0.35">
      <c r="A39" s="86" t="str">
        <f t="shared" si="5"/>
        <v>#72501</v>
      </c>
      <c r="B39" s="86" t="str">
        <f t="shared" si="5"/>
        <v>Water well drillers</v>
      </c>
      <c r="C39" s="152">
        <f t="shared" si="4"/>
        <v>20</v>
      </c>
      <c r="D39" s="152">
        <f t="shared" si="4"/>
        <v>0</v>
      </c>
      <c r="E39" s="152">
        <f t="shared" si="4"/>
        <v>0</v>
      </c>
      <c r="F39" s="152">
        <f t="shared" si="4"/>
        <v>0</v>
      </c>
      <c r="G39" s="153" t="str">
        <f t="shared" si="3"/>
        <v>2</v>
      </c>
      <c r="I39" s="154" t="s">
        <v>926</v>
      </c>
      <c r="J39" s="154" t="s">
        <v>927</v>
      </c>
      <c r="K39" s="155">
        <v>20.309999999999999</v>
      </c>
      <c r="L39" s="155">
        <v>3.3499999999999996</v>
      </c>
      <c r="M39" s="155">
        <v>2.2999999999999998</v>
      </c>
      <c r="N39" s="155">
        <v>1.06</v>
      </c>
      <c r="O39" s="156" t="s">
        <v>171</v>
      </c>
    </row>
    <row r="40" spans="1:15" x14ac:dyDescent="0.35">
      <c r="A40" s="86"/>
      <c r="B40" s="86"/>
      <c r="C40" s="152"/>
      <c r="D40" s="152"/>
      <c r="E40" s="152"/>
      <c r="F40" s="152"/>
      <c r="G40" s="153"/>
      <c r="I40" s="154"/>
      <c r="J40" s="154"/>
      <c r="K40" s="155"/>
      <c r="L40" s="155"/>
      <c r="M40" s="155"/>
      <c r="N40" s="155"/>
      <c r="O40" s="156"/>
    </row>
    <row r="41" spans="1:15" x14ac:dyDescent="0.35">
      <c r="C41" s="157"/>
      <c r="D41" s="157"/>
      <c r="E41" s="157"/>
      <c r="F41" s="157"/>
      <c r="G41" s="158"/>
      <c r="K41" s="151"/>
      <c r="L41" s="151"/>
      <c r="M41" s="151"/>
      <c r="N41" s="151"/>
      <c r="O41" s="159"/>
    </row>
    <row r="42" spans="1:15" ht="15" thickBot="1" x14ac:dyDescent="0.4">
      <c r="A42" s="134" t="s">
        <v>179</v>
      </c>
      <c r="C42" s="157"/>
      <c r="D42" s="157"/>
      <c r="E42" s="157"/>
      <c r="F42" s="157"/>
      <c r="G42" s="158"/>
      <c r="I42" s="136"/>
      <c r="K42" s="151"/>
      <c r="L42" s="151"/>
      <c r="M42" s="151"/>
      <c r="N42" s="151"/>
      <c r="O42" s="159"/>
    </row>
    <row r="43" spans="1:15" s="146" customFormat="1" ht="29.5" thickBot="1" x14ac:dyDescent="0.4">
      <c r="A43" s="143" t="str">
        <f>I43</f>
        <v>NOC</v>
      </c>
      <c r="B43" s="143" t="str">
        <f t="shared" ref="B43:G43" si="6">J43</f>
        <v>Description</v>
      </c>
      <c r="C43" s="144" t="str">
        <f t="shared" si="6"/>
        <v>Employment 2024</v>
      </c>
      <c r="D43" s="144" t="str">
        <f t="shared" si="6"/>
        <v>Job Openings 2024-2034</v>
      </c>
      <c r="E43" s="144" t="str">
        <f t="shared" si="6"/>
        <v>Expansion 
2024-2034</v>
      </c>
      <c r="F43" s="144" t="str">
        <f t="shared" si="6"/>
        <v>Replacement 2024-2034</v>
      </c>
      <c r="G43" s="145" t="str">
        <f t="shared" si="6"/>
        <v>TEER</v>
      </c>
      <c r="I43" s="183" t="s">
        <v>117</v>
      </c>
      <c r="J43" s="183" t="s">
        <v>118</v>
      </c>
      <c r="K43" s="184" t="s">
        <v>160</v>
      </c>
      <c r="L43" s="184" t="s">
        <v>161</v>
      </c>
      <c r="M43" s="184" t="s">
        <v>162</v>
      </c>
      <c r="N43" s="184" t="s">
        <v>163</v>
      </c>
      <c r="O43" s="185" t="s">
        <v>105</v>
      </c>
    </row>
    <row r="44" spans="1:15" x14ac:dyDescent="0.35">
      <c r="A44" s="86" t="str">
        <f>I44</f>
        <v>#72410</v>
      </c>
      <c r="B44" s="86" t="str">
        <f>J44</f>
        <v>Automotive service technicians, truck and bus mechanics and mechanical repairers</v>
      </c>
      <c r="C44" s="152">
        <f t="shared" ref="C44:F53" si="7">ROUND(K44,-1)</f>
        <v>18250</v>
      </c>
      <c r="D44" s="152">
        <f t="shared" si="7"/>
        <v>5310</v>
      </c>
      <c r="E44" s="152">
        <f t="shared" si="7"/>
        <v>1320</v>
      </c>
      <c r="F44" s="152">
        <f t="shared" si="7"/>
        <v>3990</v>
      </c>
      <c r="G44" s="153" t="str">
        <f>O44</f>
        <v>2</v>
      </c>
      <c r="I44" s="141" t="s">
        <v>180</v>
      </c>
      <c r="J44" s="141" t="s">
        <v>181</v>
      </c>
      <c r="K44" s="151">
        <v>18250.47</v>
      </c>
      <c r="L44" s="151">
        <v>5306.4000000000005</v>
      </c>
      <c r="M44" s="151">
        <v>1320.93</v>
      </c>
      <c r="N44" s="151">
        <v>3985.4700000000003</v>
      </c>
      <c r="O44" s="159" t="s">
        <v>171</v>
      </c>
    </row>
    <row r="45" spans="1:15" x14ac:dyDescent="0.35">
      <c r="A45" s="86" t="str">
        <f t="shared" ref="A45:B53" si="8">I45</f>
        <v>#72200</v>
      </c>
      <c r="B45" s="86" t="str">
        <f t="shared" si="8"/>
        <v>Electricians (except industrial and power system)</v>
      </c>
      <c r="C45" s="152">
        <f t="shared" si="7"/>
        <v>15630</v>
      </c>
      <c r="D45" s="152">
        <f t="shared" si="7"/>
        <v>4280</v>
      </c>
      <c r="E45" s="152">
        <f t="shared" si="7"/>
        <v>2370</v>
      </c>
      <c r="F45" s="152">
        <f t="shared" si="7"/>
        <v>1910</v>
      </c>
      <c r="G45" s="153" t="str">
        <f t="shared" ref="G45:G53" si="9">O45</f>
        <v>2</v>
      </c>
      <c r="I45" s="141" t="s">
        <v>175</v>
      </c>
      <c r="J45" s="141" t="s">
        <v>176</v>
      </c>
      <c r="K45" s="151">
        <v>15633.88</v>
      </c>
      <c r="L45" s="151">
        <v>4279.8500000000004</v>
      </c>
      <c r="M45" s="151">
        <v>2367.83</v>
      </c>
      <c r="N45" s="151">
        <v>1912.04</v>
      </c>
      <c r="O45" s="159" t="s">
        <v>171</v>
      </c>
    </row>
    <row r="46" spans="1:15" x14ac:dyDescent="0.35">
      <c r="A46" s="86" t="str">
        <f t="shared" si="8"/>
        <v>#72401</v>
      </c>
      <c r="B46" s="86" t="str">
        <f t="shared" si="8"/>
        <v>Heavy-duty equipment mechanics</v>
      </c>
      <c r="C46" s="152">
        <f t="shared" si="7"/>
        <v>8130</v>
      </c>
      <c r="D46" s="152">
        <f t="shared" si="7"/>
        <v>2440</v>
      </c>
      <c r="E46" s="152">
        <f t="shared" si="7"/>
        <v>680</v>
      </c>
      <c r="F46" s="152">
        <f t="shared" si="7"/>
        <v>1760</v>
      </c>
      <c r="G46" s="153" t="str">
        <f t="shared" si="9"/>
        <v>2</v>
      </c>
      <c r="I46" s="141" t="s">
        <v>182</v>
      </c>
      <c r="J46" s="141" t="s">
        <v>183</v>
      </c>
      <c r="K46" s="151">
        <v>8134.4</v>
      </c>
      <c r="L46" s="151">
        <v>2444.0300000000002</v>
      </c>
      <c r="M46" s="151">
        <v>682.72000000000014</v>
      </c>
      <c r="N46" s="151">
        <v>1761.2899999999997</v>
      </c>
      <c r="O46" s="159" t="s">
        <v>171</v>
      </c>
    </row>
    <row r="47" spans="1:15" x14ac:dyDescent="0.35">
      <c r="A47" s="86" t="str">
        <f t="shared" si="8"/>
        <v>#72402</v>
      </c>
      <c r="B47" s="86" t="str">
        <f t="shared" si="8"/>
        <v>Heating, refrigeration and air conditioning mechanics</v>
      </c>
      <c r="C47" s="152">
        <f t="shared" si="7"/>
        <v>3410</v>
      </c>
      <c r="D47" s="152">
        <f t="shared" si="7"/>
        <v>1460</v>
      </c>
      <c r="E47" s="152">
        <f t="shared" si="7"/>
        <v>800</v>
      </c>
      <c r="F47" s="152">
        <f t="shared" si="7"/>
        <v>650</v>
      </c>
      <c r="G47" s="153" t="str">
        <f t="shared" si="9"/>
        <v>2</v>
      </c>
      <c r="I47" s="141" t="s">
        <v>184</v>
      </c>
      <c r="J47" s="141" t="s">
        <v>185</v>
      </c>
      <c r="K47" s="151">
        <v>3408.48</v>
      </c>
      <c r="L47" s="151">
        <v>1458.1100000000001</v>
      </c>
      <c r="M47" s="151">
        <v>804.99000000000012</v>
      </c>
      <c r="N47" s="151">
        <v>653.11999999999989</v>
      </c>
      <c r="O47" s="159" t="s">
        <v>171</v>
      </c>
    </row>
    <row r="48" spans="1:15" x14ac:dyDescent="0.35">
      <c r="A48" s="86" t="str">
        <f t="shared" si="8"/>
        <v>#72411</v>
      </c>
      <c r="B48" s="86" t="str">
        <f t="shared" si="8"/>
        <v>Auto body collision, refinishing and glass technicians and damage repair estimators</v>
      </c>
      <c r="C48" s="152">
        <f t="shared" si="7"/>
        <v>4110</v>
      </c>
      <c r="D48" s="152">
        <f t="shared" si="7"/>
        <v>1150</v>
      </c>
      <c r="E48" s="152">
        <f t="shared" si="7"/>
        <v>130</v>
      </c>
      <c r="F48" s="152">
        <f t="shared" si="7"/>
        <v>1020</v>
      </c>
      <c r="G48" s="153" t="str">
        <f t="shared" si="9"/>
        <v>2</v>
      </c>
      <c r="I48" s="141" t="s">
        <v>186</v>
      </c>
      <c r="J48" s="141" t="s">
        <v>187</v>
      </c>
      <c r="K48" s="151">
        <v>4110.1400000000003</v>
      </c>
      <c r="L48" s="151">
        <v>1147.82</v>
      </c>
      <c r="M48" s="151">
        <v>132.6</v>
      </c>
      <c r="N48" s="151">
        <v>1015.2199999999999</v>
      </c>
      <c r="O48" s="159" t="s">
        <v>171</v>
      </c>
    </row>
    <row r="49" spans="1:15" x14ac:dyDescent="0.35">
      <c r="A49" s="86" t="str">
        <f t="shared" si="8"/>
        <v>#72201</v>
      </c>
      <c r="B49" s="86" t="str">
        <f t="shared" si="8"/>
        <v>Industrial electricians</v>
      </c>
      <c r="C49" s="152">
        <f t="shared" si="7"/>
        <v>3250</v>
      </c>
      <c r="D49" s="152">
        <f t="shared" si="7"/>
        <v>1040</v>
      </c>
      <c r="E49" s="152">
        <f t="shared" si="7"/>
        <v>170</v>
      </c>
      <c r="F49" s="152">
        <f t="shared" si="7"/>
        <v>880</v>
      </c>
      <c r="G49" s="153" t="str">
        <f t="shared" si="9"/>
        <v>2</v>
      </c>
      <c r="I49" s="141" t="s">
        <v>884</v>
      </c>
      <c r="J49" s="141" t="s">
        <v>885</v>
      </c>
      <c r="K49" s="151">
        <v>3246.64</v>
      </c>
      <c r="L49" s="151">
        <v>1044.3699999999999</v>
      </c>
      <c r="M49" s="151">
        <v>165.91</v>
      </c>
      <c r="N49" s="151">
        <v>878.45999999999981</v>
      </c>
      <c r="O49" s="159" t="s">
        <v>171</v>
      </c>
    </row>
    <row r="50" spans="1:15" x14ac:dyDescent="0.35">
      <c r="A50" s="86" t="str">
        <f t="shared" si="8"/>
        <v>#72301</v>
      </c>
      <c r="B50" s="86" t="str">
        <f t="shared" si="8"/>
        <v>Steamfitters, pipefitters and sprinkler system installers</v>
      </c>
      <c r="C50" s="152">
        <f t="shared" si="7"/>
        <v>2410</v>
      </c>
      <c r="D50" s="152">
        <f t="shared" si="7"/>
        <v>920</v>
      </c>
      <c r="E50" s="152">
        <f t="shared" si="7"/>
        <v>410</v>
      </c>
      <c r="F50" s="152">
        <f t="shared" si="7"/>
        <v>520</v>
      </c>
      <c r="G50" s="153" t="str">
        <f t="shared" si="9"/>
        <v>2</v>
      </c>
      <c r="I50" s="141" t="s">
        <v>894</v>
      </c>
      <c r="J50" s="141" t="s">
        <v>895</v>
      </c>
      <c r="K50" s="151">
        <v>2409.2399999999998</v>
      </c>
      <c r="L50" s="151">
        <v>923.96</v>
      </c>
      <c r="M50" s="151">
        <v>408.90000000000009</v>
      </c>
      <c r="N50" s="151">
        <v>515.06000000000006</v>
      </c>
      <c r="O50" s="159" t="s">
        <v>171</v>
      </c>
    </row>
    <row r="51" spans="1:15" x14ac:dyDescent="0.35">
      <c r="A51" s="86" t="str">
        <f t="shared" si="8"/>
        <v>#72102</v>
      </c>
      <c r="B51" s="86" t="str">
        <f t="shared" si="8"/>
        <v>Sheet metal workers</v>
      </c>
      <c r="C51" s="152">
        <f t="shared" si="7"/>
        <v>2920</v>
      </c>
      <c r="D51" s="152">
        <f t="shared" si="7"/>
        <v>870</v>
      </c>
      <c r="E51" s="152">
        <f t="shared" si="7"/>
        <v>370</v>
      </c>
      <c r="F51" s="152">
        <f t="shared" si="7"/>
        <v>500</v>
      </c>
      <c r="G51" s="153" t="str">
        <f t="shared" si="9"/>
        <v>2</v>
      </c>
      <c r="I51" s="141" t="s">
        <v>874</v>
      </c>
      <c r="J51" s="141" t="s">
        <v>875</v>
      </c>
      <c r="K51" s="151">
        <v>2920.78</v>
      </c>
      <c r="L51" s="151">
        <v>871.45</v>
      </c>
      <c r="M51" s="151">
        <v>370.89</v>
      </c>
      <c r="N51" s="151">
        <v>500.56</v>
      </c>
      <c r="O51" s="159" t="s">
        <v>171</v>
      </c>
    </row>
    <row r="52" spans="1:15" x14ac:dyDescent="0.35">
      <c r="A52" s="86" t="str">
        <f t="shared" si="8"/>
        <v>#72203</v>
      </c>
      <c r="B52" s="86" t="str">
        <f t="shared" si="8"/>
        <v>Electrical power line and cable workers</v>
      </c>
      <c r="C52" s="152">
        <f t="shared" si="7"/>
        <v>1410</v>
      </c>
      <c r="D52" s="152">
        <f t="shared" si="7"/>
        <v>490</v>
      </c>
      <c r="E52" s="152">
        <f t="shared" si="7"/>
        <v>130</v>
      </c>
      <c r="F52" s="152">
        <f t="shared" si="7"/>
        <v>360</v>
      </c>
      <c r="G52" s="153" t="str">
        <f t="shared" si="9"/>
        <v>2</v>
      </c>
      <c r="I52" s="141" t="s">
        <v>888</v>
      </c>
      <c r="J52" s="141" t="s">
        <v>889</v>
      </c>
      <c r="K52" s="151">
        <v>1407.58</v>
      </c>
      <c r="L52" s="151">
        <v>493.03</v>
      </c>
      <c r="M52" s="151">
        <v>133.94</v>
      </c>
      <c r="N52" s="151">
        <v>359.08</v>
      </c>
      <c r="O52" s="159" t="s">
        <v>171</v>
      </c>
    </row>
    <row r="53" spans="1:15" x14ac:dyDescent="0.35">
      <c r="A53" s="86" t="str">
        <f t="shared" si="8"/>
        <v>#72302</v>
      </c>
      <c r="B53" s="86" t="str">
        <f t="shared" si="8"/>
        <v>Gas fitters</v>
      </c>
      <c r="C53" s="152">
        <f t="shared" si="7"/>
        <v>950</v>
      </c>
      <c r="D53" s="152">
        <f t="shared" si="7"/>
        <v>380</v>
      </c>
      <c r="E53" s="152">
        <f t="shared" si="7"/>
        <v>130</v>
      </c>
      <c r="F53" s="152">
        <f t="shared" si="7"/>
        <v>240</v>
      </c>
      <c r="G53" s="153" t="str">
        <f t="shared" si="9"/>
        <v>2</v>
      </c>
      <c r="I53" s="141" t="s">
        <v>896</v>
      </c>
      <c r="J53" s="141" t="s">
        <v>897</v>
      </c>
      <c r="K53" s="151">
        <v>948.99</v>
      </c>
      <c r="L53" s="151">
        <v>378</v>
      </c>
      <c r="M53" s="151">
        <v>133.66999999999999</v>
      </c>
      <c r="N53" s="151">
        <v>244.35</v>
      </c>
      <c r="O53" s="159" t="s">
        <v>171</v>
      </c>
    </row>
    <row r="54" spans="1:15" x14ac:dyDescent="0.35">
      <c r="A54" s="86"/>
      <c r="B54" s="86"/>
      <c r="C54" s="152"/>
      <c r="D54" s="152"/>
      <c r="E54" s="152"/>
      <c r="F54" s="152"/>
      <c r="G54" s="153"/>
      <c r="K54" s="151"/>
      <c r="L54" s="151"/>
      <c r="M54" s="151"/>
      <c r="N54" s="151"/>
      <c r="O54" s="159"/>
    </row>
    <row r="55" spans="1:15" x14ac:dyDescent="0.35">
      <c r="C55" s="157"/>
      <c r="D55" s="157"/>
      <c r="E55" s="157"/>
      <c r="F55" s="157"/>
      <c r="G55" s="158"/>
      <c r="K55" s="151"/>
      <c r="L55" s="151"/>
      <c r="M55" s="151"/>
      <c r="N55" s="151"/>
      <c r="O55" s="159"/>
    </row>
    <row r="56" spans="1:15" ht="15" thickBot="1" x14ac:dyDescent="0.4">
      <c r="A56" s="134" t="s">
        <v>188</v>
      </c>
      <c r="C56" s="157"/>
      <c r="D56" s="157"/>
      <c r="E56" s="157"/>
      <c r="F56" s="157"/>
      <c r="G56" s="158"/>
      <c r="I56" s="136"/>
      <c r="K56" s="151"/>
      <c r="L56" s="151"/>
      <c r="M56" s="151"/>
      <c r="N56" s="151"/>
      <c r="O56" s="159"/>
    </row>
    <row r="57" spans="1:15" s="146" customFormat="1" ht="29.5" thickBot="1" x14ac:dyDescent="0.4">
      <c r="A57" s="143" t="str">
        <f>I57</f>
        <v>NOC</v>
      </c>
      <c r="B57" s="143" t="str">
        <f t="shared" ref="B57:G57" si="10">J57</f>
        <v>Description</v>
      </c>
      <c r="C57" s="144" t="str">
        <f t="shared" si="10"/>
        <v>Employment 2024</v>
      </c>
      <c r="D57" s="144" t="str">
        <f t="shared" si="10"/>
        <v>Job Openings 2024-2034</v>
      </c>
      <c r="E57" s="144" t="str">
        <f t="shared" si="10"/>
        <v>Expansion 
2024-2034</v>
      </c>
      <c r="F57" s="144" t="str">
        <f t="shared" si="10"/>
        <v>Replacement 2024-2034</v>
      </c>
      <c r="G57" s="145" t="str">
        <f t="shared" si="10"/>
        <v>TEER</v>
      </c>
      <c r="I57" s="183" t="s">
        <v>117</v>
      </c>
      <c r="J57" s="183" t="s">
        <v>118</v>
      </c>
      <c r="K57" s="184" t="s">
        <v>160</v>
      </c>
      <c r="L57" s="184" t="s">
        <v>161</v>
      </c>
      <c r="M57" s="184" t="s">
        <v>162</v>
      </c>
      <c r="N57" s="184" t="s">
        <v>163</v>
      </c>
      <c r="O57" s="185" t="s">
        <v>105</v>
      </c>
    </row>
    <row r="58" spans="1:15" x14ac:dyDescent="0.35">
      <c r="A58" s="86" t="str">
        <f>I58</f>
        <v>#21231</v>
      </c>
      <c r="B58" s="86" t="str">
        <f>J58</f>
        <v>Software engineers and designers</v>
      </c>
      <c r="C58" s="152">
        <f t="shared" ref="C58:F73" si="11">ROUND(K58,-1)</f>
        <v>22660</v>
      </c>
      <c r="D58" s="152">
        <f t="shared" si="11"/>
        <v>11670</v>
      </c>
      <c r="E58" s="152">
        <f t="shared" si="11"/>
        <v>7790</v>
      </c>
      <c r="F58" s="152">
        <f t="shared" si="11"/>
        <v>3880</v>
      </c>
      <c r="G58" s="153" t="str">
        <f>O58</f>
        <v>1</v>
      </c>
      <c r="I58" s="141" t="s">
        <v>189</v>
      </c>
      <c r="J58" s="141" t="s">
        <v>190</v>
      </c>
      <c r="K58" s="151">
        <v>22660.04</v>
      </c>
      <c r="L58" s="151">
        <v>11665.86</v>
      </c>
      <c r="M58" s="151">
        <v>7786.0700000000006</v>
      </c>
      <c r="N58" s="151">
        <v>3879.7999999999997</v>
      </c>
      <c r="O58" s="159" t="s">
        <v>191</v>
      </c>
    </row>
    <row r="59" spans="1:15" x14ac:dyDescent="0.35">
      <c r="A59" s="86" t="str">
        <f t="shared" ref="A59:B74" si="12">I59</f>
        <v>#21222</v>
      </c>
      <c r="B59" s="86" t="str">
        <f t="shared" si="12"/>
        <v>Information systems specialists</v>
      </c>
      <c r="C59" s="152">
        <f t="shared" si="11"/>
        <v>16390</v>
      </c>
      <c r="D59" s="152">
        <f t="shared" si="11"/>
        <v>9140</v>
      </c>
      <c r="E59" s="152">
        <f t="shared" si="11"/>
        <v>5060</v>
      </c>
      <c r="F59" s="152">
        <f t="shared" si="11"/>
        <v>4080</v>
      </c>
      <c r="G59" s="153" t="str">
        <f t="shared" ref="G59:G122" si="13">O59</f>
        <v>1</v>
      </c>
      <c r="I59" s="141" t="s">
        <v>192</v>
      </c>
      <c r="J59" s="141" t="s">
        <v>193</v>
      </c>
      <c r="K59" s="151">
        <v>16394.78</v>
      </c>
      <c r="L59" s="151">
        <v>9139.4</v>
      </c>
      <c r="M59" s="151">
        <v>5059.55</v>
      </c>
      <c r="N59" s="151">
        <v>4079.8600000000006</v>
      </c>
      <c r="O59" s="159" t="s">
        <v>191</v>
      </c>
    </row>
    <row r="60" spans="1:15" x14ac:dyDescent="0.35">
      <c r="A60" s="86" t="str">
        <f t="shared" si="12"/>
        <v>#21232</v>
      </c>
      <c r="B60" s="86" t="str">
        <f t="shared" si="12"/>
        <v>Software developers and programmers</v>
      </c>
      <c r="C60" s="152">
        <f t="shared" si="11"/>
        <v>16710</v>
      </c>
      <c r="D60" s="152">
        <f t="shared" si="11"/>
        <v>8940</v>
      </c>
      <c r="E60" s="152">
        <f t="shared" si="11"/>
        <v>6280</v>
      </c>
      <c r="F60" s="152">
        <f t="shared" si="11"/>
        <v>2650</v>
      </c>
      <c r="G60" s="153" t="str">
        <f t="shared" si="13"/>
        <v>1</v>
      </c>
      <c r="I60" s="141" t="s">
        <v>194</v>
      </c>
      <c r="J60" s="141" t="s">
        <v>195</v>
      </c>
      <c r="K60" s="151">
        <v>16712.13</v>
      </c>
      <c r="L60" s="151">
        <v>8936.66</v>
      </c>
      <c r="M60" s="151">
        <v>6284.21</v>
      </c>
      <c r="N60" s="151">
        <v>2652.47</v>
      </c>
      <c r="O60" s="159" t="s">
        <v>191</v>
      </c>
    </row>
    <row r="61" spans="1:15" x14ac:dyDescent="0.35">
      <c r="A61" s="86" t="str">
        <f t="shared" si="12"/>
        <v>#20012</v>
      </c>
      <c r="B61" s="86" t="str">
        <f t="shared" si="12"/>
        <v>Computer and information systems managers</v>
      </c>
      <c r="C61" s="152">
        <f t="shared" si="11"/>
        <v>13140</v>
      </c>
      <c r="D61" s="152">
        <f t="shared" si="11"/>
        <v>8850</v>
      </c>
      <c r="E61" s="152">
        <f t="shared" si="11"/>
        <v>3930</v>
      </c>
      <c r="F61" s="152">
        <f t="shared" si="11"/>
        <v>4920</v>
      </c>
      <c r="G61" s="153" t="str">
        <f t="shared" si="13"/>
        <v>0</v>
      </c>
      <c r="I61" s="141" t="s">
        <v>196</v>
      </c>
      <c r="J61" s="141" t="s">
        <v>197</v>
      </c>
      <c r="K61" s="151">
        <v>13138.25</v>
      </c>
      <c r="L61" s="151">
        <v>8847.5800000000017</v>
      </c>
      <c r="M61" s="151">
        <v>3925.36</v>
      </c>
      <c r="N61" s="151">
        <v>4922.24</v>
      </c>
      <c r="O61" s="159" t="s">
        <v>198</v>
      </c>
    </row>
    <row r="62" spans="1:15" x14ac:dyDescent="0.35">
      <c r="A62" s="86" t="str">
        <f t="shared" si="12"/>
        <v>#52120</v>
      </c>
      <c r="B62" s="86" t="str">
        <f t="shared" si="12"/>
        <v>Graphic designers and illustrators</v>
      </c>
      <c r="C62" s="152">
        <f t="shared" si="11"/>
        <v>18310</v>
      </c>
      <c r="D62" s="152">
        <f t="shared" si="11"/>
        <v>6600</v>
      </c>
      <c r="E62" s="152">
        <f t="shared" si="11"/>
        <v>3850</v>
      </c>
      <c r="F62" s="152">
        <f t="shared" si="11"/>
        <v>2750</v>
      </c>
      <c r="G62" s="153" t="str">
        <f t="shared" si="13"/>
        <v>2</v>
      </c>
      <c r="I62" s="141" t="s">
        <v>199</v>
      </c>
      <c r="J62" s="141" t="s">
        <v>200</v>
      </c>
      <c r="K62" s="151">
        <v>18308.34</v>
      </c>
      <c r="L62" s="151">
        <v>6601.51</v>
      </c>
      <c r="M62" s="151">
        <v>3851.46</v>
      </c>
      <c r="N62" s="151">
        <v>2750.0299999999997</v>
      </c>
      <c r="O62" s="159" t="s">
        <v>171</v>
      </c>
    </row>
    <row r="63" spans="1:15" x14ac:dyDescent="0.35">
      <c r="A63" s="86" t="str">
        <f t="shared" si="12"/>
        <v>#21234</v>
      </c>
      <c r="B63" s="86" t="str">
        <f t="shared" si="12"/>
        <v>Web developers and programmers</v>
      </c>
      <c r="C63" s="152">
        <f t="shared" si="11"/>
        <v>10000</v>
      </c>
      <c r="D63" s="152">
        <f t="shared" si="11"/>
        <v>4810</v>
      </c>
      <c r="E63" s="152">
        <f t="shared" si="11"/>
        <v>3690</v>
      </c>
      <c r="F63" s="152">
        <f t="shared" si="11"/>
        <v>1120</v>
      </c>
      <c r="G63" s="153" t="str">
        <f t="shared" si="13"/>
        <v>1</v>
      </c>
      <c r="I63" s="141" t="s">
        <v>384</v>
      </c>
      <c r="J63" s="141" t="s">
        <v>385</v>
      </c>
      <c r="K63" s="151">
        <v>10001.35</v>
      </c>
      <c r="L63" s="151">
        <v>4809.5</v>
      </c>
      <c r="M63" s="151">
        <v>3685.8</v>
      </c>
      <c r="N63" s="151">
        <v>1123.68</v>
      </c>
      <c r="O63" s="159" t="s">
        <v>191</v>
      </c>
    </row>
    <row r="64" spans="1:15" x14ac:dyDescent="0.35">
      <c r="A64" s="86" t="str">
        <f t="shared" si="12"/>
        <v>#21300</v>
      </c>
      <c r="B64" s="86" t="str">
        <f t="shared" si="12"/>
        <v>Civil engineers</v>
      </c>
      <c r="C64" s="152">
        <f t="shared" si="11"/>
        <v>10950</v>
      </c>
      <c r="D64" s="152">
        <f t="shared" si="11"/>
        <v>4610</v>
      </c>
      <c r="E64" s="152">
        <f t="shared" si="11"/>
        <v>2320</v>
      </c>
      <c r="F64" s="152">
        <f t="shared" si="11"/>
        <v>2290</v>
      </c>
      <c r="G64" s="153" t="str">
        <f t="shared" si="13"/>
        <v>1</v>
      </c>
      <c r="I64" s="141" t="s">
        <v>386</v>
      </c>
      <c r="J64" s="141" t="s">
        <v>387</v>
      </c>
      <c r="K64" s="151">
        <v>10949.47</v>
      </c>
      <c r="L64" s="151">
        <v>4606.6000000000013</v>
      </c>
      <c r="M64" s="151">
        <v>2318.4300000000003</v>
      </c>
      <c r="N64" s="151">
        <v>2288.1799999999994</v>
      </c>
      <c r="O64" s="159" t="s">
        <v>191</v>
      </c>
    </row>
    <row r="65" spans="1:15" x14ac:dyDescent="0.35">
      <c r="A65" s="86" t="str">
        <f t="shared" si="12"/>
        <v>#22220</v>
      </c>
      <c r="B65" s="86" t="str">
        <f t="shared" si="12"/>
        <v>Computer network and web technicians</v>
      </c>
      <c r="C65" s="152">
        <f t="shared" si="11"/>
        <v>8740</v>
      </c>
      <c r="D65" s="152">
        <f t="shared" si="11"/>
        <v>4300</v>
      </c>
      <c r="E65" s="152">
        <f t="shared" si="11"/>
        <v>2200</v>
      </c>
      <c r="F65" s="152">
        <f t="shared" si="11"/>
        <v>2090</v>
      </c>
      <c r="G65" s="153" t="str">
        <f t="shared" si="13"/>
        <v>2</v>
      </c>
      <c r="I65" s="141" t="s">
        <v>434</v>
      </c>
      <c r="J65" s="141" t="s">
        <v>435</v>
      </c>
      <c r="K65" s="151">
        <v>8735.0499999999993</v>
      </c>
      <c r="L65" s="151">
        <v>4295.079999999999</v>
      </c>
      <c r="M65" s="151">
        <v>2201.2800000000002</v>
      </c>
      <c r="N65" s="151">
        <v>2093.8000000000002</v>
      </c>
      <c r="O65" s="159" t="s">
        <v>171</v>
      </c>
    </row>
    <row r="66" spans="1:15" x14ac:dyDescent="0.35">
      <c r="A66" s="86" t="str">
        <f t="shared" si="12"/>
        <v>#22221</v>
      </c>
      <c r="B66" s="86" t="str">
        <f t="shared" si="12"/>
        <v>User support technicians</v>
      </c>
      <c r="C66" s="152">
        <f t="shared" si="11"/>
        <v>8260</v>
      </c>
      <c r="D66" s="152">
        <f t="shared" si="11"/>
        <v>4040</v>
      </c>
      <c r="E66" s="152">
        <f t="shared" si="11"/>
        <v>2230</v>
      </c>
      <c r="F66" s="152">
        <f t="shared" si="11"/>
        <v>1810</v>
      </c>
      <c r="G66" s="153" t="str">
        <f t="shared" si="13"/>
        <v>2</v>
      </c>
      <c r="I66" s="141" t="s">
        <v>436</v>
      </c>
      <c r="J66" s="141" t="s">
        <v>437</v>
      </c>
      <c r="K66" s="151">
        <v>8259.17</v>
      </c>
      <c r="L66" s="151">
        <v>4035.08</v>
      </c>
      <c r="M66" s="151">
        <v>2227.0699999999997</v>
      </c>
      <c r="N66" s="151">
        <v>1808.02</v>
      </c>
      <c r="O66" s="159" t="s">
        <v>171</v>
      </c>
    </row>
    <row r="67" spans="1:15" x14ac:dyDescent="0.35">
      <c r="A67" s="86" t="str">
        <f t="shared" si="12"/>
        <v>#22311</v>
      </c>
      <c r="B67" s="86" t="str">
        <f t="shared" si="12"/>
        <v>Electronic service technicians (household and business equipment)</v>
      </c>
      <c r="C67" s="152">
        <f t="shared" si="11"/>
        <v>8080</v>
      </c>
      <c r="D67" s="152">
        <f t="shared" si="11"/>
        <v>3260</v>
      </c>
      <c r="E67" s="152">
        <f t="shared" si="11"/>
        <v>1320</v>
      </c>
      <c r="F67" s="152">
        <f t="shared" si="11"/>
        <v>1930</v>
      </c>
      <c r="G67" s="153" t="str">
        <f t="shared" si="13"/>
        <v>2</v>
      </c>
      <c r="I67" s="141" t="s">
        <v>458</v>
      </c>
      <c r="J67" s="141" t="s">
        <v>459</v>
      </c>
      <c r="K67" s="151">
        <v>8080.6</v>
      </c>
      <c r="L67" s="151">
        <v>3259.39</v>
      </c>
      <c r="M67" s="151">
        <v>1324.5300000000002</v>
      </c>
      <c r="N67" s="151">
        <v>1934.8799999999999</v>
      </c>
      <c r="O67" s="159" t="s">
        <v>171</v>
      </c>
    </row>
    <row r="68" spans="1:15" x14ac:dyDescent="0.35">
      <c r="A68" s="86" t="str">
        <f t="shared" si="12"/>
        <v>#21310</v>
      </c>
      <c r="B68" s="86" t="str">
        <f t="shared" si="12"/>
        <v>Electrical and electronics engineers</v>
      </c>
      <c r="C68" s="152">
        <f t="shared" si="11"/>
        <v>7450</v>
      </c>
      <c r="D68" s="152">
        <f t="shared" si="11"/>
        <v>3200</v>
      </c>
      <c r="E68" s="152">
        <f t="shared" si="11"/>
        <v>1520</v>
      </c>
      <c r="F68" s="152">
        <f t="shared" si="11"/>
        <v>1680</v>
      </c>
      <c r="G68" s="153" t="str">
        <f t="shared" si="13"/>
        <v>1</v>
      </c>
      <c r="I68" s="141" t="s">
        <v>390</v>
      </c>
      <c r="J68" s="141" t="s">
        <v>391</v>
      </c>
      <c r="K68" s="151">
        <v>7451.53</v>
      </c>
      <c r="L68" s="151">
        <v>3203.88</v>
      </c>
      <c r="M68" s="151">
        <v>1523.0500000000002</v>
      </c>
      <c r="N68" s="151">
        <v>1680.84</v>
      </c>
      <c r="O68" s="159" t="s">
        <v>191</v>
      </c>
    </row>
    <row r="69" spans="1:15" x14ac:dyDescent="0.35">
      <c r="A69" s="86" t="str">
        <f t="shared" si="12"/>
        <v>#20010</v>
      </c>
      <c r="B69" s="86" t="str">
        <f t="shared" si="12"/>
        <v>Engineering managers</v>
      </c>
      <c r="C69" s="152">
        <f t="shared" si="11"/>
        <v>4770</v>
      </c>
      <c r="D69" s="152">
        <f t="shared" si="11"/>
        <v>2680</v>
      </c>
      <c r="E69" s="152">
        <f t="shared" si="11"/>
        <v>990</v>
      </c>
      <c r="F69" s="152">
        <f t="shared" si="11"/>
        <v>1690</v>
      </c>
      <c r="G69" s="153" t="str">
        <f t="shared" si="13"/>
        <v>0</v>
      </c>
      <c r="I69" s="141" t="s">
        <v>340</v>
      </c>
      <c r="J69" s="141" t="s">
        <v>341</v>
      </c>
      <c r="K69" s="151">
        <v>4772.01</v>
      </c>
      <c r="L69" s="151">
        <v>2678.77</v>
      </c>
      <c r="M69" s="151">
        <v>992.34999999999991</v>
      </c>
      <c r="N69" s="151">
        <v>1686.43</v>
      </c>
      <c r="O69" s="159" t="s">
        <v>198</v>
      </c>
    </row>
    <row r="70" spans="1:15" x14ac:dyDescent="0.35">
      <c r="A70" s="86" t="str">
        <f t="shared" si="12"/>
        <v>#52119</v>
      </c>
      <c r="B70" s="86" t="str">
        <f t="shared" si="12"/>
        <v>Other technical and coordinating occupations in motion pictures, broadcasting and the performing arts</v>
      </c>
      <c r="C70" s="152">
        <f t="shared" si="11"/>
        <v>6730</v>
      </c>
      <c r="D70" s="152">
        <f t="shared" si="11"/>
        <v>2660</v>
      </c>
      <c r="E70" s="152">
        <f t="shared" si="11"/>
        <v>1250</v>
      </c>
      <c r="F70" s="152">
        <f t="shared" si="11"/>
        <v>1400</v>
      </c>
      <c r="G70" s="153" t="str">
        <f t="shared" si="13"/>
        <v>2</v>
      </c>
      <c r="I70" s="141" t="s">
        <v>684</v>
      </c>
      <c r="J70" s="141" t="s">
        <v>685</v>
      </c>
      <c r="K70" s="151">
        <v>6725.72</v>
      </c>
      <c r="L70" s="151">
        <v>2655.8399999999997</v>
      </c>
      <c r="M70" s="151">
        <v>1251.19</v>
      </c>
      <c r="N70" s="151">
        <v>1404.64</v>
      </c>
      <c r="O70" s="159" t="s">
        <v>171</v>
      </c>
    </row>
    <row r="71" spans="1:15" x14ac:dyDescent="0.35">
      <c r="A71" s="86" t="str">
        <f t="shared" si="12"/>
        <v>#21301</v>
      </c>
      <c r="B71" s="86" t="str">
        <f t="shared" si="12"/>
        <v>Mechanical engineers</v>
      </c>
      <c r="C71" s="152">
        <f t="shared" si="11"/>
        <v>7040</v>
      </c>
      <c r="D71" s="152">
        <f t="shared" si="11"/>
        <v>2520</v>
      </c>
      <c r="E71" s="152">
        <f t="shared" si="11"/>
        <v>1350</v>
      </c>
      <c r="F71" s="152">
        <f t="shared" si="11"/>
        <v>1180</v>
      </c>
      <c r="G71" s="153" t="str">
        <f t="shared" si="13"/>
        <v>1</v>
      </c>
      <c r="I71" s="141" t="s">
        <v>388</v>
      </c>
      <c r="J71" s="141" t="s">
        <v>389</v>
      </c>
      <c r="K71" s="151">
        <v>7036.43</v>
      </c>
      <c r="L71" s="151">
        <v>2522.9299999999998</v>
      </c>
      <c r="M71" s="151">
        <v>1347.62</v>
      </c>
      <c r="N71" s="151">
        <v>1175.3200000000002</v>
      </c>
      <c r="O71" s="159" t="s">
        <v>191</v>
      </c>
    </row>
    <row r="72" spans="1:15" x14ac:dyDescent="0.35">
      <c r="A72" s="86" t="str">
        <f t="shared" si="12"/>
        <v>#22310</v>
      </c>
      <c r="B72" s="86" t="str">
        <f t="shared" si="12"/>
        <v>Electrical and electronics engineering technologists and technicians</v>
      </c>
      <c r="C72" s="152">
        <f t="shared" si="11"/>
        <v>5280</v>
      </c>
      <c r="D72" s="152">
        <f t="shared" si="11"/>
        <v>2440</v>
      </c>
      <c r="E72" s="152">
        <f t="shared" si="11"/>
        <v>910</v>
      </c>
      <c r="F72" s="152">
        <f t="shared" si="11"/>
        <v>1530</v>
      </c>
      <c r="G72" s="153" t="str">
        <f t="shared" si="13"/>
        <v>2</v>
      </c>
      <c r="I72" s="141" t="s">
        <v>456</v>
      </c>
      <c r="J72" s="141" t="s">
        <v>457</v>
      </c>
      <c r="K72" s="151">
        <v>5284.47</v>
      </c>
      <c r="L72" s="151">
        <v>2440.3000000000002</v>
      </c>
      <c r="M72" s="151">
        <v>909.92</v>
      </c>
      <c r="N72" s="151">
        <v>1530.3899999999999</v>
      </c>
      <c r="O72" s="159" t="s">
        <v>171</v>
      </c>
    </row>
    <row r="73" spans="1:15" x14ac:dyDescent="0.35">
      <c r="A73" s="86" t="str">
        <f t="shared" si="12"/>
        <v>#21230</v>
      </c>
      <c r="B73" s="86" t="str">
        <f t="shared" si="12"/>
        <v>Computer systems developers and programmers</v>
      </c>
      <c r="C73" s="152">
        <f t="shared" si="11"/>
        <v>4260</v>
      </c>
      <c r="D73" s="152">
        <f t="shared" si="11"/>
        <v>2280</v>
      </c>
      <c r="E73" s="152">
        <f t="shared" si="11"/>
        <v>1320</v>
      </c>
      <c r="F73" s="152">
        <f t="shared" si="11"/>
        <v>970</v>
      </c>
      <c r="G73" s="153" t="str">
        <f t="shared" si="13"/>
        <v>1</v>
      </c>
      <c r="I73" s="141" t="s">
        <v>380</v>
      </c>
      <c r="J73" s="141" t="s">
        <v>381</v>
      </c>
      <c r="K73" s="151">
        <v>4260.2700000000004</v>
      </c>
      <c r="L73" s="151">
        <v>2283.3899999999994</v>
      </c>
      <c r="M73" s="151">
        <v>1315.23</v>
      </c>
      <c r="N73" s="151">
        <v>968.16</v>
      </c>
      <c r="O73" s="159" t="s">
        <v>191</v>
      </c>
    </row>
    <row r="74" spans="1:15" x14ac:dyDescent="0.35">
      <c r="A74" s="86" t="str">
        <f t="shared" si="12"/>
        <v>#21110</v>
      </c>
      <c r="B74" s="86" t="str">
        <f t="shared" si="12"/>
        <v>Biologists and related scientists</v>
      </c>
      <c r="C74" s="152">
        <f t="shared" ref="C74:F125" si="14">ROUND(K74,-1)</f>
        <v>6440</v>
      </c>
      <c r="D74" s="152">
        <f t="shared" si="14"/>
        <v>2040</v>
      </c>
      <c r="E74" s="152">
        <f t="shared" si="14"/>
        <v>940</v>
      </c>
      <c r="F74" s="152">
        <f t="shared" si="14"/>
        <v>1100</v>
      </c>
      <c r="G74" s="153" t="str">
        <f t="shared" si="13"/>
        <v>1</v>
      </c>
      <c r="I74" s="141" t="s">
        <v>354</v>
      </c>
      <c r="J74" s="141" t="s">
        <v>355</v>
      </c>
      <c r="K74" s="151">
        <v>6442.22</v>
      </c>
      <c r="L74" s="151">
        <v>2043.17</v>
      </c>
      <c r="M74" s="151">
        <v>943.11000000000013</v>
      </c>
      <c r="N74" s="151">
        <v>1100.04</v>
      </c>
      <c r="O74" s="159" t="s">
        <v>191</v>
      </c>
    </row>
    <row r="75" spans="1:15" x14ac:dyDescent="0.35">
      <c r="A75" s="86" t="str">
        <f t="shared" ref="A75:B125" si="15">I75</f>
        <v>#21221</v>
      </c>
      <c r="B75" s="86" t="str">
        <f t="shared" si="15"/>
        <v>Business systems specialists</v>
      </c>
      <c r="C75" s="152">
        <f t="shared" si="14"/>
        <v>4550</v>
      </c>
      <c r="D75" s="152">
        <f t="shared" si="14"/>
        <v>1980</v>
      </c>
      <c r="E75" s="152">
        <f t="shared" si="14"/>
        <v>1030</v>
      </c>
      <c r="F75" s="152">
        <f t="shared" si="14"/>
        <v>950</v>
      </c>
      <c r="G75" s="153" t="str">
        <f t="shared" si="13"/>
        <v>1</v>
      </c>
      <c r="I75" s="141" t="s">
        <v>376</v>
      </c>
      <c r="J75" s="141" t="s">
        <v>377</v>
      </c>
      <c r="K75" s="151">
        <v>4549.7299999999996</v>
      </c>
      <c r="L75" s="151">
        <v>1978.7799999999997</v>
      </c>
      <c r="M75" s="151">
        <v>1030.5500000000002</v>
      </c>
      <c r="N75" s="151">
        <v>948.23999999999978</v>
      </c>
      <c r="O75" s="159" t="s">
        <v>191</v>
      </c>
    </row>
    <row r="76" spans="1:15" x14ac:dyDescent="0.35">
      <c r="A76" s="86" t="str">
        <f t="shared" si="15"/>
        <v>#72011</v>
      </c>
      <c r="B76" s="86" t="str">
        <f t="shared" si="15"/>
        <v>Contractors and supervisors, electrical trades and telecommunications occupations</v>
      </c>
      <c r="C76" s="152">
        <f t="shared" si="14"/>
        <v>3910</v>
      </c>
      <c r="D76" s="152">
        <f t="shared" si="14"/>
        <v>1850</v>
      </c>
      <c r="E76" s="152">
        <f t="shared" si="14"/>
        <v>560</v>
      </c>
      <c r="F76" s="152">
        <f t="shared" si="14"/>
        <v>1290</v>
      </c>
      <c r="G76" s="153" t="str">
        <f t="shared" si="13"/>
        <v>2</v>
      </c>
      <c r="I76" s="141" t="s">
        <v>850</v>
      </c>
      <c r="J76" s="141" t="s">
        <v>851</v>
      </c>
      <c r="K76" s="151">
        <v>3906.51</v>
      </c>
      <c r="L76" s="151">
        <v>1848.6399999999999</v>
      </c>
      <c r="M76" s="151">
        <v>557.81999999999994</v>
      </c>
      <c r="N76" s="151">
        <v>1290.83</v>
      </c>
      <c r="O76" s="159" t="s">
        <v>171</v>
      </c>
    </row>
    <row r="77" spans="1:15" x14ac:dyDescent="0.35">
      <c r="A77" s="86" t="str">
        <f t="shared" si="15"/>
        <v>#21233</v>
      </c>
      <c r="B77" s="86" t="str">
        <f t="shared" si="15"/>
        <v>Web designers</v>
      </c>
      <c r="C77" s="152">
        <f t="shared" si="14"/>
        <v>3040</v>
      </c>
      <c r="D77" s="152">
        <f t="shared" si="14"/>
        <v>1620</v>
      </c>
      <c r="E77" s="152">
        <f t="shared" si="14"/>
        <v>1190</v>
      </c>
      <c r="F77" s="152">
        <f t="shared" si="14"/>
        <v>430</v>
      </c>
      <c r="G77" s="153" t="str">
        <f t="shared" si="13"/>
        <v>1</v>
      </c>
      <c r="I77" s="141" t="s">
        <v>382</v>
      </c>
      <c r="J77" s="141" t="s">
        <v>383</v>
      </c>
      <c r="K77" s="151">
        <v>3039.01</v>
      </c>
      <c r="L77" s="151">
        <v>1618.79</v>
      </c>
      <c r="M77" s="151">
        <v>1189.44</v>
      </c>
      <c r="N77" s="151">
        <v>429.35</v>
      </c>
      <c r="O77" s="159" t="s">
        <v>191</v>
      </c>
    </row>
    <row r="78" spans="1:15" x14ac:dyDescent="0.35">
      <c r="A78" s="86" t="str">
        <f t="shared" si="15"/>
        <v>#21311</v>
      </c>
      <c r="B78" s="86" t="str">
        <f t="shared" si="15"/>
        <v>Computer engineers (except software engineers and designers)</v>
      </c>
      <c r="C78" s="152">
        <f t="shared" si="14"/>
        <v>2960</v>
      </c>
      <c r="D78" s="152">
        <f t="shared" si="14"/>
        <v>1600</v>
      </c>
      <c r="E78" s="152">
        <f t="shared" si="14"/>
        <v>840</v>
      </c>
      <c r="F78" s="152">
        <f t="shared" si="14"/>
        <v>760</v>
      </c>
      <c r="G78" s="153" t="str">
        <f t="shared" si="13"/>
        <v>1</v>
      </c>
      <c r="I78" s="141" t="s">
        <v>392</v>
      </c>
      <c r="J78" s="141" t="s">
        <v>393</v>
      </c>
      <c r="K78" s="151">
        <v>2964.12</v>
      </c>
      <c r="L78" s="151">
        <v>1603.83</v>
      </c>
      <c r="M78" s="151">
        <v>844.99</v>
      </c>
      <c r="N78" s="151">
        <v>758.83999999999992</v>
      </c>
      <c r="O78" s="159" t="s">
        <v>191</v>
      </c>
    </row>
    <row r="79" spans="1:15" x14ac:dyDescent="0.35">
      <c r="A79" s="86" t="str">
        <f t="shared" si="15"/>
        <v>#22114</v>
      </c>
      <c r="B79" s="86" t="str">
        <f t="shared" si="15"/>
        <v>Landscape and horticulture technicians and specialists</v>
      </c>
      <c r="C79" s="152">
        <f t="shared" si="14"/>
        <v>4560</v>
      </c>
      <c r="D79" s="152">
        <f t="shared" si="14"/>
        <v>1550</v>
      </c>
      <c r="E79" s="152">
        <f t="shared" si="14"/>
        <v>540</v>
      </c>
      <c r="F79" s="152">
        <f t="shared" si="14"/>
        <v>1010</v>
      </c>
      <c r="G79" s="153" t="str">
        <f t="shared" si="13"/>
        <v>2</v>
      </c>
      <c r="I79" s="141" t="s">
        <v>422</v>
      </c>
      <c r="J79" s="141" t="s">
        <v>423</v>
      </c>
      <c r="K79" s="151">
        <v>4560.03</v>
      </c>
      <c r="L79" s="151">
        <v>1548.87</v>
      </c>
      <c r="M79" s="151">
        <v>542.18999999999994</v>
      </c>
      <c r="N79" s="151">
        <v>1006.67</v>
      </c>
      <c r="O79" s="159" t="s">
        <v>171</v>
      </c>
    </row>
    <row r="80" spans="1:15" x14ac:dyDescent="0.35">
      <c r="A80" s="86" t="str">
        <f t="shared" si="15"/>
        <v>#22303</v>
      </c>
      <c r="B80" s="86" t="str">
        <f t="shared" si="15"/>
        <v>Construction estimators</v>
      </c>
      <c r="C80" s="152">
        <f t="shared" si="14"/>
        <v>3750</v>
      </c>
      <c r="D80" s="152">
        <f t="shared" si="14"/>
        <v>1490</v>
      </c>
      <c r="E80" s="152">
        <f t="shared" si="14"/>
        <v>630</v>
      </c>
      <c r="F80" s="152">
        <f t="shared" si="14"/>
        <v>860</v>
      </c>
      <c r="G80" s="153" t="str">
        <f t="shared" si="13"/>
        <v>2</v>
      </c>
      <c r="I80" s="141" t="s">
        <v>454</v>
      </c>
      <c r="J80" s="141" t="s">
        <v>455</v>
      </c>
      <c r="K80" s="151">
        <v>3748.26</v>
      </c>
      <c r="L80" s="151">
        <v>1491.61</v>
      </c>
      <c r="M80" s="151">
        <v>627.6</v>
      </c>
      <c r="N80" s="151">
        <v>864.01000000000022</v>
      </c>
      <c r="O80" s="159" t="s">
        <v>171</v>
      </c>
    </row>
    <row r="81" spans="1:15" x14ac:dyDescent="0.35">
      <c r="A81" s="86" t="str">
        <f t="shared" si="15"/>
        <v>#22301</v>
      </c>
      <c r="B81" s="86" t="str">
        <f t="shared" si="15"/>
        <v>Mechanical engineering technologists and technicians</v>
      </c>
      <c r="C81" s="152">
        <f t="shared" si="14"/>
        <v>3260</v>
      </c>
      <c r="D81" s="152">
        <f t="shared" si="14"/>
        <v>1470</v>
      </c>
      <c r="E81" s="152">
        <f t="shared" si="14"/>
        <v>590</v>
      </c>
      <c r="F81" s="152">
        <f t="shared" si="14"/>
        <v>880</v>
      </c>
      <c r="G81" s="153" t="str">
        <f t="shared" si="13"/>
        <v>2</v>
      </c>
      <c r="I81" s="141" t="s">
        <v>450</v>
      </c>
      <c r="J81" s="141" t="s">
        <v>451</v>
      </c>
      <c r="K81" s="151">
        <v>3263.79</v>
      </c>
      <c r="L81" s="151">
        <v>1466.4999999999998</v>
      </c>
      <c r="M81" s="151">
        <v>590</v>
      </c>
      <c r="N81" s="151">
        <v>876.5100000000001</v>
      </c>
      <c r="O81" s="159" t="s">
        <v>171</v>
      </c>
    </row>
    <row r="82" spans="1:15" x14ac:dyDescent="0.35">
      <c r="A82" s="86" t="str">
        <f t="shared" si="15"/>
        <v>#22233</v>
      </c>
      <c r="B82" s="86" t="str">
        <f t="shared" si="15"/>
        <v>Construction inspectors</v>
      </c>
      <c r="C82" s="152">
        <f t="shared" si="14"/>
        <v>2830</v>
      </c>
      <c r="D82" s="152">
        <f t="shared" si="14"/>
        <v>1430</v>
      </c>
      <c r="E82" s="152">
        <f t="shared" si="14"/>
        <v>520</v>
      </c>
      <c r="F82" s="152">
        <f t="shared" si="14"/>
        <v>900</v>
      </c>
      <c r="G82" s="153" t="str">
        <f t="shared" si="13"/>
        <v>2</v>
      </c>
      <c r="I82" s="141" t="s">
        <v>446</v>
      </c>
      <c r="J82" s="141" t="s">
        <v>447</v>
      </c>
      <c r="K82" s="151">
        <v>2828.59</v>
      </c>
      <c r="L82" s="151">
        <v>1426.1100000000001</v>
      </c>
      <c r="M82" s="151">
        <v>524.91</v>
      </c>
      <c r="N82" s="151">
        <v>901.2</v>
      </c>
      <c r="O82" s="159" t="s">
        <v>171</v>
      </c>
    </row>
    <row r="83" spans="1:15" x14ac:dyDescent="0.35">
      <c r="A83" s="86" t="str">
        <f t="shared" si="15"/>
        <v>#21223</v>
      </c>
      <c r="B83" s="86" t="str">
        <f t="shared" si="15"/>
        <v>Database analysts and data administrators</v>
      </c>
      <c r="C83" s="152">
        <f t="shared" si="14"/>
        <v>2780</v>
      </c>
      <c r="D83" s="152">
        <f t="shared" si="14"/>
        <v>1380</v>
      </c>
      <c r="E83" s="152">
        <f t="shared" si="14"/>
        <v>640</v>
      </c>
      <c r="F83" s="152">
        <f t="shared" si="14"/>
        <v>750</v>
      </c>
      <c r="G83" s="153" t="str">
        <f t="shared" si="13"/>
        <v>1</v>
      </c>
      <c r="I83" s="141" t="s">
        <v>378</v>
      </c>
      <c r="J83" s="141" t="s">
        <v>379</v>
      </c>
      <c r="K83" s="151">
        <v>2779.76</v>
      </c>
      <c r="L83" s="151">
        <v>1383.79</v>
      </c>
      <c r="M83" s="151">
        <v>638.16000000000008</v>
      </c>
      <c r="N83" s="151">
        <v>745.64999999999986</v>
      </c>
      <c r="O83" s="159" t="s">
        <v>191</v>
      </c>
    </row>
    <row r="84" spans="1:15" x14ac:dyDescent="0.35">
      <c r="A84" s="86" t="str">
        <f t="shared" si="15"/>
        <v>#52111</v>
      </c>
      <c r="B84" s="86" t="str">
        <f t="shared" si="15"/>
        <v>Graphic arts technicians</v>
      </c>
      <c r="C84" s="152">
        <f t="shared" si="14"/>
        <v>3470</v>
      </c>
      <c r="D84" s="152">
        <f t="shared" si="14"/>
        <v>1280</v>
      </c>
      <c r="E84" s="152">
        <f t="shared" si="14"/>
        <v>790</v>
      </c>
      <c r="F84" s="152">
        <f t="shared" si="14"/>
        <v>490</v>
      </c>
      <c r="G84" s="153" t="str">
        <f t="shared" si="13"/>
        <v>2</v>
      </c>
      <c r="I84" s="141" t="s">
        <v>676</v>
      </c>
      <c r="J84" s="141" t="s">
        <v>677</v>
      </c>
      <c r="K84" s="151">
        <v>3466.65</v>
      </c>
      <c r="L84" s="151">
        <v>1276.9999999999998</v>
      </c>
      <c r="M84" s="151">
        <v>789.73</v>
      </c>
      <c r="N84" s="151">
        <v>487.24</v>
      </c>
      <c r="O84" s="159" t="s">
        <v>171</v>
      </c>
    </row>
    <row r="85" spans="1:15" x14ac:dyDescent="0.35">
      <c r="A85" s="86" t="str">
        <f t="shared" si="15"/>
        <v>#22300</v>
      </c>
      <c r="B85" s="86" t="str">
        <f t="shared" si="15"/>
        <v>Civil engineering technologists and technicians</v>
      </c>
      <c r="C85" s="152">
        <f t="shared" si="14"/>
        <v>2920</v>
      </c>
      <c r="D85" s="152">
        <f t="shared" si="14"/>
        <v>1240</v>
      </c>
      <c r="E85" s="152">
        <f t="shared" si="14"/>
        <v>560</v>
      </c>
      <c r="F85" s="152">
        <f t="shared" si="14"/>
        <v>680</v>
      </c>
      <c r="G85" s="153" t="str">
        <f t="shared" si="13"/>
        <v>2</v>
      </c>
      <c r="I85" s="141" t="s">
        <v>448</v>
      </c>
      <c r="J85" s="141" t="s">
        <v>449</v>
      </c>
      <c r="K85" s="151">
        <v>2915.51</v>
      </c>
      <c r="L85" s="151">
        <v>1238.9300000000003</v>
      </c>
      <c r="M85" s="151">
        <v>559.23</v>
      </c>
      <c r="N85" s="151">
        <v>679.7</v>
      </c>
      <c r="O85" s="159" t="s">
        <v>171</v>
      </c>
    </row>
    <row r="86" spans="1:15" x14ac:dyDescent="0.35">
      <c r="A86" s="86" t="str">
        <f t="shared" si="15"/>
        <v>#20011</v>
      </c>
      <c r="B86" s="86" t="str">
        <f t="shared" si="15"/>
        <v>Architecture and science managers</v>
      </c>
      <c r="C86" s="152">
        <f t="shared" si="14"/>
        <v>2140</v>
      </c>
      <c r="D86" s="152">
        <f t="shared" si="14"/>
        <v>1200</v>
      </c>
      <c r="E86" s="152">
        <f t="shared" si="14"/>
        <v>380</v>
      </c>
      <c r="F86" s="152">
        <f t="shared" si="14"/>
        <v>820</v>
      </c>
      <c r="G86" s="153" t="str">
        <f t="shared" si="13"/>
        <v>0</v>
      </c>
      <c r="I86" s="141" t="s">
        <v>342</v>
      </c>
      <c r="J86" s="141" t="s">
        <v>343</v>
      </c>
      <c r="K86" s="151">
        <v>2144.39</v>
      </c>
      <c r="L86" s="151">
        <v>1199.0999999999999</v>
      </c>
      <c r="M86" s="151">
        <v>380.71</v>
      </c>
      <c r="N86" s="151">
        <v>818.41000000000008</v>
      </c>
      <c r="O86" s="159" t="s">
        <v>198</v>
      </c>
    </row>
    <row r="87" spans="1:15" x14ac:dyDescent="0.35">
      <c r="A87" s="86" t="str">
        <f t="shared" si="15"/>
        <v>#22232</v>
      </c>
      <c r="B87" s="86" t="str">
        <f t="shared" si="15"/>
        <v>Occupational health and safety specialists</v>
      </c>
      <c r="C87" s="152">
        <f t="shared" si="14"/>
        <v>2650</v>
      </c>
      <c r="D87" s="152">
        <f t="shared" si="14"/>
        <v>1130</v>
      </c>
      <c r="E87" s="152">
        <f t="shared" si="14"/>
        <v>370</v>
      </c>
      <c r="F87" s="152">
        <f t="shared" si="14"/>
        <v>760</v>
      </c>
      <c r="G87" s="153" t="str">
        <f t="shared" si="13"/>
        <v>2</v>
      </c>
      <c r="I87" s="141" t="s">
        <v>444</v>
      </c>
      <c r="J87" s="141" t="s">
        <v>445</v>
      </c>
      <c r="K87" s="151">
        <v>2652.73</v>
      </c>
      <c r="L87" s="151">
        <v>1125.57</v>
      </c>
      <c r="M87" s="151">
        <v>366.87</v>
      </c>
      <c r="N87" s="151">
        <v>758.68999999999994</v>
      </c>
      <c r="O87" s="159" t="s">
        <v>171</v>
      </c>
    </row>
    <row r="88" spans="1:15" x14ac:dyDescent="0.35">
      <c r="A88" s="86" t="str">
        <f t="shared" si="15"/>
        <v>#52113</v>
      </c>
      <c r="B88" s="86" t="str">
        <f t="shared" si="15"/>
        <v>Audio and video recording technicians</v>
      </c>
      <c r="C88" s="152">
        <f t="shared" si="14"/>
        <v>2960</v>
      </c>
      <c r="D88" s="152">
        <f t="shared" si="14"/>
        <v>1120</v>
      </c>
      <c r="E88" s="152">
        <f t="shared" si="14"/>
        <v>550</v>
      </c>
      <c r="F88" s="152">
        <f t="shared" si="14"/>
        <v>560</v>
      </c>
      <c r="G88" s="153" t="str">
        <f t="shared" si="13"/>
        <v>2</v>
      </c>
      <c r="I88" s="141" t="s">
        <v>680</v>
      </c>
      <c r="J88" s="141" t="s">
        <v>681</v>
      </c>
      <c r="K88" s="151">
        <v>2963.1</v>
      </c>
      <c r="L88" s="151">
        <v>1115.83</v>
      </c>
      <c r="M88" s="151">
        <v>551.66999999999996</v>
      </c>
      <c r="N88" s="151">
        <v>564.16</v>
      </c>
      <c r="O88" s="159" t="s">
        <v>171</v>
      </c>
    </row>
    <row r="89" spans="1:15" x14ac:dyDescent="0.35">
      <c r="A89" s="86" t="str">
        <f t="shared" si="15"/>
        <v>#21120</v>
      </c>
      <c r="B89" s="86" t="str">
        <f t="shared" si="15"/>
        <v>Public and environmental health and safety professionals</v>
      </c>
      <c r="C89" s="152">
        <f t="shared" si="14"/>
        <v>2810</v>
      </c>
      <c r="D89" s="152">
        <f t="shared" si="14"/>
        <v>1090</v>
      </c>
      <c r="E89" s="152">
        <f t="shared" si="14"/>
        <v>420</v>
      </c>
      <c r="F89" s="152">
        <f t="shared" si="14"/>
        <v>670</v>
      </c>
      <c r="G89" s="153" t="str">
        <f t="shared" si="13"/>
        <v>1</v>
      </c>
      <c r="I89" s="141" t="s">
        <v>360</v>
      </c>
      <c r="J89" s="141" t="s">
        <v>361</v>
      </c>
      <c r="K89" s="151">
        <v>2811.65</v>
      </c>
      <c r="L89" s="151">
        <v>1085.93</v>
      </c>
      <c r="M89" s="151">
        <v>418.70000000000005</v>
      </c>
      <c r="N89" s="151">
        <v>667.22</v>
      </c>
      <c r="O89" s="159" t="s">
        <v>191</v>
      </c>
    </row>
    <row r="90" spans="1:15" x14ac:dyDescent="0.35">
      <c r="A90" s="86" t="str">
        <f t="shared" si="15"/>
        <v>#21102</v>
      </c>
      <c r="B90" s="86" t="str">
        <f t="shared" si="15"/>
        <v>Geoscientists and oceanographers</v>
      </c>
      <c r="C90" s="152">
        <f t="shared" si="14"/>
        <v>2690</v>
      </c>
      <c r="D90" s="152">
        <f t="shared" si="14"/>
        <v>1010</v>
      </c>
      <c r="E90" s="152">
        <f t="shared" si="14"/>
        <v>370</v>
      </c>
      <c r="F90" s="152">
        <f t="shared" si="14"/>
        <v>640</v>
      </c>
      <c r="G90" s="153" t="str">
        <f t="shared" si="13"/>
        <v>1</v>
      </c>
      <c r="I90" s="141" t="s">
        <v>348</v>
      </c>
      <c r="J90" s="141" t="s">
        <v>349</v>
      </c>
      <c r="K90" s="151">
        <v>2686.22</v>
      </c>
      <c r="L90" s="151">
        <v>1013.01</v>
      </c>
      <c r="M90" s="151">
        <v>373.99</v>
      </c>
      <c r="N90" s="151">
        <v>638.99</v>
      </c>
      <c r="O90" s="159" t="s">
        <v>191</v>
      </c>
    </row>
    <row r="91" spans="1:15" x14ac:dyDescent="0.35">
      <c r="A91" s="86" t="str">
        <f t="shared" si="15"/>
        <v>#50011</v>
      </c>
      <c r="B91" s="86" t="str">
        <f t="shared" si="15"/>
        <v>Managers - publishing, motion pictures, broadcasting and performing arts</v>
      </c>
      <c r="C91" s="152">
        <f t="shared" si="14"/>
        <v>1750</v>
      </c>
      <c r="D91" s="152">
        <f t="shared" si="14"/>
        <v>880</v>
      </c>
      <c r="E91" s="152">
        <f t="shared" si="14"/>
        <v>290</v>
      </c>
      <c r="F91" s="152">
        <f t="shared" si="14"/>
        <v>590</v>
      </c>
      <c r="G91" s="153" t="str">
        <f t="shared" si="13"/>
        <v>0</v>
      </c>
      <c r="I91" s="141" t="s">
        <v>646</v>
      </c>
      <c r="J91" s="141" t="s">
        <v>647</v>
      </c>
      <c r="K91" s="151">
        <v>1747.7</v>
      </c>
      <c r="L91" s="151">
        <v>884.18000000000006</v>
      </c>
      <c r="M91" s="151">
        <v>293.67999999999995</v>
      </c>
      <c r="N91" s="151">
        <v>590.5</v>
      </c>
      <c r="O91" s="159" t="s">
        <v>198</v>
      </c>
    </row>
    <row r="92" spans="1:15" x14ac:dyDescent="0.35">
      <c r="A92" s="86" t="str">
        <f t="shared" si="15"/>
        <v>#21211</v>
      </c>
      <c r="B92" s="86" t="str">
        <f t="shared" si="15"/>
        <v>Data scientists</v>
      </c>
      <c r="C92" s="152">
        <f t="shared" si="14"/>
        <v>2190</v>
      </c>
      <c r="D92" s="152">
        <f t="shared" si="14"/>
        <v>840</v>
      </c>
      <c r="E92" s="152">
        <f t="shared" si="14"/>
        <v>600</v>
      </c>
      <c r="F92" s="152">
        <f t="shared" si="14"/>
        <v>240</v>
      </c>
      <c r="G92" s="153" t="str">
        <f t="shared" si="13"/>
        <v>1</v>
      </c>
      <c r="I92" s="141" t="s">
        <v>372</v>
      </c>
      <c r="J92" s="141" t="s">
        <v>373</v>
      </c>
      <c r="K92" s="151">
        <v>2188.89</v>
      </c>
      <c r="L92" s="151">
        <v>841.93</v>
      </c>
      <c r="M92" s="151">
        <v>604.26</v>
      </c>
      <c r="N92" s="151">
        <v>237.68999999999997</v>
      </c>
      <c r="O92" s="159" t="s">
        <v>191</v>
      </c>
    </row>
    <row r="93" spans="1:15" x14ac:dyDescent="0.35">
      <c r="A93" s="86" t="str">
        <f t="shared" si="15"/>
        <v>#72205</v>
      </c>
      <c r="B93" s="86" t="str">
        <f t="shared" si="15"/>
        <v>Telecommunications equipment installation and cable television service technicians</v>
      </c>
      <c r="C93" s="152">
        <f t="shared" si="14"/>
        <v>2180</v>
      </c>
      <c r="D93" s="152">
        <f t="shared" si="14"/>
        <v>820</v>
      </c>
      <c r="E93" s="152">
        <f t="shared" si="14"/>
        <v>220</v>
      </c>
      <c r="F93" s="152">
        <f t="shared" si="14"/>
        <v>600</v>
      </c>
      <c r="G93" s="153" t="str">
        <f t="shared" si="13"/>
        <v>2</v>
      </c>
      <c r="I93" s="141" t="s">
        <v>892</v>
      </c>
      <c r="J93" s="141" t="s">
        <v>893</v>
      </c>
      <c r="K93" s="151">
        <v>2184.75</v>
      </c>
      <c r="L93" s="151">
        <v>818.0200000000001</v>
      </c>
      <c r="M93" s="151">
        <v>217.51000000000002</v>
      </c>
      <c r="N93" s="151">
        <v>600.51</v>
      </c>
      <c r="O93" s="159" t="s">
        <v>171</v>
      </c>
    </row>
    <row r="94" spans="1:15" x14ac:dyDescent="0.35">
      <c r="A94" s="86" t="str">
        <f t="shared" si="15"/>
        <v>#21111</v>
      </c>
      <c r="B94" s="86" t="str">
        <f t="shared" si="15"/>
        <v>Forestry professionals</v>
      </c>
      <c r="C94" s="152">
        <f t="shared" si="14"/>
        <v>2510</v>
      </c>
      <c r="D94" s="152">
        <f t="shared" si="14"/>
        <v>790</v>
      </c>
      <c r="E94" s="152">
        <f t="shared" si="14"/>
        <v>20</v>
      </c>
      <c r="F94" s="152">
        <f t="shared" si="14"/>
        <v>760</v>
      </c>
      <c r="G94" s="153" t="str">
        <f t="shared" si="13"/>
        <v>1</v>
      </c>
      <c r="I94" s="141" t="s">
        <v>356</v>
      </c>
      <c r="J94" s="141" t="s">
        <v>357</v>
      </c>
      <c r="K94" s="151">
        <v>2506.87</v>
      </c>
      <c r="L94" s="151">
        <v>785.81000000000006</v>
      </c>
      <c r="M94" s="151">
        <v>23.299999999999994</v>
      </c>
      <c r="N94" s="151">
        <v>762.5</v>
      </c>
      <c r="O94" s="159" t="s">
        <v>191</v>
      </c>
    </row>
    <row r="95" spans="1:15" x14ac:dyDescent="0.35">
      <c r="A95" s="86" t="str">
        <f t="shared" si="15"/>
        <v>#22222</v>
      </c>
      <c r="B95" s="86" t="str">
        <f t="shared" si="15"/>
        <v>Information systems testing technicians</v>
      </c>
      <c r="C95" s="152">
        <f t="shared" si="14"/>
        <v>1360</v>
      </c>
      <c r="D95" s="152">
        <f t="shared" si="14"/>
        <v>770</v>
      </c>
      <c r="E95" s="152">
        <f t="shared" si="14"/>
        <v>500</v>
      </c>
      <c r="F95" s="152">
        <f t="shared" si="14"/>
        <v>270</v>
      </c>
      <c r="G95" s="153" t="str">
        <f t="shared" si="13"/>
        <v>2</v>
      </c>
      <c r="I95" s="141" t="s">
        <v>438</v>
      </c>
      <c r="J95" s="141" t="s">
        <v>439</v>
      </c>
      <c r="K95" s="151">
        <v>1355.35</v>
      </c>
      <c r="L95" s="151">
        <v>770.65</v>
      </c>
      <c r="M95" s="151">
        <v>495.67999999999995</v>
      </c>
      <c r="N95" s="151">
        <v>274.95999999999998</v>
      </c>
      <c r="O95" s="159" t="s">
        <v>171</v>
      </c>
    </row>
    <row r="96" spans="1:15" x14ac:dyDescent="0.35">
      <c r="A96" s="86" t="str">
        <f t="shared" si="15"/>
        <v>#21220</v>
      </c>
      <c r="B96" s="86" t="str">
        <f t="shared" si="15"/>
        <v>Cybersecurity specialists</v>
      </c>
      <c r="C96" s="152">
        <f t="shared" si="14"/>
        <v>1530</v>
      </c>
      <c r="D96" s="152">
        <f t="shared" si="14"/>
        <v>730</v>
      </c>
      <c r="E96" s="152">
        <f t="shared" si="14"/>
        <v>390</v>
      </c>
      <c r="F96" s="152">
        <f t="shared" si="14"/>
        <v>340</v>
      </c>
      <c r="G96" s="153" t="str">
        <f t="shared" si="13"/>
        <v>1</v>
      </c>
      <c r="I96" s="141" t="s">
        <v>374</v>
      </c>
      <c r="J96" s="141" t="s">
        <v>375</v>
      </c>
      <c r="K96" s="151">
        <v>1532.4</v>
      </c>
      <c r="L96" s="151">
        <v>725.46999999999991</v>
      </c>
      <c r="M96" s="151">
        <v>388.43</v>
      </c>
      <c r="N96" s="151">
        <v>337.03999999999996</v>
      </c>
      <c r="O96" s="159" t="s">
        <v>191</v>
      </c>
    </row>
    <row r="97" spans="1:15" x14ac:dyDescent="0.35">
      <c r="A97" s="86" t="str">
        <f t="shared" si="15"/>
        <v>#21101</v>
      </c>
      <c r="B97" s="86" t="str">
        <f t="shared" si="15"/>
        <v>Chemists</v>
      </c>
      <c r="C97" s="152">
        <f t="shared" si="14"/>
        <v>1900</v>
      </c>
      <c r="D97" s="152">
        <f t="shared" si="14"/>
        <v>710</v>
      </c>
      <c r="E97" s="152">
        <f t="shared" si="14"/>
        <v>350</v>
      </c>
      <c r="F97" s="152">
        <f t="shared" si="14"/>
        <v>360</v>
      </c>
      <c r="G97" s="153" t="str">
        <f t="shared" si="13"/>
        <v>1</v>
      </c>
      <c r="I97" s="141" t="s">
        <v>346</v>
      </c>
      <c r="J97" s="141" t="s">
        <v>347</v>
      </c>
      <c r="K97" s="151">
        <v>1899.93</v>
      </c>
      <c r="L97" s="151">
        <v>710.37999999999988</v>
      </c>
      <c r="M97" s="151">
        <v>346.40999999999997</v>
      </c>
      <c r="N97" s="151">
        <v>363.98999999999995</v>
      </c>
      <c r="O97" s="159" t="s">
        <v>191</v>
      </c>
    </row>
    <row r="98" spans="1:15" x14ac:dyDescent="0.35">
      <c r="A98" s="86" t="str">
        <f t="shared" si="15"/>
        <v>#21399</v>
      </c>
      <c r="B98" s="86" t="str">
        <f t="shared" si="15"/>
        <v>Other professional engineers</v>
      </c>
      <c r="C98" s="152">
        <f t="shared" si="14"/>
        <v>1770</v>
      </c>
      <c r="D98" s="152">
        <f t="shared" si="14"/>
        <v>660</v>
      </c>
      <c r="E98" s="152">
        <f t="shared" si="14"/>
        <v>310</v>
      </c>
      <c r="F98" s="152">
        <f t="shared" si="14"/>
        <v>350</v>
      </c>
      <c r="G98" s="153" t="str">
        <f t="shared" si="13"/>
        <v>1</v>
      </c>
      <c r="I98" s="141" t="s">
        <v>408</v>
      </c>
      <c r="J98" s="141" t="s">
        <v>409</v>
      </c>
      <c r="K98" s="151">
        <v>1765.84</v>
      </c>
      <c r="L98" s="151">
        <v>660.33</v>
      </c>
      <c r="M98" s="151">
        <v>313.40000000000003</v>
      </c>
      <c r="N98" s="151">
        <v>346.93000000000006</v>
      </c>
      <c r="O98" s="159" t="s">
        <v>191</v>
      </c>
    </row>
    <row r="99" spans="1:15" x14ac:dyDescent="0.35">
      <c r="A99" s="86" t="str">
        <f t="shared" si="15"/>
        <v>#22302</v>
      </c>
      <c r="B99" s="86" t="str">
        <f t="shared" si="15"/>
        <v>Industrial engineering and manufacturing technologists and technicians</v>
      </c>
      <c r="C99" s="152">
        <f t="shared" si="14"/>
        <v>1600</v>
      </c>
      <c r="D99" s="152">
        <f t="shared" si="14"/>
        <v>600</v>
      </c>
      <c r="E99" s="152">
        <f t="shared" si="14"/>
        <v>220</v>
      </c>
      <c r="F99" s="152">
        <f t="shared" si="14"/>
        <v>390</v>
      </c>
      <c r="G99" s="153" t="str">
        <f t="shared" si="13"/>
        <v>2</v>
      </c>
      <c r="I99" s="141" t="s">
        <v>452</v>
      </c>
      <c r="J99" s="141" t="s">
        <v>453</v>
      </c>
      <c r="K99" s="151">
        <v>1598.8</v>
      </c>
      <c r="L99" s="151">
        <v>601.41000000000008</v>
      </c>
      <c r="M99" s="151">
        <v>215.33</v>
      </c>
      <c r="N99" s="151">
        <v>386.08000000000004</v>
      </c>
      <c r="O99" s="159" t="s">
        <v>171</v>
      </c>
    </row>
    <row r="100" spans="1:15" x14ac:dyDescent="0.35">
      <c r="A100" s="86" t="str">
        <f t="shared" si="15"/>
        <v>#21321</v>
      </c>
      <c r="B100" s="86" t="str">
        <f t="shared" si="15"/>
        <v>Industrial and manufacturing engineers</v>
      </c>
      <c r="C100" s="152">
        <f t="shared" si="14"/>
        <v>1430</v>
      </c>
      <c r="D100" s="152">
        <f t="shared" si="14"/>
        <v>570</v>
      </c>
      <c r="E100" s="152">
        <f t="shared" si="14"/>
        <v>270</v>
      </c>
      <c r="F100" s="152">
        <f t="shared" si="14"/>
        <v>310</v>
      </c>
      <c r="G100" s="153" t="str">
        <f t="shared" si="13"/>
        <v>1</v>
      </c>
      <c r="I100" s="141" t="s">
        <v>396</v>
      </c>
      <c r="J100" s="141" t="s">
        <v>397</v>
      </c>
      <c r="K100" s="151">
        <v>1429.62</v>
      </c>
      <c r="L100" s="151">
        <v>570.44999999999993</v>
      </c>
      <c r="M100" s="151">
        <v>265.42</v>
      </c>
      <c r="N100" s="151">
        <v>305.04000000000002</v>
      </c>
      <c r="O100" s="159" t="s">
        <v>191</v>
      </c>
    </row>
    <row r="101" spans="1:15" x14ac:dyDescent="0.35">
      <c r="A101" s="86" t="str">
        <f t="shared" si="15"/>
        <v>#22112</v>
      </c>
      <c r="B101" s="86" t="str">
        <f t="shared" si="15"/>
        <v>Forestry technologists and technicians</v>
      </c>
      <c r="C101" s="152">
        <f t="shared" si="14"/>
        <v>2420</v>
      </c>
      <c r="D101" s="152">
        <f t="shared" si="14"/>
        <v>520</v>
      </c>
      <c r="E101" s="152">
        <f t="shared" si="14"/>
        <v>-30</v>
      </c>
      <c r="F101" s="152">
        <f t="shared" si="14"/>
        <v>560</v>
      </c>
      <c r="G101" s="153" t="str">
        <f t="shared" si="13"/>
        <v>2</v>
      </c>
      <c r="I101" s="141" t="s">
        <v>418</v>
      </c>
      <c r="J101" s="141" t="s">
        <v>419</v>
      </c>
      <c r="K101" s="151">
        <v>2423.8200000000002</v>
      </c>
      <c r="L101" s="151">
        <v>524.51</v>
      </c>
      <c r="M101" s="151">
        <v>-34.5</v>
      </c>
      <c r="N101" s="151">
        <v>558.99999999999989</v>
      </c>
      <c r="O101" s="159" t="s">
        <v>171</v>
      </c>
    </row>
    <row r="102" spans="1:15" x14ac:dyDescent="0.35">
      <c r="A102" s="86" t="str">
        <f t="shared" si="15"/>
        <v>#10030</v>
      </c>
      <c r="B102" s="86" t="str">
        <f t="shared" si="15"/>
        <v>Telecommunication carriers managers</v>
      </c>
      <c r="C102" s="152">
        <f t="shared" si="14"/>
        <v>1230</v>
      </c>
      <c r="D102" s="152">
        <f t="shared" si="14"/>
        <v>500</v>
      </c>
      <c r="E102" s="152">
        <f t="shared" si="14"/>
        <v>110</v>
      </c>
      <c r="F102" s="152">
        <f t="shared" si="14"/>
        <v>390</v>
      </c>
      <c r="G102" s="153" t="str">
        <f t="shared" si="13"/>
        <v>0</v>
      </c>
      <c r="I102" s="141" t="s">
        <v>235</v>
      </c>
      <c r="J102" s="141" t="s">
        <v>236</v>
      </c>
      <c r="K102" s="151">
        <v>1231.83</v>
      </c>
      <c r="L102" s="151">
        <v>500.43</v>
      </c>
      <c r="M102" s="151">
        <v>112.42000000000002</v>
      </c>
      <c r="N102" s="151">
        <v>388.03000000000009</v>
      </c>
      <c r="O102" s="159" t="s">
        <v>198</v>
      </c>
    </row>
    <row r="103" spans="1:15" x14ac:dyDescent="0.35">
      <c r="A103" s="86" t="str">
        <f t="shared" si="15"/>
        <v>#22101</v>
      </c>
      <c r="B103" s="86" t="str">
        <f t="shared" si="15"/>
        <v>Geological and mineral technologists and technicians</v>
      </c>
      <c r="C103" s="152">
        <f t="shared" si="14"/>
        <v>1140</v>
      </c>
      <c r="D103" s="152">
        <f t="shared" si="14"/>
        <v>470</v>
      </c>
      <c r="E103" s="152">
        <f t="shared" si="14"/>
        <v>120</v>
      </c>
      <c r="F103" s="152">
        <f t="shared" si="14"/>
        <v>360</v>
      </c>
      <c r="G103" s="153" t="str">
        <f t="shared" si="13"/>
        <v>2</v>
      </c>
      <c r="I103" s="141" t="s">
        <v>412</v>
      </c>
      <c r="J103" s="141" t="s">
        <v>413</v>
      </c>
      <c r="K103" s="151">
        <v>1137.6500000000001</v>
      </c>
      <c r="L103" s="151">
        <v>473.87</v>
      </c>
      <c r="M103" s="151">
        <v>118.80000000000001</v>
      </c>
      <c r="N103" s="151">
        <v>355.09000000000003</v>
      </c>
      <c r="O103" s="159" t="s">
        <v>171</v>
      </c>
    </row>
    <row r="104" spans="1:15" x14ac:dyDescent="0.35">
      <c r="A104" s="86" t="str">
        <f t="shared" si="15"/>
        <v>#21331</v>
      </c>
      <c r="B104" s="86" t="str">
        <f t="shared" si="15"/>
        <v>Geological engineers</v>
      </c>
      <c r="C104" s="152">
        <f t="shared" si="14"/>
        <v>1260</v>
      </c>
      <c r="D104" s="152">
        <f t="shared" si="14"/>
        <v>460</v>
      </c>
      <c r="E104" s="152">
        <f t="shared" si="14"/>
        <v>290</v>
      </c>
      <c r="F104" s="152">
        <f t="shared" si="14"/>
        <v>170</v>
      </c>
      <c r="G104" s="153" t="str">
        <f t="shared" si="13"/>
        <v>1</v>
      </c>
      <c r="I104" s="141" t="s">
        <v>402</v>
      </c>
      <c r="J104" s="141" t="s">
        <v>403</v>
      </c>
      <c r="K104" s="151">
        <v>1257.0899999999999</v>
      </c>
      <c r="L104" s="151">
        <v>460.28000000000003</v>
      </c>
      <c r="M104" s="151">
        <v>286.51000000000005</v>
      </c>
      <c r="N104" s="151">
        <v>173.74</v>
      </c>
      <c r="O104" s="159" t="s">
        <v>191</v>
      </c>
    </row>
    <row r="105" spans="1:15" x14ac:dyDescent="0.35">
      <c r="A105" s="86" t="str">
        <f t="shared" si="15"/>
        <v>#52110</v>
      </c>
      <c r="B105" s="86" t="str">
        <f t="shared" si="15"/>
        <v>Film and video camera operators</v>
      </c>
      <c r="C105" s="152">
        <f t="shared" si="14"/>
        <v>1120</v>
      </c>
      <c r="D105" s="152">
        <f t="shared" si="14"/>
        <v>410</v>
      </c>
      <c r="E105" s="152">
        <f t="shared" si="14"/>
        <v>200</v>
      </c>
      <c r="F105" s="152">
        <f t="shared" si="14"/>
        <v>210</v>
      </c>
      <c r="G105" s="153" t="str">
        <f t="shared" si="13"/>
        <v>2</v>
      </c>
      <c r="I105" s="141" t="s">
        <v>674</v>
      </c>
      <c r="J105" s="141" t="s">
        <v>675</v>
      </c>
      <c r="K105" s="151">
        <v>1119.01</v>
      </c>
      <c r="L105" s="151">
        <v>409.13999999999993</v>
      </c>
      <c r="M105" s="151">
        <v>202.35</v>
      </c>
      <c r="N105" s="151">
        <v>206.77999999999997</v>
      </c>
      <c r="O105" s="159" t="s">
        <v>171</v>
      </c>
    </row>
    <row r="106" spans="1:15" x14ac:dyDescent="0.35">
      <c r="A106" s="86" t="str">
        <f t="shared" si="15"/>
        <v>#22100</v>
      </c>
      <c r="B106" s="86" t="str">
        <f t="shared" si="15"/>
        <v>Chemical technologists and technicians</v>
      </c>
      <c r="C106" s="152">
        <f t="shared" si="14"/>
        <v>860</v>
      </c>
      <c r="D106" s="152">
        <f t="shared" si="14"/>
        <v>400</v>
      </c>
      <c r="E106" s="152">
        <f t="shared" si="14"/>
        <v>150</v>
      </c>
      <c r="F106" s="152">
        <f t="shared" si="14"/>
        <v>240</v>
      </c>
      <c r="G106" s="153" t="str">
        <f t="shared" si="13"/>
        <v>2</v>
      </c>
      <c r="I106" s="141" t="s">
        <v>410</v>
      </c>
      <c r="J106" s="141" t="s">
        <v>411</v>
      </c>
      <c r="K106" s="151">
        <v>858.53</v>
      </c>
      <c r="L106" s="151">
        <v>397.44999999999993</v>
      </c>
      <c r="M106" s="151">
        <v>154.30999999999997</v>
      </c>
      <c r="N106" s="151">
        <v>243.13</v>
      </c>
      <c r="O106" s="159" t="s">
        <v>171</v>
      </c>
    </row>
    <row r="107" spans="1:15" x14ac:dyDescent="0.35">
      <c r="A107" s="86" t="str">
        <f t="shared" si="15"/>
        <v>#22110</v>
      </c>
      <c r="B107" s="86" t="str">
        <f t="shared" si="15"/>
        <v>Biological technologists and technicians</v>
      </c>
      <c r="C107" s="152">
        <f t="shared" si="14"/>
        <v>1460</v>
      </c>
      <c r="D107" s="152">
        <f t="shared" si="14"/>
        <v>390</v>
      </c>
      <c r="E107" s="152">
        <f t="shared" si="14"/>
        <v>160</v>
      </c>
      <c r="F107" s="152">
        <f t="shared" si="14"/>
        <v>230</v>
      </c>
      <c r="G107" s="153" t="str">
        <f t="shared" si="13"/>
        <v>2</v>
      </c>
      <c r="I107" s="141" t="s">
        <v>414</v>
      </c>
      <c r="J107" s="141" t="s">
        <v>415</v>
      </c>
      <c r="K107" s="151">
        <v>1456.26</v>
      </c>
      <c r="L107" s="151">
        <v>394.28999999999996</v>
      </c>
      <c r="M107" s="151">
        <v>163.11000000000001</v>
      </c>
      <c r="N107" s="151">
        <v>231.19</v>
      </c>
      <c r="O107" s="159" t="s">
        <v>171</v>
      </c>
    </row>
    <row r="108" spans="1:15" x14ac:dyDescent="0.35">
      <c r="A108" s="86" t="str">
        <f t="shared" si="15"/>
        <v>#21320</v>
      </c>
      <c r="B108" s="86" t="str">
        <f t="shared" si="15"/>
        <v>Chemical engineers</v>
      </c>
      <c r="C108" s="152">
        <f t="shared" si="14"/>
        <v>1140</v>
      </c>
      <c r="D108" s="152">
        <f t="shared" si="14"/>
        <v>380</v>
      </c>
      <c r="E108" s="152">
        <f t="shared" si="14"/>
        <v>180</v>
      </c>
      <c r="F108" s="152">
        <f t="shared" si="14"/>
        <v>200</v>
      </c>
      <c r="G108" s="153" t="str">
        <f t="shared" si="13"/>
        <v>1</v>
      </c>
      <c r="I108" s="141" t="s">
        <v>394</v>
      </c>
      <c r="J108" s="141" t="s">
        <v>395</v>
      </c>
      <c r="K108" s="151">
        <v>1139.0999999999999</v>
      </c>
      <c r="L108" s="151">
        <v>379.52</v>
      </c>
      <c r="M108" s="151">
        <v>181.04000000000002</v>
      </c>
      <c r="N108" s="151">
        <v>198.48000000000002</v>
      </c>
      <c r="O108" s="159" t="s">
        <v>191</v>
      </c>
    </row>
    <row r="109" spans="1:15" x14ac:dyDescent="0.35">
      <c r="A109" s="86" t="str">
        <f t="shared" si="15"/>
        <v>#72204</v>
      </c>
      <c r="B109" s="86" t="str">
        <f t="shared" si="15"/>
        <v>Telecommunications line and cable installers and repairers</v>
      </c>
      <c r="C109" s="152">
        <f t="shared" si="14"/>
        <v>1090</v>
      </c>
      <c r="D109" s="152">
        <f t="shared" si="14"/>
        <v>350</v>
      </c>
      <c r="E109" s="152">
        <f t="shared" si="14"/>
        <v>100</v>
      </c>
      <c r="F109" s="152">
        <f t="shared" si="14"/>
        <v>250</v>
      </c>
      <c r="G109" s="153" t="str">
        <f t="shared" si="13"/>
        <v>2</v>
      </c>
      <c r="I109" s="141" t="s">
        <v>890</v>
      </c>
      <c r="J109" s="141" t="s">
        <v>891</v>
      </c>
      <c r="K109" s="151">
        <v>1090.04</v>
      </c>
      <c r="L109" s="151">
        <v>354.1</v>
      </c>
      <c r="M109" s="151">
        <v>101.44</v>
      </c>
      <c r="N109" s="151">
        <v>252.67000000000002</v>
      </c>
      <c r="O109" s="159" t="s">
        <v>171</v>
      </c>
    </row>
    <row r="110" spans="1:15" x14ac:dyDescent="0.35">
      <c r="A110" s="86" t="str">
        <f t="shared" si="15"/>
        <v>#22313</v>
      </c>
      <c r="B110" s="86" t="str">
        <f t="shared" si="15"/>
        <v>Aircraft instrument, electrical and avionics mechanics, technicians and inspectors</v>
      </c>
      <c r="C110" s="152">
        <f t="shared" si="14"/>
        <v>830</v>
      </c>
      <c r="D110" s="152">
        <f t="shared" si="14"/>
        <v>300</v>
      </c>
      <c r="E110" s="152">
        <f t="shared" si="14"/>
        <v>100</v>
      </c>
      <c r="F110" s="152">
        <f t="shared" si="14"/>
        <v>200</v>
      </c>
      <c r="G110" s="153" t="str">
        <f t="shared" si="13"/>
        <v>2</v>
      </c>
      <c r="I110" s="141" t="s">
        <v>462</v>
      </c>
      <c r="J110" s="141" t="s">
        <v>463</v>
      </c>
      <c r="K110" s="151">
        <v>828.55</v>
      </c>
      <c r="L110" s="151">
        <v>298.95</v>
      </c>
      <c r="M110" s="151">
        <v>96.410000000000025</v>
      </c>
      <c r="N110" s="151">
        <v>202.54999999999995</v>
      </c>
      <c r="O110" s="159" t="s">
        <v>171</v>
      </c>
    </row>
    <row r="111" spans="1:15" x14ac:dyDescent="0.35">
      <c r="A111" s="86" t="str">
        <f t="shared" si="15"/>
        <v>#22312</v>
      </c>
      <c r="B111" s="86" t="str">
        <f t="shared" si="15"/>
        <v>Industrial instrument technicians and mechanics</v>
      </c>
      <c r="C111" s="152">
        <f t="shared" si="14"/>
        <v>1030</v>
      </c>
      <c r="D111" s="152">
        <f t="shared" si="14"/>
        <v>290</v>
      </c>
      <c r="E111" s="152">
        <f t="shared" si="14"/>
        <v>50</v>
      </c>
      <c r="F111" s="152">
        <f t="shared" si="14"/>
        <v>240</v>
      </c>
      <c r="G111" s="153" t="str">
        <f t="shared" si="13"/>
        <v>2</v>
      </c>
      <c r="I111" s="141" t="s">
        <v>460</v>
      </c>
      <c r="J111" s="141" t="s">
        <v>461</v>
      </c>
      <c r="K111" s="151">
        <v>1027.9000000000001</v>
      </c>
      <c r="L111" s="151">
        <v>291.24</v>
      </c>
      <c r="M111" s="151">
        <v>48.300000000000004</v>
      </c>
      <c r="N111" s="151">
        <v>242.92000000000002</v>
      </c>
      <c r="O111" s="159" t="s">
        <v>171</v>
      </c>
    </row>
    <row r="112" spans="1:15" x14ac:dyDescent="0.35">
      <c r="A112" s="86" t="str">
        <f t="shared" si="15"/>
        <v>#21210</v>
      </c>
      <c r="B112" s="86" t="str">
        <f t="shared" si="15"/>
        <v>Mathematicians, statisticians and actuaries</v>
      </c>
      <c r="C112" s="152">
        <f t="shared" si="14"/>
        <v>780</v>
      </c>
      <c r="D112" s="152">
        <f t="shared" si="14"/>
        <v>270</v>
      </c>
      <c r="E112" s="152">
        <f t="shared" si="14"/>
        <v>130</v>
      </c>
      <c r="F112" s="152">
        <f t="shared" si="14"/>
        <v>140</v>
      </c>
      <c r="G112" s="153" t="str">
        <f t="shared" si="13"/>
        <v>1</v>
      </c>
      <c r="I112" s="141" t="s">
        <v>370</v>
      </c>
      <c r="J112" s="141" t="s">
        <v>371</v>
      </c>
      <c r="K112" s="151">
        <v>776.61</v>
      </c>
      <c r="L112" s="151">
        <v>268.59000000000003</v>
      </c>
      <c r="M112" s="151">
        <v>131.29</v>
      </c>
      <c r="N112" s="151">
        <v>137.31</v>
      </c>
      <c r="O112" s="159" t="s">
        <v>191</v>
      </c>
    </row>
    <row r="113" spans="1:15" x14ac:dyDescent="0.35">
      <c r="A113" s="86" t="str">
        <f t="shared" si="15"/>
        <v>#22113</v>
      </c>
      <c r="B113" s="86" t="str">
        <f t="shared" si="15"/>
        <v>Conservation and fishery officers</v>
      </c>
      <c r="C113" s="152">
        <f t="shared" si="14"/>
        <v>680</v>
      </c>
      <c r="D113" s="152">
        <f t="shared" si="14"/>
        <v>250</v>
      </c>
      <c r="E113" s="152">
        <f t="shared" si="14"/>
        <v>50</v>
      </c>
      <c r="F113" s="152">
        <f t="shared" si="14"/>
        <v>210</v>
      </c>
      <c r="G113" s="153" t="str">
        <f t="shared" si="13"/>
        <v>2</v>
      </c>
      <c r="I113" s="141" t="s">
        <v>420</v>
      </c>
      <c r="J113" s="141" t="s">
        <v>421</v>
      </c>
      <c r="K113" s="151">
        <v>684.77</v>
      </c>
      <c r="L113" s="151">
        <v>254.93</v>
      </c>
      <c r="M113" s="151">
        <v>47.71</v>
      </c>
      <c r="N113" s="151">
        <v>207.23</v>
      </c>
      <c r="O113" s="159" t="s">
        <v>171</v>
      </c>
    </row>
    <row r="114" spans="1:15" x14ac:dyDescent="0.35">
      <c r="A114" s="86" t="str">
        <f t="shared" si="15"/>
        <v>#22231</v>
      </c>
      <c r="B114" s="86" t="str">
        <f t="shared" si="15"/>
        <v>Engineering inspectors and regulatory officers</v>
      </c>
      <c r="C114" s="152">
        <f t="shared" si="14"/>
        <v>560</v>
      </c>
      <c r="D114" s="152">
        <f t="shared" si="14"/>
        <v>240</v>
      </c>
      <c r="E114" s="152">
        <f t="shared" si="14"/>
        <v>100</v>
      </c>
      <c r="F114" s="152">
        <f t="shared" si="14"/>
        <v>150</v>
      </c>
      <c r="G114" s="153" t="str">
        <f t="shared" si="13"/>
        <v>2</v>
      </c>
      <c r="I114" s="141" t="s">
        <v>442</v>
      </c>
      <c r="J114" s="141" t="s">
        <v>443</v>
      </c>
      <c r="K114" s="151">
        <v>561.4</v>
      </c>
      <c r="L114" s="151">
        <v>244.26</v>
      </c>
      <c r="M114" s="151">
        <v>98.329999999999984</v>
      </c>
      <c r="N114" s="151">
        <v>145.88999999999999</v>
      </c>
      <c r="O114" s="159" t="s">
        <v>171</v>
      </c>
    </row>
    <row r="115" spans="1:15" x14ac:dyDescent="0.35">
      <c r="A115" s="86" t="str">
        <f t="shared" si="15"/>
        <v>#22230</v>
      </c>
      <c r="B115" s="86" t="str">
        <f t="shared" si="15"/>
        <v>Non-destructive testers and inspectors</v>
      </c>
      <c r="C115" s="152">
        <f t="shared" si="14"/>
        <v>580</v>
      </c>
      <c r="D115" s="152">
        <f t="shared" si="14"/>
        <v>230</v>
      </c>
      <c r="E115" s="152">
        <f t="shared" si="14"/>
        <v>110</v>
      </c>
      <c r="F115" s="152">
        <f t="shared" si="14"/>
        <v>120</v>
      </c>
      <c r="G115" s="153" t="str">
        <f t="shared" si="13"/>
        <v>2</v>
      </c>
      <c r="I115" s="141" t="s">
        <v>440</v>
      </c>
      <c r="J115" s="141" t="s">
        <v>441</v>
      </c>
      <c r="K115" s="151">
        <v>579.59</v>
      </c>
      <c r="L115" s="151">
        <v>229.57999999999998</v>
      </c>
      <c r="M115" s="151">
        <v>110.04</v>
      </c>
      <c r="N115" s="151">
        <v>119.53</v>
      </c>
      <c r="O115" s="159" t="s">
        <v>171</v>
      </c>
    </row>
    <row r="116" spans="1:15" x14ac:dyDescent="0.35">
      <c r="A116" s="86" t="str">
        <f t="shared" si="15"/>
        <v>#21100</v>
      </c>
      <c r="B116" s="86" t="str">
        <f t="shared" si="15"/>
        <v>Physicists and astronomers</v>
      </c>
      <c r="C116" s="152">
        <f t="shared" si="14"/>
        <v>520</v>
      </c>
      <c r="D116" s="152">
        <f t="shared" si="14"/>
        <v>220</v>
      </c>
      <c r="E116" s="152">
        <f t="shared" si="14"/>
        <v>120</v>
      </c>
      <c r="F116" s="152">
        <f t="shared" si="14"/>
        <v>100</v>
      </c>
      <c r="G116" s="153" t="str">
        <f t="shared" si="13"/>
        <v>1</v>
      </c>
      <c r="I116" s="141" t="s">
        <v>344</v>
      </c>
      <c r="J116" s="141" t="s">
        <v>345</v>
      </c>
      <c r="K116" s="151">
        <v>524.29999999999995</v>
      </c>
      <c r="L116" s="151">
        <v>219.01</v>
      </c>
      <c r="M116" s="151">
        <v>118.48</v>
      </c>
      <c r="N116" s="151">
        <v>100.52000000000001</v>
      </c>
      <c r="O116" s="159" t="s">
        <v>191</v>
      </c>
    </row>
    <row r="117" spans="1:15" x14ac:dyDescent="0.35">
      <c r="A117" s="86" t="str">
        <f t="shared" si="15"/>
        <v>#22111</v>
      </c>
      <c r="B117" s="86" t="str">
        <f t="shared" si="15"/>
        <v>Agricultural and fish products inspectors</v>
      </c>
      <c r="C117" s="152">
        <f t="shared" si="14"/>
        <v>480</v>
      </c>
      <c r="D117" s="152">
        <f t="shared" si="14"/>
        <v>210</v>
      </c>
      <c r="E117" s="152">
        <f t="shared" si="14"/>
        <v>90</v>
      </c>
      <c r="F117" s="152">
        <f t="shared" si="14"/>
        <v>120</v>
      </c>
      <c r="G117" s="153" t="str">
        <f t="shared" si="13"/>
        <v>2</v>
      </c>
      <c r="I117" s="141" t="s">
        <v>416</v>
      </c>
      <c r="J117" s="141" t="s">
        <v>417</v>
      </c>
      <c r="K117" s="151">
        <v>478.68</v>
      </c>
      <c r="L117" s="151">
        <v>207.07999999999998</v>
      </c>
      <c r="M117" s="151">
        <v>89.83</v>
      </c>
      <c r="N117" s="151">
        <v>117.27000000000001</v>
      </c>
      <c r="O117" s="159" t="s">
        <v>171</v>
      </c>
    </row>
    <row r="118" spans="1:15" x14ac:dyDescent="0.35">
      <c r="A118" s="86" t="str">
        <f t="shared" si="15"/>
        <v>#21330</v>
      </c>
      <c r="B118" s="86" t="str">
        <f t="shared" si="15"/>
        <v>Mining engineers</v>
      </c>
      <c r="C118" s="152">
        <f t="shared" si="14"/>
        <v>830</v>
      </c>
      <c r="D118" s="152">
        <f t="shared" si="14"/>
        <v>210</v>
      </c>
      <c r="E118" s="152">
        <f t="shared" si="14"/>
        <v>100</v>
      </c>
      <c r="F118" s="152">
        <f t="shared" si="14"/>
        <v>110</v>
      </c>
      <c r="G118" s="153" t="str">
        <f t="shared" si="13"/>
        <v>1</v>
      </c>
      <c r="I118" s="141" t="s">
        <v>400</v>
      </c>
      <c r="J118" s="141" t="s">
        <v>401</v>
      </c>
      <c r="K118" s="151">
        <v>834.92</v>
      </c>
      <c r="L118" s="151">
        <v>206.66999999999996</v>
      </c>
      <c r="M118" s="151">
        <v>97.68</v>
      </c>
      <c r="N118" s="151">
        <v>108.99000000000001</v>
      </c>
      <c r="O118" s="159" t="s">
        <v>191</v>
      </c>
    </row>
    <row r="119" spans="1:15" x14ac:dyDescent="0.35">
      <c r="A119" s="86" t="str">
        <f t="shared" si="15"/>
        <v>#21112</v>
      </c>
      <c r="B119" s="86" t="str">
        <f t="shared" si="15"/>
        <v>Agricultural representatives, consultants and specialists</v>
      </c>
      <c r="C119" s="152">
        <f t="shared" si="14"/>
        <v>350</v>
      </c>
      <c r="D119" s="152">
        <f t="shared" si="14"/>
        <v>120</v>
      </c>
      <c r="E119" s="152">
        <f t="shared" si="14"/>
        <v>30</v>
      </c>
      <c r="F119" s="152">
        <f t="shared" si="14"/>
        <v>90</v>
      </c>
      <c r="G119" s="153" t="str">
        <f t="shared" si="13"/>
        <v>1</v>
      </c>
      <c r="I119" s="141" t="s">
        <v>358</v>
      </c>
      <c r="J119" s="141" t="s">
        <v>359</v>
      </c>
      <c r="K119" s="151">
        <v>353.12</v>
      </c>
      <c r="L119" s="151">
        <v>123.44</v>
      </c>
      <c r="M119" s="151">
        <v>30.770000000000003</v>
      </c>
      <c r="N119" s="151">
        <v>92.67</v>
      </c>
      <c r="O119" s="159" t="s">
        <v>191</v>
      </c>
    </row>
    <row r="120" spans="1:15" x14ac:dyDescent="0.35">
      <c r="A120" s="86" t="str">
        <f t="shared" si="15"/>
        <v>#21322</v>
      </c>
      <c r="B120" s="86" t="str">
        <f t="shared" si="15"/>
        <v>Metallurgical and materials engineers</v>
      </c>
      <c r="C120" s="152">
        <f t="shared" si="14"/>
        <v>310</v>
      </c>
      <c r="D120" s="152">
        <f t="shared" si="14"/>
        <v>110</v>
      </c>
      <c r="E120" s="152">
        <f t="shared" si="14"/>
        <v>60</v>
      </c>
      <c r="F120" s="152">
        <f t="shared" si="14"/>
        <v>60</v>
      </c>
      <c r="G120" s="153" t="str">
        <f t="shared" si="13"/>
        <v>1</v>
      </c>
      <c r="I120" s="141" t="s">
        <v>398</v>
      </c>
      <c r="J120" s="141" t="s">
        <v>399</v>
      </c>
      <c r="K120" s="151">
        <v>306.89</v>
      </c>
      <c r="L120" s="151">
        <v>112.87</v>
      </c>
      <c r="M120" s="151">
        <v>55.259999999999991</v>
      </c>
      <c r="N120" s="151">
        <v>57.62</v>
      </c>
      <c r="O120" s="159" t="s">
        <v>191</v>
      </c>
    </row>
    <row r="121" spans="1:15" x14ac:dyDescent="0.35">
      <c r="A121" s="86" t="str">
        <f t="shared" si="15"/>
        <v>#21390</v>
      </c>
      <c r="B121" s="86" t="str">
        <f t="shared" si="15"/>
        <v>Aerospace engineers</v>
      </c>
      <c r="C121" s="152">
        <f t="shared" si="14"/>
        <v>300</v>
      </c>
      <c r="D121" s="152">
        <f t="shared" si="14"/>
        <v>110</v>
      </c>
      <c r="E121" s="152">
        <f t="shared" si="14"/>
        <v>30</v>
      </c>
      <c r="F121" s="152">
        <f t="shared" si="14"/>
        <v>70</v>
      </c>
      <c r="G121" s="153" t="str">
        <f t="shared" si="13"/>
        <v>1</v>
      </c>
      <c r="I121" s="141" t="s">
        <v>406</v>
      </c>
      <c r="J121" s="141" t="s">
        <v>407</v>
      </c>
      <c r="K121" s="151">
        <v>298.25</v>
      </c>
      <c r="L121" s="151">
        <v>106.73</v>
      </c>
      <c r="M121" s="151">
        <v>32.58</v>
      </c>
      <c r="N121" s="151">
        <v>74.160000000000011</v>
      </c>
      <c r="O121" s="159" t="s">
        <v>191</v>
      </c>
    </row>
    <row r="122" spans="1:15" x14ac:dyDescent="0.35">
      <c r="A122" s="86" t="str">
        <f t="shared" si="15"/>
        <v>#21332</v>
      </c>
      <c r="B122" s="86" t="str">
        <f t="shared" si="15"/>
        <v>Petroleum engineers</v>
      </c>
      <c r="C122" s="152">
        <f t="shared" si="14"/>
        <v>130</v>
      </c>
      <c r="D122" s="152">
        <f t="shared" si="14"/>
        <v>50</v>
      </c>
      <c r="E122" s="152">
        <f t="shared" si="14"/>
        <v>10</v>
      </c>
      <c r="F122" s="152">
        <f t="shared" si="14"/>
        <v>30</v>
      </c>
      <c r="G122" s="153" t="str">
        <f t="shared" si="13"/>
        <v>1</v>
      </c>
      <c r="I122" s="141" t="s">
        <v>404</v>
      </c>
      <c r="J122" s="141" t="s">
        <v>405</v>
      </c>
      <c r="K122" s="151">
        <v>128.26</v>
      </c>
      <c r="L122" s="151">
        <v>47.159999999999989</v>
      </c>
      <c r="M122" s="151">
        <v>14.33</v>
      </c>
      <c r="N122" s="151">
        <v>32.830000000000005</v>
      </c>
      <c r="O122" s="159" t="s">
        <v>191</v>
      </c>
    </row>
    <row r="123" spans="1:15" x14ac:dyDescent="0.35">
      <c r="A123" s="86" t="str">
        <f t="shared" si="15"/>
        <v>#52112</v>
      </c>
      <c r="B123" s="86" t="str">
        <f t="shared" si="15"/>
        <v>Broadcast technicians</v>
      </c>
      <c r="C123" s="152">
        <f t="shared" si="14"/>
        <v>110</v>
      </c>
      <c r="D123" s="152">
        <f t="shared" si="14"/>
        <v>50</v>
      </c>
      <c r="E123" s="152">
        <f t="shared" si="14"/>
        <v>10</v>
      </c>
      <c r="F123" s="152">
        <f t="shared" si="14"/>
        <v>30</v>
      </c>
      <c r="G123" s="153" t="str">
        <f t="shared" ref="G123:G125" si="16">O123</f>
        <v>2</v>
      </c>
      <c r="I123" s="141" t="s">
        <v>678</v>
      </c>
      <c r="J123" s="141" t="s">
        <v>679</v>
      </c>
      <c r="K123" s="151">
        <v>107.67</v>
      </c>
      <c r="L123" s="151">
        <v>46.46</v>
      </c>
      <c r="M123" s="151">
        <v>13.759999999999998</v>
      </c>
      <c r="N123" s="151">
        <v>32.69</v>
      </c>
      <c r="O123" s="159" t="s">
        <v>171</v>
      </c>
    </row>
    <row r="124" spans="1:15" x14ac:dyDescent="0.35">
      <c r="A124" s="86" t="str">
        <f t="shared" si="15"/>
        <v>#21103</v>
      </c>
      <c r="B124" s="86" t="str">
        <f t="shared" si="15"/>
        <v>Meteorologists and climatologists</v>
      </c>
      <c r="C124" s="152">
        <f t="shared" si="14"/>
        <v>100</v>
      </c>
      <c r="D124" s="152">
        <f t="shared" si="14"/>
        <v>50</v>
      </c>
      <c r="E124" s="152">
        <f t="shared" si="14"/>
        <v>20</v>
      </c>
      <c r="F124" s="152">
        <f t="shared" si="14"/>
        <v>30</v>
      </c>
      <c r="G124" s="153" t="str">
        <f t="shared" si="16"/>
        <v>1</v>
      </c>
      <c r="I124" s="141" t="s">
        <v>350</v>
      </c>
      <c r="J124" s="141" t="s">
        <v>351</v>
      </c>
      <c r="K124" s="151">
        <v>98.78</v>
      </c>
      <c r="L124" s="151">
        <v>45.480000000000004</v>
      </c>
      <c r="M124" s="151">
        <v>19.430000000000003</v>
      </c>
      <c r="N124" s="151">
        <v>26.04</v>
      </c>
      <c r="O124" s="159" t="s">
        <v>191</v>
      </c>
    </row>
    <row r="125" spans="1:15" x14ac:dyDescent="0.35">
      <c r="A125" s="86" t="str">
        <f t="shared" si="15"/>
        <v>#21109</v>
      </c>
      <c r="B125" s="86" t="str">
        <f t="shared" si="15"/>
        <v>Other professional occupations in physical sciences</v>
      </c>
      <c r="C125" s="152">
        <f t="shared" si="14"/>
        <v>40</v>
      </c>
      <c r="D125" s="152">
        <f t="shared" si="14"/>
        <v>10</v>
      </c>
      <c r="E125" s="152">
        <f t="shared" si="14"/>
        <v>10</v>
      </c>
      <c r="F125" s="152">
        <f t="shared" si="14"/>
        <v>10</v>
      </c>
      <c r="G125" s="153" t="str">
        <f t="shared" si="16"/>
        <v>1</v>
      </c>
      <c r="I125" s="141" t="s">
        <v>352</v>
      </c>
      <c r="J125" s="141" t="s">
        <v>353</v>
      </c>
      <c r="K125" s="151">
        <v>39.799999999999997</v>
      </c>
      <c r="L125" s="151">
        <v>13.769999999999998</v>
      </c>
      <c r="M125" s="151">
        <v>5.94</v>
      </c>
      <c r="N125" s="151">
        <v>7.82</v>
      </c>
      <c r="O125" s="159" t="s">
        <v>191</v>
      </c>
    </row>
    <row r="126" spans="1:15" x14ac:dyDescent="0.35">
      <c r="A126" s="86"/>
      <c r="B126" s="86"/>
      <c r="C126" s="152"/>
      <c r="D126" s="152"/>
      <c r="E126" s="152"/>
      <c r="F126" s="152"/>
      <c r="G126" s="153"/>
      <c r="K126" s="151"/>
      <c r="L126" s="151"/>
      <c r="M126" s="151"/>
      <c r="N126" s="151"/>
      <c r="O126" s="159"/>
    </row>
    <row r="127" spans="1:15" x14ac:dyDescent="0.35">
      <c r="C127" s="157"/>
      <c r="D127" s="157"/>
      <c r="E127" s="157"/>
      <c r="F127" s="157"/>
      <c r="G127" s="158"/>
      <c r="K127" s="151"/>
      <c r="L127" s="151"/>
      <c r="M127" s="151"/>
      <c r="N127" s="151"/>
      <c r="O127" s="159"/>
    </row>
    <row r="128" spans="1:15" ht="15" thickBot="1" x14ac:dyDescent="0.4">
      <c r="A128" s="134" t="s">
        <v>201</v>
      </c>
      <c r="C128" s="157"/>
      <c r="D128" s="157"/>
      <c r="E128" s="157"/>
      <c r="F128" s="157"/>
      <c r="G128" s="158"/>
      <c r="I128" s="136"/>
      <c r="K128" s="151"/>
      <c r="L128" s="151"/>
      <c r="M128" s="151"/>
      <c r="N128" s="151"/>
      <c r="O128" s="159"/>
    </row>
    <row r="129" spans="1:15" s="146" customFormat="1" ht="29.5" thickBot="1" x14ac:dyDescent="0.4">
      <c r="A129" s="143" t="str">
        <f>I129</f>
        <v>NOC</v>
      </c>
      <c r="B129" s="143" t="str">
        <f t="shared" ref="B129:G129" si="17">J129</f>
        <v>Description</v>
      </c>
      <c r="C129" s="144" t="str">
        <f t="shared" si="17"/>
        <v>Employment 2024</v>
      </c>
      <c r="D129" s="144" t="str">
        <f t="shared" si="17"/>
        <v>Job Openings 2024-2034</v>
      </c>
      <c r="E129" s="144" t="str">
        <f t="shared" si="17"/>
        <v>Expansion 
2024-2034</v>
      </c>
      <c r="F129" s="144" t="str">
        <f t="shared" si="17"/>
        <v>Replacement 2024-2034</v>
      </c>
      <c r="G129" s="145" t="str">
        <f t="shared" si="17"/>
        <v>TEER</v>
      </c>
      <c r="I129" s="183" t="s">
        <v>117</v>
      </c>
      <c r="J129" s="183" t="s">
        <v>118</v>
      </c>
      <c r="K129" s="184" t="s">
        <v>160</v>
      </c>
      <c r="L129" s="184" t="s">
        <v>161</v>
      </c>
      <c r="M129" s="184" t="s">
        <v>162</v>
      </c>
      <c r="N129" s="184" t="s">
        <v>163</v>
      </c>
      <c r="O129" s="185" t="s">
        <v>105</v>
      </c>
    </row>
    <row r="130" spans="1:15" x14ac:dyDescent="0.35">
      <c r="A130" s="86" t="str">
        <f>I130</f>
        <v>#31301</v>
      </c>
      <c r="B130" s="86" t="str">
        <f>J130</f>
        <v>Registered nurses and registered psychiatric nurses</v>
      </c>
      <c r="C130" s="152">
        <f t="shared" ref="C130:F145" si="18">ROUND(K130,-1)</f>
        <v>63910</v>
      </c>
      <c r="D130" s="152">
        <f t="shared" si="18"/>
        <v>30190</v>
      </c>
      <c r="E130" s="152">
        <f t="shared" si="18"/>
        <v>16110</v>
      </c>
      <c r="F130" s="152">
        <f t="shared" si="18"/>
        <v>14090</v>
      </c>
      <c r="G130" s="153" t="str">
        <f>O130</f>
        <v>1</v>
      </c>
      <c r="I130" s="141" t="s">
        <v>202</v>
      </c>
      <c r="J130" s="141" t="s">
        <v>203</v>
      </c>
      <c r="K130" s="151">
        <v>63911.56</v>
      </c>
      <c r="L130" s="151">
        <v>30193.269999999997</v>
      </c>
      <c r="M130" s="151">
        <v>16106</v>
      </c>
      <c r="N130" s="151">
        <v>14087.27</v>
      </c>
      <c r="O130" s="159" t="s">
        <v>191</v>
      </c>
    </row>
    <row r="131" spans="1:15" x14ac:dyDescent="0.35">
      <c r="A131" s="86" t="str">
        <f t="shared" ref="A131:B146" si="19">I131</f>
        <v>#33102</v>
      </c>
      <c r="B131" s="86" t="str">
        <f t="shared" si="19"/>
        <v>Nurse aides, orderlies and patient service associates</v>
      </c>
      <c r="C131" s="152">
        <f t="shared" si="18"/>
        <v>47630</v>
      </c>
      <c r="D131" s="152">
        <f t="shared" si="18"/>
        <v>22810</v>
      </c>
      <c r="E131" s="152">
        <f t="shared" si="18"/>
        <v>10730</v>
      </c>
      <c r="F131" s="152">
        <f t="shared" si="18"/>
        <v>12080</v>
      </c>
      <c r="G131" s="153" t="str">
        <f t="shared" ref="G131:G192" si="20">O131</f>
        <v>3</v>
      </c>
      <c r="I131" s="141" t="s">
        <v>204</v>
      </c>
      <c r="J131" s="141" t="s">
        <v>205</v>
      </c>
      <c r="K131" s="151">
        <v>47627.07</v>
      </c>
      <c r="L131" s="151">
        <v>22809.01</v>
      </c>
      <c r="M131" s="151">
        <v>10729.6</v>
      </c>
      <c r="N131" s="151">
        <v>12079.400000000001</v>
      </c>
      <c r="O131" s="159" t="s">
        <v>174</v>
      </c>
    </row>
    <row r="132" spans="1:15" x14ac:dyDescent="0.35">
      <c r="A132" s="86" t="str">
        <f t="shared" si="19"/>
        <v>#42201</v>
      </c>
      <c r="B132" s="86" t="str">
        <f t="shared" si="19"/>
        <v>Social and community service workers</v>
      </c>
      <c r="C132" s="152">
        <f t="shared" si="18"/>
        <v>36460</v>
      </c>
      <c r="D132" s="152">
        <f t="shared" si="18"/>
        <v>14970</v>
      </c>
      <c r="E132" s="152">
        <f t="shared" si="18"/>
        <v>6430</v>
      </c>
      <c r="F132" s="152">
        <f t="shared" si="18"/>
        <v>8540</v>
      </c>
      <c r="G132" s="153" t="str">
        <f t="shared" si="20"/>
        <v>2</v>
      </c>
      <c r="I132" s="141" t="s">
        <v>206</v>
      </c>
      <c r="J132" s="141" t="s">
        <v>207</v>
      </c>
      <c r="K132" s="151">
        <v>36457.730000000003</v>
      </c>
      <c r="L132" s="151">
        <v>14967.18</v>
      </c>
      <c r="M132" s="151">
        <v>6428.27</v>
      </c>
      <c r="N132" s="151">
        <v>8538.9</v>
      </c>
      <c r="O132" s="159" t="s">
        <v>171</v>
      </c>
    </row>
    <row r="133" spans="1:15" x14ac:dyDescent="0.35">
      <c r="A133" s="86" t="str">
        <f t="shared" si="19"/>
        <v>#41221</v>
      </c>
      <c r="B133" s="86" t="str">
        <f t="shared" si="19"/>
        <v>Elementary school and kindergarten teachers</v>
      </c>
      <c r="C133" s="152">
        <f t="shared" si="18"/>
        <v>37000</v>
      </c>
      <c r="D133" s="152">
        <f t="shared" si="18"/>
        <v>14090</v>
      </c>
      <c r="E133" s="152">
        <f t="shared" si="18"/>
        <v>4660</v>
      </c>
      <c r="F133" s="152">
        <f t="shared" si="18"/>
        <v>9420</v>
      </c>
      <c r="G133" s="153" t="str">
        <f t="shared" si="20"/>
        <v>1</v>
      </c>
      <c r="I133" s="141" t="s">
        <v>208</v>
      </c>
      <c r="J133" s="141" t="s">
        <v>209</v>
      </c>
      <c r="K133" s="151">
        <v>37000.550000000003</v>
      </c>
      <c r="L133" s="151">
        <v>14087.78</v>
      </c>
      <c r="M133" s="151">
        <v>4663.01</v>
      </c>
      <c r="N133" s="151">
        <v>9424.7599999999984</v>
      </c>
      <c r="O133" s="159" t="s">
        <v>191</v>
      </c>
    </row>
    <row r="134" spans="1:15" x14ac:dyDescent="0.35">
      <c r="A134" s="86" t="str">
        <f t="shared" si="19"/>
        <v>#42202</v>
      </c>
      <c r="B134" s="86" t="str">
        <f t="shared" si="19"/>
        <v>Early childhood educators and assistants</v>
      </c>
      <c r="C134" s="152">
        <f t="shared" si="18"/>
        <v>22610</v>
      </c>
      <c r="D134" s="152">
        <f t="shared" si="18"/>
        <v>13820</v>
      </c>
      <c r="E134" s="152">
        <f t="shared" si="18"/>
        <v>9300</v>
      </c>
      <c r="F134" s="152">
        <f t="shared" si="18"/>
        <v>4510</v>
      </c>
      <c r="G134" s="153" t="str">
        <f t="shared" si="20"/>
        <v>2</v>
      </c>
      <c r="I134" s="141" t="s">
        <v>210</v>
      </c>
      <c r="J134" s="141" t="s">
        <v>211</v>
      </c>
      <c r="K134" s="151">
        <v>22607.4</v>
      </c>
      <c r="L134" s="151">
        <v>13816.400000000001</v>
      </c>
      <c r="M134" s="151">
        <v>9302.3799999999992</v>
      </c>
      <c r="N134" s="151">
        <v>4514.05</v>
      </c>
      <c r="O134" s="159" t="s">
        <v>171</v>
      </c>
    </row>
    <row r="135" spans="1:15" x14ac:dyDescent="0.35">
      <c r="A135" s="86" t="str">
        <f t="shared" si="19"/>
        <v>#43100</v>
      </c>
      <c r="B135" s="86" t="str">
        <f t="shared" si="19"/>
        <v>Elementary and secondary school teacher assistants</v>
      </c>
      <c r="C135" s="152">
        <f t="shared" si="18"/>
        <v>21170</v>
      </c>
      <c r="D135" s="152">
        <f t="shared" si="18"/>
        <v>7880</v>
      </c>
      <c r="E135" s="152">
        <f t="shared" si="18"/>
        <v>2610</v>
      </c>
      <c r="F135" s="152">
        <f t="shared" si="18"/>
        <v>5270</v>
      </c>
      <c r="G135" s="153" t="str">
        <f t="shared" si="20"/>
        <v>3</v>
      </c>
      <c r="I135" s="141" t="s">
        <v>622</v>
      </c>
      <c r="J135" s="141" t="s">
        <v>623</v>
      </c>
      <c r="K135" s="151">
        <v>21167.77</v>
      </c>
      <c r="L135" s="151">
        <v>7879.48</v>
      </c>
      <c r="M135" s="151">
        <v>2609.36</v>
      </c>
      <c r="N135" s="151">
        <v>5270.13</v>
      </c>
      <c r="O135" s="159" t="s">
        <v>174</v>
      </c>
    </row>
    <row r="136" spans="1:15" x14ac:dyDescent="0.35">
      <c r="A136" s="86" t="str">
        <f t="shared" si="19"/>
        <v>#41220</v>
      </c>
      <c r="B136" s="86" t="str">
        <f t="shared" si="19"/>
        <v>Secondary school teachers</v>
      </c>
      <c r="C136" s="152">
        <f t="shared" si="18"/>
        <v>20170</v>
      </c>
      <c r="D136" s="152">
        <f t="shared" si="18"/>
        <v>7820</v>
      </c>
      <c r="E136" s="152">
        <f t="shared" si="18"/>
        <v>2650</v>
      </c>
      <c r="F136" s="152">
        <f t="shared" si="18"/>
        <v>5160</v>
      </c>
      <c r="G136" s="153" t="str">
        <f t="shared" si="20"/>
        <v>1</v>
      </c>
      <c r="I136" s="141" t="s">
        <v>576</v>
      </c>
      <c r="J136" s="141" t="s">
        <v>577</v>
      </c>
      <c r="K136" s="151">
        <v>20174.07</v>
      </c>
      <c r="L136" s="151">
        <v>7815.37</v>
      </c>
      <c r="M136" s="151">
        <v>2651.4700000000003</v>
      </c>
      <c r="N136" s="151">
        <v>5163.8899999999994</v>
      </c>
      <c r="O136" s="159" t="s">
        <v>191</v>
      </c>
    </row>
    <row r="137" spans="1:15" x14ac:dyDescent="0.35">
      <c r="A137" s="86" t="str">
        <f t="shared" si="19"/>
        <v>#41210</v>
      </c>
      <c r="B137" s="86" t="str">
        <f t="shared" si="19"/>
        <v>College and other vocational instructors</v>
      </c>
      <c r="C137" s="152">
        <f t="shared" si="18"/>
        <v>14610</v>
      </c>
      <c r="D137" s="152">
        <f t="shared" si="18"/>
        <v>6160</v>
      </c>
      <c r="E137" s="152">
        <f t="shared" si="18"/>
        <v>2030</v>
      </c>
      <c r="F137" s="152">
        <f t="shared" si="18"/>
        <v>4120</v>
      </c>
      <c r="G137" s="153" t="str">
        <f t="shared" si="20"/>
        <v>1</v>
      </c>
      <c r="I137" s="141" t="s">
        <v>574</v>
      </c>
      <c r="J137" s="141" t="s">
        <v>575</v>
      </c>
      <c r="K137" s="151">
        <v>14605.35</v>
      </c>
      <c r="L137" s="151">
        <v>6155.7799999999988</v>
      </c>
      <c r="M137" s="151">
        <v>2031.9299999999998</v>
      </c>
      <c r="N137" s="151">
        <v>4123.8600000000006</v>
      </c>
      <c r="O137" s="159" t="s">
        <v>191</v>
      </c>
    </row>
    <row r="138" spans="1:15" x14ac:dyDescent="0.35">
      <c r="A138" s="86" t="str">
        <f t="shared" si="19"/>
        <v>#32101</v>
      </c>
      <c r="B138" s="86" t="str">
        <f t="shared" si="19"/>
        <v>Licensed practical nurses</v>
      </c>
      <c r="C138" s="152">
        <f t="shared" si="18"/>
        <v>10270</v>
      </c>
      <c r="D138" s="152">
        <f t="shared" si="18"/>
        <v>4780</v>
      </c>
      <c r="E138" s="152">
        <f t="shared" si="18"/>
        <v>2540</v>
      </c>
      <c r="F138" s="152">
        <f t="shared" si="18"/>
        <v>2240</v>
      </c>
      <c r="G138" s="153" t="str">
        <f t="shared" si="20"/>
        <v>2</v>
      </c>
      <c r="I138" s="141" t="s">
        <v>504</v>
      </c>
      <c r="J138" s="141" t="s">
        <v>505</v>
      </c>
      <c r="K138" s="151">
        <v>10272.58</v>
      </c>
      <c r="L138" s="151">
        <v>4778.0700000000006</v>
      </c>
      <c r="M138" s="151">
        <v>2541.67</v>
      </c>
      <c r="N138" s="151">
        <v>2236.37</v>
      </c>
      <c r="O138" s="159" t="s">
        <v>171</v>
      </c>
    </row>
    <row r="139" spans="1:15" x14ac:dyDescent="0.35">
      <c r="A139" s="86" t="str">
        <f t="shared" si="19"/>
        <v>#41200</v>
      </c>
      <c r="B139" s="86" t="str">
        <f t="shared" si="19"/>
        <v>University professors and lecturers</v>
      </c>
      <c r="C139" s="152">
        <f t="shared" si="18"/>
        <v>14170</v>
      </c>
      <c r="D139" s="152">
        <f t="shared" si="18"/>
        <v>4420</v>
      </c>
      <c r="E139" s="152">
        <f t="shared" si="18"/>
        <v>1230</v>
      </c>
      <c r="F139" s="152">
        <f t="shared" si="18"/>
        <v>3200</v>
      </c>
      <c r="G139" s="153" t="str">
        <f t="shared" si="20"/>
        <v>1</v>
      </c>
      <c r="I139" s="141" t="s">
        <v>570</v>
      </c>
      <c r="J139" s="141" t="s">
        <v>571</v>
      </c>
      <c r="K139" s="151">
        <v>14171.85</v>
      </c>
      <c r="L139" s="151">
        <v>4424.33</v>
      </c>
      <c r="M139" s="151">
        <v>1225.2699999999998</v>
      </c>
      <c r="N139" s="151">
        <v>3199.04</v>
      </c>
      <c r="O139" s="159" t="s">
        <v>191</v>
      </c>
    </row>
    <row r="140" spans="1:15" x14ac:dyDescent="0.35">
      <c r="A140" s="86" t="str">
        <f t="shared" si="19"/>
        <v>#30010</v>
      </c>
      <c r="B140" s="86" t="str">
        <f t="shared" si="19"/>
        <v>Managers in health care</v>
      </c>
      <c r="C140" s="152">
        <f t="shared" si="18"/>
        <v>6390</v>
      </c>
      <c r="D140" s="152">
        <f t="shared" si="18"/>
        <v>4020</v>
      </c>
      <c r="E140" s="152">
        <f t="shared" si="18"/>
        <v>1470</v>
      </c>
      <c r="F140" s="152">
        <f t="shared" si="18"/>
        <v>2540</v>
      </c>
      <c r="G140" s="153" t="str">
        <f t="shared" si="20"/>
        <v>0</v>
      </c>
      <c r="I140" s="141" t="s">
        <v>464</v>
      </c>
      <c r="J140" s="141" t="s">
        <v>465</v>
      </c>
      <c r="K140" s="151">
        <v>6385.22</v>
      </c>
      <c r="L140" s="151">
        <v>4015.7700000000004</v>
      </c>
      <c r="M140" s="151">
        <v>1474.77</v>
      </c>
      <c r="N140" s="151">
        <v>2540.9800000000005</v>
      </c>
      <c r="O140" s="159" t="s">
        <v>198</v>
      </c>
    </row>
    <row r="141" spans="1:15" x14ac:dyDescent="0.35">
      <c r="A141" s="86" t="str">
        <f t="shared" si="19"/>
        <v>#31102</v>
      </c>
      <c r="B141" s="86" t="str">
        <f t="shared" si="19"/>
        <v>General practitioners and family physicians</v>
      </c>
      <c r="C141" s="152">
        <f t="shared" si="18"/>
        <v>9180</v>
      </c>
      <c r="D141" s="152">
        <f t="shared" si="18"/>
        <v>3810</v>
      </c>
      <c r="E141" s="152">
        <f t="shared" si="18"/>
        <v>1940</v>
      </c>
      <c r="F141" s="152">
        <f t="shared" si="18"/>
        <v>1860</v>
      </c>
      <c r="G141" s="153" t="str">
        <f t="shared" si="20"/>
        <v>1</v>
      </c>
      <c r="I141" s="141" t="s">
        <v>470</v>
      </c>
      <c r="J141" s="141" t="s">
        <v>471</v>
      </c>
      <c r="K141" s="151">
        <v>9183.7000000000007</v>
      </c>
      <c r="L141" s="151">
        <v>3808.01</v>
      </c>
      <c r="M141" s="151">
        <v>1944.05</v>
      </c>
      <c r="N141" s="151">
        <v>1863.97</v>
      </c>
      <c r="O141" s="159" t="s">
        <v>191</v>
      </c>
    </row>
    <row r="142" spans="1:15" x14ac:dyDescent="0.35">
      <c r="A142" s="86" t="str">
        <f t="shared" si="19"/>
        <v>#44101</v>
      </c>
      <c r="B142" s="86" t="str">
        <f t="shared" si="19"/>
        <v>Home support workers, caregivers and related occupations</v>
      </c>
      <c r="C142" s="152">
        <f t="shared" si="18"/>
        <v>8190</v>
      </c>
      <c r="D142" s="152">
        <f t="shared" si="18"/>
        <v>3760</v>
      </c>
      <c r="E142" s="152">
        <f t="shared" si="18"/>
        <v>1570</v>
      </c>
      <c r="F142" s="152">
        <f t="shared" si="18"/>
        <v>2190</v>
      </c>
      <c r="G142" s="153" t="str">
        <f t="shared" si="20"/>
        <v>4</v>
      </c>
      <c r="I142" s="141" t="s">
        <v>638</v>
      </c>
      <c r="J142" s="141" t="s">
        <v>639</v>
      </c>
      <c r="K142" s="151">
        <v>8189.43</v>
      </c>
      <c r="L142" s="151">
        <v>3757.2099999999996</v>
      </c>
      <c r="M142" s="151">
        <v>1571.3500000000001</v>
      </c>
      <c r="N142" s="151">
        <v>2185.83</v>
      </c>
      <c r="O142" s="159" t="s">
        <v>305</v>
      </c>
    </row>
    <row r="143" spans="1:15" x14ac:dyDescent="0.35">
      <c r="A143" s="86" t="str">
        <f t="shared" si="19"/>
        <v>#41301</v>
      </c>
      <c r="B143" s="86" t="str">
        <f t="shared" si="19"/>
        <v>Therapists in counselling and related specialized therapies</v>
      </c>
      <c r="C143" s="152">
        <f t="shared" si="18"/>
        <v>9150</v>
      </c>
      <c r="D143" s="152">
        <f t="shared" si="18"/>
        <v>3750</v>
      </c>
      <c r="E143" s="152">
        <f t="shared" si="18"/>
        <v>1660</v>
      </c>
      <c r="F143" s="152">
        <f t="shared" si="18"/>
        <v>2090</v>
      </c>
      <c r="G143" s="153" t="str">
        <f t="shared" si="20"/>
        <v>1</v>
      </c>
      <c r="I143" s="141" t="s">
        <v>580</v>
      </c>
      <c r="J143" s="141" t="s">
        <v>581</v>
      </c>
      <c r="K143" s="151">
        <v>9146.07</v>
      </c>
      <c r="L143" s="151">
        <v>3749.9300000000003</v>
      </c>
      <c r="M143" s="151">
        <v>1656.0300000000002</v>
      </c>
      <c r="N143" s="151">
        <v>2093.9</v>
      </c>
      <c r="O143" s="159" t="s">
        <v>191</v>
      </c>
    </row>
    <row r="144" spans="1:15" x14ac:dyDescent="0.35">
      <c r="A144" s="86" t="str">
        <f t="shared" si="19"/>
        <v>#41300</v>
      </c>
      <c r="B144" s="86" t="str">
        <f t="shared" si="19"/>
        <v>Social workers</v>
      </c>
      <c r="C144" s="152">
        <f t="shared" si="18"/>
        <v>9130</v>
      </c>
      <c r="D144" s="152">
        <f t="shared" si="18"/>
        <v>3510</v>
      </c>
      <c r="E144" s="152">
        <f t="shared" si="18"/>
        <v>1450</v>
      </c>
      <c r="F144" s="152">
        <f t="shared" si="18"/>
        <v>2060</v>
      </c>
      <c r="G144" s="153" t="str">
        <f t="shared" si="20"/>
        <v>1</v>
      </c>
      <c r="I144" s="141" t="s">
        <v>578</v>
      </c>
      <c r="J144" s="141" t="s">
        <v>579</v>
      </c>
      <c r="K144" s="151">
        <v>9126.33</v>
      </c>
      <c r="L144" s="151">
        <v>3507.7800000000007</v>
      </c>
      <c r="M144" s="151">
        <v>1449.52</v>
      </c>
      <c r="N144" s="151">
        <v>2058.2599999999998</v>
      </c>
      <c r="O144" s="159" t="s">
        <v>191</v>
      </c>
    </row>
    <row r="145" spans="1:15" x14ac:dyDescent="0.35">
      <c r="A145" s="86" t="str">
        <f t="shared" si="19"/>
        <v>#31120</v>
      </c>
      <c r="B145" s="86" t="str">
        <f t="shared" si="19"/>
        <v>Pharmacists</v>
      </c>
      <c r="C145" s="152">
        <f t="shared" si="18"/>
        <v>7980</v>
      </c>
      <c r="D145" s="152">
        <f t="shared" si="18"/>
        <v>3080</v>
      </c>
      <c r="E145" s="152">
        <f t="shared" si="18"/>
        <v>1560</v>
      </c>
      <c r="F145" s="152">
        <f t="shared" si="18"/>
        <v>1520</v>
      </c>
      <c r="G145" s="153" t="str">
        <f t="shared" si="20"/>
        <v>1</v>
      </c>
      <c r="I145" s="141" t="s">
        <v>480</v>
      </c>
      <c r="J145" s="141" t="s">
        <v>481</v>
      </c>
      <c r="K145" s="151">
        <v>7984.6</v>
      </c>
      <c r="L145" s="151">
        <v>3079.11</v>
      </c>
      <c r="M145" s="151">
        <v>1558.86</v>
      </c>
      <c r="N145" s="151">
        <v>1520.26</v>
      </c>
      <c r="O145" s="159" t="s">
        <v>191</v>
      </c>
    </row>
    <row r="146" spans="1:15" x14ac:dyDescent="0.35">
      <c r="A146" s="86" t="str">
        <f t="shared" si="19"/>
        <v>#40030</v>
      </c>
      <c r="B146" s="86" t="str">
        <f t="shared" si="19"/>
        <v>Managers in social, community and correctional services</v>
      </c>
      <c r="C146" s="152">
        <f t="shared" ref="C146:F192" si="21">ROUND(K146,-1)</f>
        <v>6240</v>
      </c>
      <c r="D146" s="152">
        <f t="shared" si="21"/>
        <v>3080</v>
      </c>
      <c r="E146" s="152">
        <f t="shared" si="21"/>
        <v>950</v>
      </c>
      <c r="F146" s="152">
        <f t="shared" si="21"/>
        <v>2130</v>
      </c>
      <c r="G146" s="153" t="str">
        <f t="shared" si="20"/>
        <v>0</v>
      </c>
      <c r="I146" s="141" t="s">
        <v>558</v>
      </c>
      <c r="J146" s="141" t="s">
        <v>559</v>
      </c>
      <c r="K146" s="151">
        <v>6238.9</v>
      </c>
      <c r="L146" s="151">
        <v>3078.49</v>
      </c>
      <c r="M146" s="151">
        <v>952.13</v>
      </c>
      <c r="N146" s="151">
        <v>2126.36</v>
      </c>
      <c r="O146" s="159" t="s">
        <v>198</v>
      </c>
    </row>
    <row r="147" spans="1:15" x14ac:dyDescent="0.35">
      <c r="A147" s="86" t="str">
        <f t="shared" ref="A147:B192" si="22">I147</f>
        <v>#43109</v>
      </c>
      <c r="B147" s="86" t="str">
        <f t="shared" si="22"/>
        <v>Other instructors</v>
      </c>
      <c r="C147" s="152">
        <f t="shared" si="21"/>
        <v>8350</v>
      </c>
      <c r="D147" s="152">
        <f t="shared" si="21"/>
        <v>2950</v>
      </c>
      <c r="E147" s="152">
        <f t="shared" si="21"/>
        <v>1290</v>
      </c>
      <c r="F147" s="152">
        <f t="shared" si="21"/>
        <v>1660</v>
      </c>
      <c r="G147" s="153" t="str">
        <f t="shared" si="20"/>
        <v>3</v>
      </c>
      <c r="I147" s="141" t="s">
        <v>624</v>
      </c>
      <c r="J147" s="141" t="s">
        <v>625</v>
      </c>
      <c r="K147" s="151">
        <v>8346.16</v>
      </c>
      <c r="L147" s="151">
        <v>2952.34</v>
      </c>
      <c r="M147" s="151">
        <v>1293.3699999999999</v>
      </c>
      <c r="N147" s="151">
        <v>1658.97</v>
      </c>
      <c r="O147" s="159" t="s">
        <v>174</v>
      </c>
    </row>
    <row r="148" spans="1:15" x14ac:dyDescent="0.35">
      <c r="A148" s="86" t="str">
        <f t="shared" si="22"/>
        <v>#31100</v>
      </c>
      <c r="B148" s="86" t="str">
        <f t="shared" si="22"/>
        <v>Specialists in clinical and laboratory medicine</v>
      </c>
      <c r="C148" s="152">
        <f t="shared" si="21"/>
        <v>6770</v>
      </c>
      <c r="D148" s="152">
        <f t="shared" si="21"/>
        <v>2900</v>
      </c>
      <c r="E148" s="152">
        <f t="shared" si="21"/>
        <v>1640</v>
      </c>
      <c r="F148" s="152">
        <f t="shared" si="21"/>
        <v>1250</v>
      </c>
      <c r="G148" s="153" t="str">
        <f t="shared" si="20"/>
        <v>1</v>
      </c>
      <c r="I148" s="141" t="s">
        <v>466</v>
      </c>
      <c r="J148" s="141" t="s">
        <v>467</v>
      </c>
      <c r="K148" s="151">
        <v>6772.48</v>
      </c>
      <c r="L148" s="151">
        <v>2898.5000000000005</v>
      </c>
      <c r="M148" s="151">
        <v>1644.3300000000002</v>
      </c>
      <c r="N148" s="151">
        <v>1254.1699999999998</v>
      </c>
      <c r="O148" s="159" t="s">
        <v>191</v>
      </c>
    </row>
    <row r="149" spans="1:15" x14ac:dyDescent="0.35">
      <c r="A149" s="86" t="str">
        <f t="shared" si="22"/>
        <v>#40021</v>
      </c>
      <c r="B149" s="86" t="str">
        <f t="shared" si="22"/>
        <v>School principals and administrators of elementary and secondary education</v>
      </c>
      <c r="C149" s="152">
        <f t="shared" si="21"/>
        <v>4740</v>
      </c>
      <c r="D149" s="152">
        <f t="shared" si="21"/>
        <v>2850</v>
      </c>
      <c r="E149" s="152">
        <f t="shared" si="21"/>
        <v>580</v>
      </c>
      <c r="F149" s="152">
        <f t="shared" si="21"/>
        <v>2270</v>
      </c>
      <c r="G149" s="153" t="str">
        <f t="shared" si="20"/>
        <v>0</v>
      </c>
      <c r="I149" s="141" t="s">
        <v>556</v>
      </c>
      <c r="J149" s="141" t="s">
        <v>557</v>
      </c>
      <c r="K149" s="151">
        <v>4736.38</v>
      </c>
      <c r="L149" s="151">
        <v>2853.8799999999997</v>
      </c>
      <c r="M149" s="151">
        <v>579.52</v>
      </c>
      <c r="N149" s="151">
        <v>2274.37</v>
      </c>
      <c r="O149" s="159" t="s">
        <v>198</v>
      </c>
    </row>
    <row r="150" spans="1:15" x14ac:dyDescent="0.35">
      <c r="A150" s="86" t="str">
        <f t="shared" si="22"/>
        <v>#41201</v>
      </c>
      <c r="B150" s="86" t="str">
        <f t="shared" si="22"/>
        <v>Post-secondary teaching and research assistants</v>
      </c>
      <c r="C150" s="152">
        <f t="shared" si="21"/>
        <v>14810</v>
      </c>
      <c r="D150" s="152">
        <f t="shared" si="21"/>
        <v>2750</v>
      </c>
      <c r="E150" s="152">
        <f t="shared" si="21"/>
        <v>1300</v>
      </c>
      <c r="F150" s="152">
        <f t="shared" si="21"/>
        <v>1460</v>
      </c>
      <c r="G150" s="153" t="str">
        <f t="shared" si="20"/>
        <v>1</v>
      </c>
      <c r="I150" s="141" t="s">
        <v>572</v>
      </c>
      <c r="J150" s="141" t="s">
        <v>573</v>
      </c>
      <c r="K150" s="151">
        <v>14809.5</v>
      </c>
      <c r="L150" s="151">
        <v>2751.34</v>
      </c>
      <c r="M150" s="151">
        <v>1295.3400000000001</v>
      </c>
      <c r="N150" s="151">
        <v>1456</v>
      </c>
      <c r="O150" s="159" t="s">
        <v>191</v>
      </c>
    </row>
    <row r="151" spans="1:15" x14ac:dyDescent="0.35">
      <c r="A151" s="86" t="str">
        <f t="shared" si="22"/>
        <v>#32201</v>
      </c>
      <c r="B151" s="86" t="str">
        <f t="shared" si="22"/>
        <v>Massage therapists</v>
      </c>
      <c r="C151" s="152">
        <f t="shared" si="21"/>
        <v>6220</v>
      </c>
      <c r="D151" s="152">
        <f t="shared" si="21"/>
        <v>2710</v>
      </c>
      <c r="E151" s="152">
        <f t="shared" si="21"/>
        <v>1140</v>
      </c>
      <c r="F151" s="152">
        <f t="shared" si="21"/>
        <v>1560</v>
      </c>
      <c r="G151" s="153" t="str">
        <f t="shared" si="20"/>
        <v>2</v>
      </c>
      <c r="I151" s="141" t="s">
        <v>534</v>
      </c>
      <c r="J151" s="141" t="s">
        <v>535</v>
      </c>
      <c r="K151" s="151">
        <v>6215.52</v>
      </c>
      <c r="L151" s="151">
        <v>2705.77</v>
      </c>
      <c r="M151" s="151">
        <v>1143.8499999999999</v>
      </c>
      <c r="N151" s="151">
        <v>1561.9099999999999</v>
      </c>
      <c r="O151" s="159" t="s">
        <v>171</v>
      </c>
    </row>
    <row r="152" spans="1:15" x14ac:dyDescent="0.35">
      <c r="A152" s="86" t="str">
        <f t="shared" si="22"/>
        <v>#33109</v>
      </c>
      <c r="B152" s="86" t="str">
        <f t="shared" si="22"/>
        <v>Other assisting occupations in support of health services</v>
      </c>
      <c r="C152" s="152">
        <f t="shared" si="21"/>
        <v>5720</v>
      </c>
      <c r="D152" s="152">
        <f t="shared" si="21"/>
        <v>2510</v>
      </c>
      <c r="E152" s="152">
        <f t="shared" si="21"/>
        <v>1270</v>
      </c>
      <c r="F152" s="152">
        <f t="shared" si="21"/>
        <v>1240</v>
      </c>
      <c r="G152" s="153" t="str">
        <f t="shared" si="20"/>
        <v>3</v>
      </c>
      <c r="I152" s="141" t="s">
        <v>544</v>
      </c>
      <c r="J152" s="141" t="s">
        <v>545</v>
      </c>
      <c r="K152" s="151">
        <v>5715.81</v>
      </c>
      <c r="L152" s="151">
        <v>2511.4499999999998</v>
      </c>
      <c r="M152" s="151">
        <v>1269.72</v>
      </c>
      <c r="N152" s="151">
        <v>1241.73</v>
      </c>
      <c r="O152" s="159" t="s">
        <v>174</v>
      </c>
    </row>
    <row r="153" spans="1:15" x14ac:dyDescent="0.35">
      <c r="A153" s="86" t="str">
        <f t="shared" si="22"/>
        <v>#33100</v>
      </c>
      <c r="B153" s="86" t="str">
        <f t="shared" si="22"/>
        <v>Dental assistants and dental laboratory assistants</v>
      </c>
      <c r="C153" s="152">
        <f t="shared" si="21"/>
        <v>5620</v>
      </c>
      <c r="D153" s="152">
        <f t="shared" si="21"/>
        <v>2180</v>
      </c>
      <c r="E153" s="152">
        <f t="shared" si="21"/>
        <v>980</v>
      </c>
      <c r="F153" s="152">
        <f t="shared" si="21"/>
        <v>1200</v>
      </c>
      <c r="G153" s="153" t="str">
        <f t="shared" si="20"/>
        <v>3</v>
      </c>
      <c r="I153" s="141" t="s">
        <v>538</v>
      </c>
      <c r="J153" s="141" t="s">
        <v>539</v>
      </c>
      <c r="K153" s="151">
        <v>5620.73</v>
      </c>
      <c r="L153" s="151">
        <v>2181.21</v>
      </c>
      <c r="M153" s="151">
        <v>981.36</v>
      </c>
      <c r="N153" s="151">
        <v>1199.8300000000002</v>
      </c>
      <c r="O153" s="159" t="s">
        <v>174</v>
      </c>
    </row>
    <row r="154" spans="1:15" x14ac:dyDescent="0.35">
      <c r="A154" s="86" t="str">
        <f t="shared" si="22"/>
        <v>#31202</v>
      </c>
      <c r="B154" s="86" t="str">
        <f t="shared" si="22"/>
        <v>Physiotherapists</v>
      </c>
      <c r="C154" s="152">
        <f t="shared" si="21"/>
        <v>4770</v>
      </c>
      <c r="D154" s="152">
        <f t="shared" si="21"/>
        <v>2080</v>
      </c>
      <c r="E154" s="152">
        <f t="shared" si="21"/>
        <v>1010</v>
      </c>
      <c r="F154" s="152">
        <f t="shared" si="21"/>
        <v>1070</v>
      </c>
      <c r="G154" s="153" t="str">
        <f t="shared" si="20"/>
        <v>1</v>
      </c>
      <c r="I154" s="141" t="s">
        <v>488</v>
      </c>
      <c r="J154" s="141" t="s">
        <v>489</v>
      </c>
      <c r="K154" s="151">
        <v>4769.38</v>
      </c>
      <c r="L154" s="151">
        <v>2080.31</v>
      </c>
      <c r="M154" s="151">
        <v>1009.39</v>
      </c>
      <c r="N154" s="151">
        <v>1070.94</v>
      </c>
      <c r="O154" s="159" t="s">
        <v>191</v>
      </c>
    </row>
    <row r="155" spans="1:15" x14ac:dyDescent="0.35">
      <c r="A155" s="86" t="str">
        <f t="shared" si="22"/>
        <v>#41320</v>
      </c>
      <c r="B155" s="86" t="str">
        <f t="shared" si="22"/>
        <v>Educational counsellors</v>
      </c>
      <c r="C155" s="152">
        <f t="shared" si="21"/>
        <v>5240</v>
      </c>
      <c r="D155" s="152">
        <f t="shared" si="21"/>
        <v>2010</v>
      </c>
      <c r="E155" s="152">
        <f t="shared" si="21"/>
        <v>620</v>
      </c>
      <c r="F155" s="152">
        <f t="shared" si="21"/>
        <v>1390</v>
      </c>
      <c r="G155" s="153" t="str">
        <f t="shared" si="20"/>
        <v>1</v>
      </c>
      <c r="I155" s="141" t="s">
        <v>588</v>
      </c>
      <c r="J155" s="141" t="s">
        <v>589</v>
      </c>
      <c r="K155" s="151">
        <v>5244.69</v>
      </c>
      <c r="L155" s="151">
        <v>2010.0899999999997</v>
      </c>
      <c r="M155" s="151">
        <v>624.20000000000005</v>
      </c>
      <c r="N155" s="151">
        <v>1385.8899999999999</v>
      </c>
      <c r="O155" s="159" t="s">
        <v>191</v>
      </c>
    </row>
    <row r="156" spans="1:15" x14ac:dyDescent="0.35">
      <c r="A156" s="86" t="str">
        <f t="shared" si="22"/>
        <v>#41302</v>
      </c>
      <c r="B156" s="86" t="str">
        <f t="shared" si="22"/>
        <v>Religious leaders</v>
      </c>
      <c r="C156" s="152">
        <f t="shared" si="21"/>
        <v>4840</v>
      </c>
      <c r="D156" s="152">
        <f t="shared" si="21"/>
        <v>1920</v>
      </c>
      <c r="E156" s="152">
        <f t="shared" si="21"/>
        <v>930</v>
      </c>
      <c r="F156" s="152">
        <f t="shared" si="21"/>
        <v>990</v>
      </c>
      <c r="G156" s="153" t="str">
        <f t="shared" si="20"/>
        <v>1</v>
      </c>
      <c r="I156" s="141" t="s">
        <v>582</v>
      </c>
      <c r="J156" s="141" t="s">
        <v>583</v>
      </c>
      <c r="K156" s="151">
        <v>4836.59</v>
      </c>
      <c r="L156" s="151">
        <v>1920.88</v>
      </c>
      <c r="M156" s="151">
        <v>928.69</v>
      </c>
      <c r="N156" s="151">
        <v>992.18</v>
      </c>
      <c r="O156" s="159" t="s">
        <v>191</v>
      </c>
    </row>
    <row r="157" spans="1:15" x14ac:dyDescent="0.35">
      <c r="A157" s="86" t="str">
        <f t="shared" si="22"/>
        <v>#40020</v>
      </c>
      <c r="B157" s="86" t="str">
        <f t="shared" si="22"/>
        <v>Administrators - post-secondary education and vocational training</v>
      </c>
      <c r="C157" s="152">
        <f t="shared" si="21"/>
        <v>4040</v>
      </c>
      <c r="D157" s="152">
        <f t="shared" si="21"/>
        <v>1920</v>
      </c>
      <c r="E157" s="152">
        <f t="shared" si="21"/>
        <v>430</v>
      </c>
      <c r="F157" s="152">
        <f t="shared" si="21"/>
        <v>1490</v>
      </c>
      <c r="G157" s="153" t="str">
        <f t="shared" si="20"/>
        <v>0</v>
      </c>
      <c r="I157" s="141" t="s">
        <v>554</v>
      </c>
      <c r="J157" s="141" t="s">
        <v>555</v>
      </c>
      <c r="K157" s="151">
        <v>4041.13</v>
      </c>
      <c r="L157" s="151">
        <v>1918.7</v>
      </c>
      <c r="M157" s="151">
        <v>430.33999999999992</v>
      </c>
      <c r="N157" s="151">
        <v>1488.3600000000001</v>
      </c>
      <c r="O157" s="159" t="s">
        <v>198</v>
      </c>
    </row>
    <row r="158" spans="1:15" x14ac:dyDescent="0.35">
      <c r="A158" s="86" t="str">
        <f t="shared" si="22"/>
        <v>#33101</v>
      </c>
      <c r="B158" s="86" t="str">
        <f t="shared" si="22"/>
        <v>Medical laboratory assistants and related technical occupations</v>
      </c>
      <c r="C158" s="152">
        <f t="shared" si="21"/>
        <v>4500</v>
      </c>
      <c r="D158" s="152">
        <f t="shared" si="21"/>
        <v>1890</v>
      </c>
      <c r="E158" s="152">
        <f t="shared" si="21"/>
        <v>1000</v>
      </c>
      <c r="F158" s="152">
        <f t="shared" si="21"/>
        <v>890</v>
      </c>
      <c r="G158" s="153" t="str">
        <f t="shared" si="20"/>
        <v>3</v>
      </c>
      <c r="I158" s="141" t="s">
        <v>540</v>
      </c>
      <c r="J158" s="141" t="s">
        <v>541</v>
      </c>
      <c r="K158" s="151">
        <v>4502.8</v>
      </c>
      <c r="L158" s="151">
        <v>1892.5100000000002</v>
      </c>
      <c r="M158" s="151">
        <v>1002.8499999999999</v>
      </c>
      <c r="N158" s="151">
        <v>889.66000000000008</v>
      </c>
      <c r="O158" s="159" t="s">
        <v>174</v>
      </c>
    </row>
    <row r="159" spans="1:15" x14ac:dyDescent="0.35">
      <c r="A159" s="86" t="str">
        <f t="shared" si="22"/>
        <v>#32121</v>
      </c>
      <c r="B159" s="86" t="str">
        <f t="shared" si="22"/>
        <v>Medical radiation technologists</v>
      </c>
      <c r="C159" s="152">
        <f t="shared" si="21"/>
        <v>3860</v>
      </c>
      <c r="D159" s="152">
        <f t="shared" si="21"/>
        <v>1760</v>
      </c>
      <c r="E159" s="152">
        <f t="shared" si="21"/>
        <v>970</v>
      </c>
      <c r="F159" s="152">
        <f t="shared" si="21"/>
        <v>790</v>
      </c>
      <c r="G159" s="153" t="str">
        <f t="shared" si="20"/>
        <v>2</v>
      </c>
      <c r="I159" s="141" t="s">
        <v>522</v>
      </c>
      <c r="J159" s="141" t="s">
        <v>523</v>
      </c>
      <c r="K159" s="151">
        <v>3864.7</v>
      </c>
      <c r="L159" s="151">
        <v>1755.5699999999997</v>
      </c>
      <c r="M159" s="151">
        <v>965.52</v>
      </c>
      <c r="N159" s="151">
        <v>790.05999999999983</v>
      </c>
      <c r="O159" s="159" t="s">
        <v>171</v>
      </c>
    </row>
    <row r="160" spans="1:15" x14ac:dyDescent="0.35">
      <c r="A160" s="86" t="str">
        <f t="shared" si="22"/>
        <v>#32120</v>
      </c>
      <c r="B160" s="86" t="str">
        <f t="shared" si="22"/>
        <v>Medical laboratory technologists</v>
      </c>
      <c r="C160" s="152">
        <f t="shared" si="21"/>
        <v>3380</v>
      </c>
      <c r="D160" s="152">
        <f t="shared" si="21"/>
        <v>1670</v>
      </c>
      <c r="E160" s="152">
        <f t="shared" si="21"/>
        <v>810</v>
      </c>
      <c r="F160" s="152">
        <f t="shared" si="21"/>
        <v>860</v>
      </c>
      <c r="G160" s="153" t="str">
        <f t="shared" si="20"/>
        <v>2</v>
      </c>
      <c r="I160" s="141" t="s">
        <v>520</v>
      </c>
      <c r="J160" s="141" t="s">
        <v>521</v>
      </c>
      <c r="K160" s="151">
        <v>3382.52</v>
      </c>
      <c r="L160" s="151">
        <v>1670.35</v>
      </c>
      <c r="M160" s="151">
        <v>809.57999999999993</v>
      </c>
      <c r="N160" s="151">
        <v>860.78</v>
      </c>
      <c r="O160" s="159" t="s">
        <v>171</v>
      </c>
    </row>
    <row r="161" spans="1:15" x14ac:dyDescent="0.35">
      <c r="A161" s="86" t="str">
        <f t="shared" si="22"/>
        <v>#33103</v>
      </c>
      <c r="B161" s="86" t="str">
        <f t="shared" si="22"/>
        <v>Pharmacy technical assistants and pharmacy assistants</v>
      </c>
      <c r="C161" s="152">
        <f t="shared" si="21"/>
        <v>4980</v>
      </c>
      <c r="D161" s="152">
        <f t="shared" si="21"/>
        <v>1600</v>
      </c>
      <c r="E161" s="152">
        <f t="shared" si="21"/>
        <v>870</v>
      </c>
      <c r="F161" s="152">
        <f t="shared" si="21"/>
        <v>730</v>
      </c>
      <c r="G161" s="153" t="str">
        <f t="shared" si="20"/>
        <v>3</v>
      </c>
      <c r="I161" s="141" t="s">
        <v>542</v>
      </c>
      <c r="J161" s="141" t="s">
        <v>543</v>
      </c>
      <c r="K161" s="151">
        <v>4983.84</v>
      </c>
      <c r="L161" s="151">
        <v>1602.3699999999997</v>
      </c>
      <c r="M161" s="151">
        <v>873.32</v>
      </c>
      <c r="N161" s="151">
        <v>729.04000000000008</v>
      </c>
      <c r="O161" s="159" t="s">
        <v>174</v>
      </c>
    </row>
    <row r="162" spans="1:15" x14ac:dyDescent="0.35">
      <c r="A162" s="86" t="str">
        <f t="shared" si="22"/>
        <v>#31110</v>
      </c>
      <c r="B162" s="86" t="str">
        <f t="shared" si="22"/>
        <v>Dentists</v>
      </c>
      <c r="C162" s="152">
        <f t="shared" si="21"/>
        <v>3500</v>
      </c>
      <c r="D162" s="152">
        <f t="shared" si="21"/>
        <v>1490</v>
      </c>
      <c r="E162" s="152">
        <f t="shared" si="21"/>
        <v>620</v>
      </c>
      <c r="F162" s="152">
        <f t="shared" si="21"/>
        <v>870</v>
      </c>
      <c r="G162" s="153" t="str">
        <f t="shared" si="20"/>
        <v>1</v>
      </c>
      <c r="I162" s="141" t="s">
        <v>474</v>
      </c>
      <c r="J162" s="141" t="s">
        <v>475</v>
      </c>
      <c r="K162" s="151">
        <v>3497.64</v>
      </c>
      <c r="L162" s="151">
        <v>1489.3000000000002</v>
      </c>
      <c r="M162" s="151">
        <v>617.65000000000009</v>
      </c>
      <c r="N162" s="151">
        <v>871.68000000000006</v>
      </c>
      <c r="O162" s="159" t="s">
        <v>191</v>
      </c>
    </row>
    <row r="163" spans="1:15" x14ac:dyDescent="0.35">
      <c r="A163" s="86" t="str">
        <f t="shared" si="22"/>
        <v>#32111</v>
      </c>
      <c r="B163" s="86" t="str">
        <f t="shared" si="22"/>
        <v>Dental hygienists and dental therapists</v>
      </c>
      <c r="C163" s="152">
        <f t="shared" si="21"/>
        <v>3290</v>
      </c>
      <c r="D163" s="152">
        <f t="shared" si="21"/>
        <v>1470</v>
      </c>
      <c r="E163" s="152">
        <f t="shared" si="21"/>
        <v>590</v>
      </c>
      <c r="F163" s="152">
        <f t="shared" si="21"/>
        <v>880</v>
      </c>
      <c r="G163" s="153" t="str">
        <f t="shared" si="20"/>
        <v>2</v>
      </c>
      <c r="I163" s="141" t="s">
        <v>516</v>
      </c>
      <c r="J163" s="141" t="s">
        <v>517</v>
      </c>
      <c r="K163" s="151">
        <v>3285.42</v>
      </c>
      <c r="L163" s="151">
        <v>1467.35</v>
      </c>
      <c r="M163" s="151">
        <v>588.98</v>
      </c>
      <c r="N163" s="151">
        <v>878.36999999999989</v>
      </c>
      <c r="O163" s="159" t="s">
        <v>171</v>
      </c>
    </row>
    <row r="164" spans="1:15" x14ac:dyDescent="0.35">
      <c r="A164" s="86" t="str">
        <f t="shared" si="22"/>
        <v>#32102</v>
      </c>
      <c r="B164" s="86" t="str">
        <f t="shared" si="22"/>
        <v>Paramedical occupations</v>
      </c>
      <c r="C164" s="152">
        <f t="shared" si="21"/>
        <v>3420</v>
      </c>
      <c r="D164" s="152">
        <f t="shared" si="21"/>
        <v>1460</v>
      </c>
      <c r="E164" s="152">
        <f t="shared" si="21"/>
        <v>630</v>
      </c>
      <c r="F164" s="152">
        <f t="shared" si="21"/>
        <v>840</v>
      </c>
      <c r="G164" s="153" t="str">
        <f t="shared" si="20"/>
        <v>2</v>
      </c>
      <c r="I164" s="141" t="s">
        <v>506</v>
      </c>
      <c r="J164" s="141" t="s">
        <v>507</v>
      </c>
      <c r="K164" s="151">
        <v>3422.52</v>
      </c>
      <c r="L164" s="151">
        <v>1464.25</v>
      </c>
      <c r="M164" s="151">
        <v>628.25</v>
      </c>
      <c r="N164" s="151">
        <v>836</v>
      </c>
      <c r="O164" s="159" t="s">
        <v>171</v>
      </c>
    </row>
    <row r="165" spans="1:15" x14ac:dyDescent="0.35">
      <c r="A165" s="86" t="str">
        <f t="shared" si="22"/>
        <v>#32124</v>
      </c>
      <c r="B165" s="86" t="str">
        <f t="shared" si="22"/>
        <v>Pharmacy technicians</v>
      </c>
      <c r="C165" s="152">
        <f t="shared" si="21"/>
        <v>3500</v>
      </c>
      <c r="D165" s="152">
        <f t="shared" si="21"/>
        <v>1410</v>
      </c>
      <c r="E165" s="152">
        <f t="shared" si="21"/>
        <v>690</v>
      </c>
      <c r="F165" s="152">
        <f t="shared" si="21"/>
        <v>720</v>
      </c>
      <c r="G165" s="153" t="str">
        <f t="shared" si="20"/>
        <v>2</v>
      </c>
      <c r="I165" s="141" t="s">
        <v>528</v>
      </c>
      <c r="J165" s="141" t="s">
        <v>529</v>
      </c>
      <c r="K165" s="151">
        <v>3503.54</v>
      </c>
      <c r="L165" s="151">
        <v>1409.05</v>
      </c>
      <c r="M165" s="151">
        <v>690.11000000000013</v>
      </c>
      <c r="N165" s="151">
        <v>718.92999999999984</v>
      </c>
      <c r="O165" s="159" t="s">
        <v>171</v>
      </c>
    </row>
    <row r="166" spans="1:15" x14ac:dyDescent="0.35">
      <c r="A166" s="86" t="str">
        <f t="shared" si="22"/>
        <v>#31203</v>
      </c>
      <c r="B166" s="86" t="str">
        <f t="shared" si="22"/>
        <v>Occupational therapists</v>
      </c>
      <c r="C166" s="152">
        <f t="shared" si="21"/>
        <v>3160</v>
      </c>
      <c r="D166" s="152">
        <f t="shared" si="21"/>
        <v>1360</v>
      </c>
      <c r="E166" s="152">
        <f t="shared" si="21"/>
        <v>720</v>
      </c>
      <c r="F166" s="152">
        <f t="shared" si="21"/>
        <v>640</v>
      </c>
      <c r="G166" s="153" t="str">
        <f t="shared" si="20"/>
        <v>1</v>
      </c>
      <c r="I166" s="141" t="s">
        <v>490</v>
      </c>
      <c r="J166" s="141" t="s">
        <v>491</v>
      </c>
      <c r="K166" s="151">
        <v>3162.56</v>
      </c>
      <c r="L166" s="151">
        <v>1361.23</v>
      </c>
      <c r="M166" s="151">
        <v>718.63</v>
      </c>
      <c r="N166" s="151">
        <v>642.61</v>
      </c>
      <c r="O166" s="159" t="s">
        <v>191</v>
      </c>
    </row>
    <row r="167" spans="1:15" x14ac:dyDescent="0.35">
      <c r="A167" s="86" t="str">
        <f t="shared" si="22"/>
        <v>#31300</v>
      </c>
      <c r="B167" s="86" t="str">
        <f t="shared" si="22"/>
        <v>Nursing coordinators and supervisors</v>
      </c>
      <c r="C167" s="152">
        <f t="shared" si="21"/>
        <v>2180</v>
      </c>
      <c r="D167" s="152">
        <f t="shared" si="21"/>
        <v>1360</v>
      </c>
      <c r="E167" s="152">
        <f t="shared" si="21"/>
        <v>550</v>
      </c>
      <c r="F167" s="152">
        <f t="shared" si="21"/>
        <v>810</v>
      </c>
      <c r="G167" s="153" t="str">
        <f t="shared" si="20"/>
        <v>1</v>
      </c>
      <c r="I167" s="141" t="s">
        <v>496</v>
      </c>
      <c r="J167" s="141" t="s">
        <v>497</v>
      </c>
      <c r="K167" s="151">
        <v>2180.58</v>
      </c>
      <c r="L167" s="151">
        <v>1360.15</v>
      </c>
      <c r="M167" s="151">
        <v>548.90000000000009</v>
      </c>
      <c r="N167" s="151">
        <v>811.27</v>
      </c>
      <c r="O167" s="159" t="s">
        <v>191</v>
      </c>
    </row>
    <row r="168" spans="1:15" x14ac:dyDescent="0.35">
      <c r="A168" s="86" t="str">
        <f t="shared" si="22"/>
        <v>#32103</v>
      </c>
      <c r="B168" s="86" t="str">
        <f t="shared" si="22"/>
        <v>Respiratory therapists, clinical perfusionists and cardiopulmonary technologists</v>
      </c>
      <c r="C168" s="152">
        <f t="shared" si="21"/>
        <v>2070</v>
      </c>
      <c r="D168" s="152">
        <f t="shared" si="21"/>
        <v>1020</v>
      </c>
      <c r="E168" s="152">
        <f t="shared" si="21"/>
        <v>550</v>
      </c>
      <c r="F168" s="152">
        <f t="shared" si="21"/>
        <v>470</v>
      </c>
      <c r="G168" s="153" t="str">
        <f t="shared" si="20"/>
        <v>2</v>
      </c>
      <c r="I168" s="141" t="s">
        <v>508</v>
      </c>
      <c r="J168" s="141" t="s">
        <v>509</v>
      </c>
      <c r="K168" s="151">
        <v>2066.83</v>
      </c>
      <c r="L168" s="151">
        <v>1017.8200000000002</v>
      </c>
      <c r="M168" s="151">
        <v>549.33000000000004</v>
      </c>
      <c r="N168" s="151">
        <v>468.45000000000005</v>
      </c>
      <c r="O168" s="159" t="s">
        <v>171</v>
      </c>
    </row>
    <row r="169" spans="1:15" x14ac:dyDescent="0.35">
      <c r="A169" s="86" t="str">
        <f t="shared" si="22"/>
        <v>#32109</v>
      </c>
      <c r="B169" s="86" t="str">
        <f t="shared" si="22"/>
        <v>Other technical occupations in therapy and assessment</v>
      </c>
      <c r="C169" s="152">
        <f t="shared" si="21"/>
        <v>2350</v>
      </c>
      <c r="D169" s="152">
        <f t="shared" si="21"/>
        <v>970</v>
      </c>
      <c r="E169" s="152">
        <f t="shared" si="21"/>
        <v>520</v>
      </c>
      <c r="F169" s="152">
        <f t="shared" si="21"/>
        <v>460</v>
      </c>
      <c r="G169" s="153" t="str">
        <f t="shared" si="20"/>
        <v>2</v>
      </c>
      <c r="I169" s="141" t="s">
        <v>512</v>
      </c>
      <c r="J169" s="141" t="s">
        <v>513</v>
      </c>
      <c r="K169" s="151">
        <v>2346.62</v>
      </c>
      <c r="L169" s="151">
        <v>970.71</v>
      </c>
      <c r="M169" s="151">
        <v>515.07999999999993</v>
      </c>
      <c r="N169" s="151">
        <v>455.63000000000005</v>
      </c>
      <c r="O169" s="159" t="s">
        <v>171</v>
      </c>
    </row>
    <row r="170" spans="1:15" x14ac:dyDescent="0.35">
      <c r="A170" s="86" t="str">
        <f t="shared" si="22"/>
        <v>#31200</v>
      </c>
      <c r="B170" s="86" t="str">
        <f t="shared" si="22"/>
        <v>Psychologists</v>
      </c>
      <c r="C170" s="152">
        <f t="shared" si="21"/>
        <v>2100</v>
      </c>
      <c r="D170" s="152">
        <f t="shared" si="21"/>
        <v>890</v>
      </c>
      <c r="E170" s="152">
        <f t="shared" si="21"/>
        <v>410</v>
      </c>
      <c r="F170" s="152">
        <f t="shared" si="21"/>
        <v>480</v>
      </c>
      <c r="G170" s="153" t="str">
        <f t="shared" si="20"/>
        <v>1</v>
      </c>
      <c r="I170" s="141" t="s">
        <v>484</v>
      </c>
      <c r="J170" s="141" t="s">
        <v>485</v>
      </c>
      <c r="K170" s="151">
        <v>2102.9899999999998</v>
      </c>
      <c r="L170" s="151">
        <v>885.09999999999991</v>
      </c>
      <c r="M170" s="151">
        <v>407.93000000000006</v>
      </c>
      <c r="N170" s="151">
        <v>477.16999999999996</v>
      </c>
      <c r="O170" s="159" t="s">
        <v>191</v>
      </c>
    </row>
    <row r="171" spans="1:15" x14ac:dyDescent="0.35">
      <c r="A171" s="86" t="str">
        <f t="shared" si="22"/>
        <v>#45100</v>
      </c>
      <c r="B171" s="86" t="str">
        <f t="shared" si="22"/>
        <v>Student monitors, crossing guards and related occupations</v>
      </c>
      <c r="C171" s="152">
        <f t="shared" si="21"/>
        <v>1950</v>
      </c>
      <c r="D171" s="152">
        <f t="shared" si="21"/>
        <v>860</v>
      </c>
      <c r="E171" s="152">
        <f t="shared" si="21"/>
        <v>270</v>
      </c>
      <c r="F171" s="152">
        <f t="shared" si="21"/>
        <v>590</v>
      </c>
      <c r="G171" s="153" t="str">
        <f t="shared" si="20"/>
        <v>5</v>
      </c>
      <c r="I171" s="141" t="s">
        <v>642</v>
      </c>
      <c r="J171" s="141" t="s">
        <v>643</v>
      </c>
      <c r="K171" s="151">
        <v>1952.06</v>
      </c>
      <c r="L171" s="151">
        <v>859.71</v>
      </c>
      <c r="M171" s="151">
        <v>268.55999999999995</v>
      </c>
      <c r="N171" s="151">
        <v>591.16000000000008</v>
      </c>
      <c r="O171" s="159" t="s">
        <v>168</v>
      </c>
    </row>
    <row r="172" spans="1:15" x14ac:dyDescent="0.35">
      <c r="A172" s="86" t="str">
        <f t="shared" si="22"/>
        <v>#31101</v>
      </c>
      <c r="B172" s="86" t="str">
        <f t="shared" si="22"/>
        <v>Specialists in surgery</v>
      </c>
      <c r="C172" s="152">
        <f t="shared" si="21"/>
        <v>1840</v>
      </c>
      <c r="D172" s="152">
        <f t="shared" si="21"/>
        <v>830</v>
      </c>
      <c r="E172" s="152">
        <f t="shared" si="21"/>
        <v>420</v>
      </c>
      <c r="F172" s="152">
        <f t="shared" si="21"/>
        <v>410</v>
      </c>
      <c r="G172" s="153" t="str">
        <f t="shared" si="20"/>
        <v>1</v>
      </c>
      <c r="I172" s="141" t="s">
        <v>468</v>
      </c>
      <c r="J172" s="141" t="s">
        <v>469</v>
      </c>
      <c r="K172" s="151">
        <v>1843.92</v>
      </c>
      <c r="L172" s="151">
        <v>832.59000000000015</v>
      </c>
      <c r="M172" s="151">
        <v>422.55000000000007</v>
      </c>
      <c r="N172" s="151">
        <v>410.05</v>
      </c>
      <c r="O172" s="159" t="s">
        <v>191</v>
      </c>
    </row>
    <row r="173" spans="1:15" x14ac:dyDescent="0.35">
      <c r="A173" s="86" t="str">
        <f t="shared" si="22"/>
        <v>#31121</v>
      </c>
      <c r="B173" s="86" t="str">
        <f t="shared" si="22"/>
        <v>Dietitians and nutritionists</v>
      </c>
      <c r="C173" s="152">
        <f t="shared" si="21"/>
        <v>1670</v>
      </c>
      <c r="D173" s="152">
        <f t="shared" si="21"/>
        <v>790</v>
      </c>
      <c r="E173" s="152">
        <f t="shared" si="21"/>
        <v>390</v>
      </c>
      <c r="F173" s="152">
        <f t="shared" si="21"/>
        <v>400</v>
      </c>
      <c r="G173" s="153" t="str">
        <f t="shared" si="20"/>
        <v>1</v>
      </c>
      <c r="I173" s="141" t="s">
        <v>482</v>
      </c>
      <c r="J173" s="141" t="s">
        <v>483</v>
      </c>
      <c r="K173" s="151">
        <v>1673.17</v>
      </c>
      <c r="L173" s="151">
        <v>787.19999999999982</v>
      </c>
      <c r="M173" s="151">
        <v>386.53</v>
      </c>
      <c r="N173" s="151">
        <v>400.67000000000007</v>
      </c>
      <c r="O173" s="159" t="s">
        <v>191</v>
      </c>
    </row>
    <row r="174" spans="1:15" x14ac:dyDescent="0.35">
      <c r="A174" s="86" t="str">
        <f t="shared" si="22"/>
        <v>#41321</v>
      </c>
      <c r="B174" s="86" t="str">
        <f t="shared" si="22"/>
        <v>Career development practitioners and career counsellors (except education)</v>
      </c>
      <c r="C174" s="152">
        <f t="shared" si="21"/>
        <v>1760</v>
      </c>
      <c r="D174" s="152">
        <f t="shared" si="21"/>
        <v>760</v>
      </c>
      <c r="E174" s="152">
        <f t="shared" si="21"/>
        <v>260</v>
      </c>
      <c r="F174" s="152">
        <f t="shared" si="21"/>
        <v>500</v>
      </c>
      <c r="G174" s="153" t="str">
        <f t="shared" si="20"/>
        <v>1</v>
      </c>
      <c r="I174" s="141" t="s">
        <v>590</v>
      </c>
      <c r="J174" s="141" t="s">
        <v>591</v>
      </c>
      <c r="K174" s="151">
        <v>1764.66</v>
      </c>
      <c r="L174" s="151">
        <v>759.64</v>
      </c>
      <c r="M174" s="151">
        <v>258.01</v>
      </c>
      <c r="N174" s="151">
        <v>501.6099999999999</v>
      </c>
      <c r="O174" s="159" t="s">
        <v>191</v>
      </c>
    </row>
    <row r="175" spans="1:15" x14ac:dyDescent="0.35">
      <c r="A175" s="86" t="str">
        <f t="shared" si="22"/>
        <v>#32100</v>
      </c>
      <c r="B175" s="86" t="str">
        <f t="shared" si="22"/>
        <v>Opticians</v>
      </c>
      <c r="C175" s="152">
        <f t="shared" si="21"/>
        <v>1530</v>
      </c>
      <c r="D175" s="152">
        <f t="shared" si="21"/>
        <v>740</v>
      </c>
      <c r="E175" s="152">
        <f t="shared" si="21"/>
        <v>280</v>
      </c>
      <c r="F175" s="152">
        <f t="shared" si="21"/>
        <v>460</v>
      </c>
      <c r="G175" s="153" t="str">
        <f t="shared" si="20"/>
        <v>2</v>
      </c>
      <c r="I175" s="141" t="s">
        <v>502</v>
      </c>
      <c r="J175" s="141" t="s">
        <v>503</v>
      </c>
      <c r="K175" s="151">
        <v>1528.2</v>
      </c>
      <c r="L175" s="151">
        <v>739.4</v>
      </c>
      <c r="M175" s="151">
        <v>282.68</v>
      </c>
      <c r="N175" s="151">
        <v>456.7</v>
      </c>
      <c r="O175" s="159" t="s">
        <v>171</v>
      </c>
    </row>
    <row r="176" spans="1:15" x14ac:dyDescent="0.35">
      <c r="A176" s="86" t="str">
        <f t="shared" si="22"/>
        <v>#31112</v>
      </c>
      <c r="B176" s="86" t="str">
        <f t="shared" si="22"/>
        <v>Audiologists and speech-language pathologists</v>
      </c>
      <c r="C176" s="152">
        <f t="shared" si="21"/>
        <v>1620</v>
      </c>
      <c r="D176" s="152">
        <f t="shared" si="21"/>
        <v>720</v>
      </c>
      <c r="E176" s="152">
        <f t="shared" si="21"/>
        <v>310</v>
      </c>
      <c r="F176" s="152">
        <f t="shared" si="21"/>
        <v>410</v>
      </c>
      <c r="G176" s="153" t="str">
        <f t="shared" si="20"/>
        <v>1</v>
      </c>
      <c r="I176" s="141" t="s">
        <v>478</v>
      </c>
      <c r="J176" s="141" t="s">
        <v>479</v>
      </c>
      <c r="K176" s="151">
        <v>1624.25</v>
      </c>
      <c r="L176" s="151">
        <v>724.42000000000007</v>
      </c>
      <c r="M176" s="151">
        <v>309.56</v>
      </c>
      <c r="N176" s="151">
        <v>414.86</v>
      </c>
      <c r="O176" s="159" t="s">
        <v>191</v>
      </c>
    </row>
    <row r="177" spans="1:15" x14ac:dyDescent="0.35">
      <c r="A177" s="86" t="str">
        <f t="shared" si="22"/>
        <v>#42203</v>
      </c>
      <c r="B177" s="86" t="str">
        <f t="shared" si="22"/>
        <v>Instructors of persons with disabilities</v>
      </c>
      <c r="C177" s="152">
        <f t="shared" si="21"/>
        <v>2080</v>
      </c>
      <c r="D177" s="152">
        <f t="shared" si="21"/>
        <v>660</v>
      </c>
      <c r="E177" s="152">
        <f t="shared" si="21"/>
        <v>350</v>
      </c>
      <c r="F177" s="152">
        <f t="shared" si="21"/>
        <v>310</v>
      </c>
      <c r="G177" s="153" t="str">
        <f t="shared" si="20"/>
        <v>2</v>
      </c>
      <c r="I177" s="141" t="s">
        <v>618</v>
      </c>
      <c r="J177" s="141" t="s">
        <v>619</v>
      </c>
      <c r="K177" s="151">
        <v>2080.6799999999998</v>
      </c>
      <c r="L177" s="151">
        <v>661.20999999999992</v>
      </c>
      <c r="M177" s="151">
        <v>351.34</v>
      </c>
      <c r="N177" s="151">
        <v>309.87</v>
      </c>
      <c r="O177" s="159" t="s">
        <v>171</v>
      </c>
    </row>
    <row r="178" spans="1:15" x14ac:dyDescent="0.35">
      <c r="A178" s="86" t="str">
        <f t="shared" si="22"/>
        <v>#31204</v>
      </c>
      <c r="B178" s="86" t="str">
        <f t="shared" si="22"/>
        <v>Kinesiologists and other professional occupations in therapy and assessment</v>
      </c>
      <c r="C178" s="152">
        <f t="shared" si="21"/>
        <v>1980</v>
      </c>
      <c r="D178" s="152">
        <f t="shared" si="21"/>
        <v>630</v>
      </c>
      <c r="E178" s="152">
        <f t="shared" si="21"/>
        <v>400</v>
      </c>
      <c r="F178" s="152">
        <f t="shared" si="21"/>
        <v>230</v>
      </c>
      <c r="G178" s="153" t="str">
        <f t="shared" si="20"/>
        <v>1</v>
      </c>
      <c r="I178" s="141" t="s">
        <v>492</v>
      </c>
      <c r="J178" s="141" t="s">
        <v>493</v>
      </c>
      <c r="K178" s="151">
        <v>1975.68</v>
      </c>
      <c r="L178" s="151">
        <v>628.09</v>
      </c>
      <c r="M178" s="151">
        <v>401.63000000000005</v>
      </c>
      <c r="N178" s="151">
        <v>226.45000000000002</v>
      </c>
      <c r="O178" s="159" t="s">
        <v>191</v>
      </c>
    </row>
    <row r="179" spans="1:15" x14ac:dyDescent="0.35">
      <c r="A179" s="86" t="str">
        <f t="shared" si="22"/>
        <v>#31201</v>
      </c>
      <c r="B179" s="86" t="str">
        <f t="shared" si="22"/>
        <v>Chiropractors</v>
      </c>
      <c r="C179" s="152">
        <f t="shared" si="21"/>
        <v>1240</v>
      </c>
      <c r="D179" s="152">
        <f t="shared" si="21"/>
        <v>600</v>
      </c>
      <c r="E179" s="152">
        <f t="shared" si="21"/>
        <v>220</v>
      </c>
      <c r="F179" s="152">
        <f t="shared" si="21"/>
        <v>380</v>
      </c>
      <c r="G179" s="153" t="str">
        <f t="shared" si="20"/>
        <v>1</v>
      </c>
      <c r="I179" s="141" t="s">
        <v>486</v>
      </c>
      <c r="J179" s="141" t="s">
        <v>487</v>
      </c>
      <c r="K179" s="151">
        <v>1238.1400000000001</v>
      </c>
      <c r="L179" s="151">
        <v>596.92999999999995</v>
      </c>
      <c r="M179" s="151">
        <v>219.29000000000002</v>
      </c>
      <c r="N179" s="151">
        <v>377.6</v>
      </c>
      <c r="O179" s="159" t="s">
        <v>191</v>
      </c>
    </row>
    <row r="180" spans="1:15" x14ac:dyDescent="0.35">
      <c r="A180" s="86" t="str">
        <f t="shared" si="22"/>
        <v>#32122</v>
      </c>
      <c r="B180" s="86" t="str">
        <f t="shared" si="22"/>
        <v>Medical sonographers</v>
      </c>
      <c r="C180" s="152">
        <f t="shared" si="21"/>
        <v>1150</v>
      </c>
      <c r="D180" s="152">
        <f t="shared" si="21"/>
        <v>560</v>
      </c>
      <c r="E180" s="152">
        <f t="shared" si="21"/>
        <v>280</v>
      </c>
      <c r="F180" s="152">
        <f t="shared" si="21"/>
        <v>270</v>
      </c>
      <c r="G180" s="153" t="str">
        <f t="shared" si="20"/>
        <v>2</v>
      </c>
      <c r="I180" s="141" t="s">
        <v>524</v>
      </c>
      <c r="J180" s="141" t="s">
        <v>525</v>
      </c>
      <c r="K180" s="151">
        <v>1148.9000000000001</v>
      </c>
      <c r="L180" s="151">
        <v>555.37999999999988</v>
      </c>
      <c r="M180" s="151">
        <v>281.38</v>
      </c>
      <c r="N180" s="151">
        <v>273.99999999999994</v>
      </c>
      <c r="O180" s="159" t="s">
        <v>171</v>
      </c>
    </row>
    <row r="181" spans="1:15" x14ac:dyDescent="0.35">
      <c r="A181" s="86" t="str">
        <f t="shared" si="22"/>
        <v>#32200</v>
      </c>
      <c r="B181" s="86" t="str">
        <f t="shared" si="22"/>
        <v>Traditional Chinese medicine practitioners and acupuncturists</v>
      </c>
      <c r="C181" s="152">
        <f t="shared" si="21"/>
        <v>1380</v>
      </c>
      <c r="D181" s="152">
        <f t="shared" si="21"/>
        <v>540</v>
      </c>
      <c r="E181" s="152">
        <f t="shared" si="21"/>
        <v>250</v>
      </c>
      <c r="F181" s="152">
        <f t="shared" si="21"/>
        <v>280</v>
      </c>
      <c r="G181" s="153" t="str">
        <f t="shared" si="20"/>
        <v>2</v>
      </c>
      <c r="I181" s="141" t="s">
        <v>532</v>
      </c>
      <c r="J181" s="141" t="s">
        <v>533</v>
      </c>
      <c r="K181" s="151">
        <v>1382.59</v>
      </c>
      <c r="L181" s="151">
        <v>538.77</v>
      </c>
      <c r="M181" s="151">
        <v>254.58000000000004</v>
      </c>
      <c r="N181" s="151">
        <v>284.22000000000003</v>
      </c>
      <c r="O181" s="159" t="s">
        <v>171</v>
      </c>
    </row>
    <row r="182" spans="1:15" x14ac:dyDescent="0.35">
      <c r="A182" s="86" t="str">
        <f t="shared" si="22"/>
        <v>#42204</v>
      </c>
      <c r="B182" s="86" t="str">
        <f t="shared" si="22"/>
        <v>Religion workers</v>
      </c>
      <c r="C182" s="152">
        <f t="shared" si="21"/>
        <v>1150</v>
      </c>
      <c r="D182" s="152">
        <f t="shared" si="21"/>
        <v>460</v>
      </c>
      <c r="E182" s="152">
        <f t="shared" si="21"/>
        <v>240</v>
      </c>
      <c r="F182" s="152">
        <f t="shared" si="21"/>
        <v>220</v>
      </c>
      <c r="G182" s="153" t="str">
        <f t="shared" si="20"/>
        <v>2</v>
      </c>
      <c r="I182" s="141" t="s">
        <v>620</v>
      </c>
      <c r="J182" s="141" t="s">
        <v>621</v>
      </c>
      <c r="K182" s="151">
        <v>1149.75</v>
      </c>
      <c r="L182" s="151">
        <v>455.78000000000003</v>
      </c>
      <c r="M182" s="151">
        <v>237.62999999999997</v>
      </c>
      <c r="N182" s="151">
        <v>218.14</v>
      </c>
      <c r="O182" s="159" t="s">
        <v>171</v>
      </c>
    </row>
    <row r="183" spans="1:15" x14ac:dyDescent="0.35">
      <c r="A183" s="86" t="str">
        <f t="shared" si="22"/>
        <v>#44100</v>
      </c>
      <c r="B183" s="86" t="str">
        <f t="shared" si="22"/>
        <v>Home child care providers</v>
      </c>
      <c r="C183" s="152">
        <f t="shared" si="21"/>
        <v>7690</v>
      </c>
      <c r="D183" s="152">
        <f t="shared" si="21"/>
        <v>450</v>
      </c>
      <c r="E183" s="152">
        <f t="shared" si="21"/>
        <v>-1050</v>
      </c>
      <c r="F183" s="152">
        <f t="shared" si="21"/>
        <v>1500</v>
      </c>
      <c r="G183" s="153" t="str">
        <f t="shared" si="20"/>
        <v>4</v>
      </c>
      <c r="I183" s="141" t="s">
        <v>636</v>
      </c>
      <c r="J183" s="141" t="s">
        <v>637</v>
      </c>
      <c r="K183" s="151">
        <v>7692.96</v>
      </c>
      <c r="L183" s="151">
        <v>447.97</v>
      </c>
      <c r="M183" s="151">
        <v>-1051.94</v>
      </c>
      <c r="N183" s="151">
        <v>1499.94</v>
      </c>
      <c r="O183" s="159" t="s">
        <v>305</v>
      </c>
    </row>
    <row r="184" spans="1:15" x14ac:dyDescent="0.35">
      <c r="A184" s="86" t="str">
        <f t="shared" si="22"/>
        <v>#32123</v>
      </c>
      <c r="B184" s="86" t="str">
        <f t="shared" si="22"/>
        <v>Cardiology technologists and electrophysiological diagnostic technologists</v>
      </c>
      <c r="C184" s="152">
        <f t="shared" si="21"/>
        <v>820</v>
      </c>
      <c r="D184" s="152">
        <f t="shared" si="21"/>
        <v>390</v>
      </c>
      <c r="E184" s="152">
        <f t="shared" si="21"/>
        <v>220</v>
      </c>
      <c r="F184" s="152">
        <f t="shared" si="21"/>
        <v>170</v>
      </c>
      <c r="G184" s="153" t="str">
        <f t="shared" si="20"/>
        <v>2</v>
      </c>
      <c r="I184" s="141" t="s">
        <v>526</v>
      </c>
      <c r="J184" s="141" t="s">
        <v>527</v>
      </c>
      <c r="K184" s="151">
        <v>819.34</v>
      </c>
      <c r="L184" s="151">
        <v>392.30000000000007</v>
      </c>
      <c r="M184" s="151">
        <v>220.26</v>
      </c>
      <c r="N184" s="151">
        <v>172.04000000000005</v>
      </c>
      <c r="O184" s="159" t="s">
        <v>171</v>
      </c>
    </row>
    <row r="185" spans="1:15" x14ac:dyDescent="0.35">
      <c r="A185" s="86" t="str">
        <f t="shared" si="22"/>
        <v>#31111</v>
      </c>
      <c r="B185" s="86" t="str">
        <f t="shared" si="22"/>
        <v>Optometrists</v>
      </c>
      <c r="C185" s="152">
        <f t="shared" si="21"/>
        <v>780</v>
      </c>
      <c r="D185" s="152">
        <f t="shared" si="21"/>
        <v>390</v>
      </c>
      <c r="E185" s="152">
        <f t="shared" si="21"/>
        <v>140</v>
      </c>
      <c r="F185" s="152">
        <f t="shared" si="21"/>
        <v>240</v>
      </c>
      <c r="G185" s="153" t="str">
        <f t="shared" si="20"/>
        <v>1</v>
      </c>
      <c r="I185" s="141" t="s">
        <v>476</v>
      </c>
      <c r="J185" s="141" t="s">
        <v>477</v>
      </c>
      <c r="K185" s="151">
        <v>782.79</v>
      </c>
      <c r="L185" s="151">
        <v>385.25</v>
      </c>
      <c r="M185" s="151">
        <v>143.04000000000002</v>
      </c>
      <c r="N185" s="151">
        <v>242.22000000000003</v>
      </c>
      <c r="O185" s="159" t="s">
        <v>191</v>
      </c>
    </row>
    <row r="186" spans="1:15" x14ac:dyDescent="0.35">
      <c r="A186" s="86" t="str">
        <f t="shared" si="22"/>
        <v>#32209</v>
      </c>
      <c r="B186" s="86" t="str">
        <f t="shared" si="22"/>
        <v>Other practitioners of natural healing</v>
      </c>
      <c r="C186" s="152">
        <f t="shared" si="21"/>
        <v>890</v>
      </c>
      <c r="D186" s="152">
        <f t="shared" si="21"/>
        <v>360</v>
      </c>
      <c r="E186" s="152">
        <f t="shared" si="21"/>
        <v>170</v>
      </c>
      <c r="F186" s="152">
        <f t="shared" si="21"/>
        <v>190</v>
      </c>
      <c r="G186" s="153" t="str">
        <f t="shared" si="20"/>
        <v>2</v>
      </c>
      <c r="I186" s="141" t="s">
        <v>536</v>
      </c>
      <c r="J186" s="141" t="s">
        <v>537</v>
      </c>
      <c r="K186" s="151">
        <v>887.61</v>
      </c>
      <c r="L186" s="151">
        <v>359.84000000000003</v>
      </c>
      <c r="M186" s="151">
        <v>173.81</v>
      </c>
      <c r="N186" s="151">
        <v>186.07</v>
      </c>
      <c r="O186" s="159" t="s">
        <v>171</v>
      </c>
    </row>
    <row r="187" spans="1:15" x14ac:dyDescent="0.35">
      <c r="A187" s="86" t="str">
        <f t="shared" si="22"/>
        <v>#31302</v>
      </c>
      <c r="B187" s="86" t="str">
        <f t="shared" si="22"/>
        <v>Nurse practitioners</v>
      </c>
      <c r="C187" s="152">
        <f t="shared" si="21"/>
        <v>840</v>
      </c>
      <c r="D187" s="152">
        <f t="shared" si="21"/>
        <v>360</v>
      </c>
      <c r="E187" s="152">
        <f t="shared" si="21"/>
        <v>200</v>
      </c>
      <c r="F187" s="152">
        <f t="shared" si="21"/>
        <v>150</v>
      </c>
      <c r="G187" s="153" t="str">
        <f t="shared" si="20"/>
        <v>1</v>
      </c>
      <c r="I187" s="141" t="s">
        <v>498</v>
      </c>
      <c r="J187" s="141" t="s">
        <v>499</v>
      </c>
      <c r="K187" s="151">
        <v>836.5</v>
      </c>
      <c r="L187" s="151">
        <v>356.67999999999995</v>
      </c>
      <c r="M187" s="151">
        <v>203.07</v>
      </c>
      <c r="N187" s="151">
        <v>153.60000000000002</v>
      </c>
      <c r="O187" s="159" t="s">
        <v>191</v>
      </c>
    </row>
    <row r="188" spans="1:15" x14ac:dyDescent="0.35">
      <c r="A188" s="86" t="str">
        <f t="shared" si="22"/>
        <v>#31209</v>
      </c>
      <c r="B188" s="86" t="str">
        <f t="shared" si="22"/>
        <v>Other professional occupations in health diagnosing and treating</v>
      </c>
      <c r="C188" s="152">
        <f t="shared" si="21"/>
        <v>810</v>
      </c>
      <c r="D188" s="152">
        <f t="shared" si="21"/>
        <v>350</v>
      </c>
      <c r="E188" s="152">
        <f t="shared" si="21"/>
        <v>140</v>
      </c>
      <c r="F188" s="152">
        <f t="shared" si="21"/>
        <v>210</v>
      </c>
      <c r="G188" s="153" t="str">
        <f t="shared" si="20"/>
        <v>1</v>
      </c>
      <c r="I188" s="141" t="s">
        <v>494</v>
      </c>
      <c r="J188" s="141" t="s">
        <v>495</v>
      </c>
      <c r="K188" s="151">
        <v>811.51</v>
      </c>
      <c r="L188" s="151">
        <v>354.89000000000004</v>
      </c>
      <c r="M188" s="151">
        <v>144.41000000000003</v>
      </c>
      <c r="N188" s="151">
        <v>210.48000000000002</v>
      </c>
      <c r="O188" s="159" t="s">
        <v>191</v>
      </c>
    </row>
    <row r="189" spans="1:15" x14ac:dyDescent="0.35">
      <c r="A189" s="86" t="str">
        <f t="shared" si="22"/>
        <v>#32112</v>
      </c>
      <c r="B189" s="86" t="str">
        <f t="shared" si="22"/>
        <v>Dental technologists and technicians</v>
      </c>
      <c r="C189" s="152">
        <f t="shared" si="21"/>
        <v>830</v>
      </c>
      <c r="D189" s="152">
        <f t="shared" si="21"/>
        <v>340</v>
      </c>
      <c r="E189" s="152">
        <f t="shared" si="21"/>
        <v>100</v>
      </c>
      <c r="F189" s="152">
        <f t="shared" si="21"/>
        <v>240</v>
      </c>
      <c r="G189" s="153" t="str">
        <f t="shared" si="20"/>
        <v>2</v>
      </c>
      <c r="I189" s="141" t="s">
        <v>518</v>
      </c>
      <c r="J189" s="141" t="s">
        <v>519</v>
      </c>
      <c r="K189" s="151">
        <v>825.77</v>
      </c>
      <c r="L189" s="151">
        <v>337.28</v>
      </c>
      <c r="M189" s="151">
        <v>100.11999999999999</v>
      </c>
      <c r="N189" s="151">
        <v>237.16000000000003</v>
      </c>
      <c r="O189" s="159" t="s">
        <v>171</v>
      </c>
    </row>
    <row r="190" spans="1:15" x14ac:dyDescent="0.35">
      <c r="A190" s="86" t="str">
        <f t="shared" si="22"/>
        <v>#32129</v>
      </c>
      <c r="B190" s="86" t="str">
        <f t="shared" si="22"/>
        <v>Other medical technologists and technicians</v>
      </c>
      <c r="C190" s="152">
        <f t="shared" si="21"/>
        <v>400</v>
      </c>
      <c r="D190" s="152">
        <f t="shared" si="21"/>
        <v>160</v>
      </c>
      <c r="E190" s="152">
        <f t="shared" si="21"/>
        <v>70</v>
      </c>
      <c r="F190" s="152">
        <f t="shared" si="21"/>
        <v>90</v>
      </c>
      <c r="G190" s="153" t="str">
        <f t="shared" si="20"/>
        <v>2</v>
      </c>
      <c r="I190" s="141" t="s">
        <v>530</v>
      </c>
      <c r="J190" s="141" t="s">
        <v>531</v>
      </c>
      <c r="K190" s="151">
        <v>404.67</v>
      </c>
      <c r="L190" s="151">
        <v>156.30000000000001</v>
      </c>
      <c r="M190" s="151">
        <v>69.540000000000006</v>
      </c>
      <c r="N190" s="151">
        <v>86.77</v>
      </c>
      <c r="O190" s="159" t="s">
        <v>171</v>
      </c>
    </row>
    <row r="191" spans="1:15" x14ac:dyDescent="0.35">
      <c r="A191" s="86" t="str">
        <f t="shared" si="22"/>
        <v>#31303</v>
      </c>
      <c r="B191" s="86" t="str">
        <f t="shared" si="22"/>
        <v>Physician assistants, midwives and allied health professionals</v>
      </c>
      <c r="C191" s="152">
        <f t="shared" si="21"/>
        <v>310</v>
      </c>
      <c r="D191" s="152">
        <f t="shared" si="21"/>
        <v>140</v>
      </c>
      <c r="E191" s="152">
        <f t="shared" si="21"/>
        <v>70</v>
      </c>
      <c r="F191" s="152">
        <f t="shared" si="21"/>
        <v>70</v>
      </c>
      <c r="G191" s="153" t="str">
        <f t="shared" si="20"/>
        <v>1</v>
      </c>
      <c r="I191" s="141" t="s">
        <v>500</v>
      </c>
      <c r="J191" s="141" t="s">
        <v>501</v>
      </c>
      <c r="K191" s="151">
        <v>308.42</v>
      </c>
      <c r="L191" s="151">
        <v>140.09</v>
      </c>
      <c r="M191" s="151">
        <v>67.350000000000009</v>
      </c>
      <c r="N191" s="151">
        <v>72.739999999999995</v>
      </c>
      <c r="O191" s="159" t="s">
        <v>191</v>
      </c>
    </row>
    <row r="192" spans="1:15" x14ac:dyDescent="0.35">
      <c r="A192" s="86" t="str">
        <f t="shared" si="22"/>
        <v>#32110</v>
      </c>
      <c r="B192" s="86" t="str">
        <f t="shared" si="22"/>
        <v>Denturists</v>
      </c>
      <c r="C192" s="152">
        <f t="shared" si="21"/>
        <v>200</v>
      </c>
      <c r="D192" s="152">
        <f t="shared" si="21"/>
        <v>70</v>
      </c>
      <c r="E192" s="152">
        <f t="shared" si="21"/>
        <v>40</v>
      </c>
      <c r="F192" s="152">
        <f t="shared" si="21"/>
        <v>40</v>
      </c>
      <c r="G192" s="153" t="str">
        <f t="shared" si="20"/>
        <v>2</v>
      </c>
      <c r="I192" s="141" t="s">
        <v>514</v>
      </c>
      <c r="J192" s="141" t="s">
        <v>515</v>
      </c>
      <c r="K192" s="151">
        <v>201.3</v>
      </c>
      <c r="L192" s="151">
        <v>72.13</v>
      </c>
      <c r="M192" s="151">
        <v>35.1</v>
      </c>
      <c r="N192" s="151">
        <v>37.029999999999994</v>
      </c>
      <c r="O192" s="159" t="s">
        <v>171</v>
      </c>
    </row>
    <row r="193" spans="1:15" x14ac:dyDescent="0.35">
      <c r="A193" s="86"/>
      <c r="B193" s="86"/>
      <c r="C193" s="152"/>
      <c r="D193" s="152"/>
      <c r="E193" s="152"/>
      <c r="F193" s="152"/>
      <c r="G193" s="153"/>
      <c r="K193" s="151"/>
      <c r="L193" s="151"/>
      <c r="M193" s="151"/>
      <c r="N193" s="151"/>
      <c r="O193" s="159"/>
    </row>
    <row r="195" spans="1:15" x14ac:dyDescent="0.35">
      <c r="A195" s="160" t="s">
        <v>212</v>
      </c>
      <c r="I195" s="161"/>
    </row>
    <row r="196" spans="1:15" x14ac:dyDescent="0.35">
      <c r="A196" s="162" t="s">
        <v>213</v>
      </c>
      <c r="I196" s="163"/>
    </row>
    <row r="197" spans="1:15" x14ac:dyDescent="0.35">
      <c r="A197" s="162" t="s">
        <v>1202</v>
      </c>
      <c r="I197" s="16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A5E28-F797-4282-A3BA-BC632024B921}">
  <sheetPr>
    <tabColor theme="8" tint="0.59999389629810485"/>
  </sheetPr>
  <dimension ref="A1:Q133"/>
  <sheetViews>
    <sheetView workbookViewId="0"/>
  </sheetViews>
  <sheetFormatPr defaultColWidth="8.7265625" defaultRowHeight="14.5" x14ac:dyDescent="0.35"/>
  <cols>
    <col min="1" max="1" width="8.81640625" style="190" customWidth="1"/>
    <col min="2" max="2" width="54.453125" style="191" customWidth="1"/>
    <col min="3" max="6" width="14.54296875" style="138" customWidth="1"/>
    <col min="7" max="7" width="14.54296875" style="192" customWidth="1"/>
    <col min="8" max="8" width="8.7265625" style="138"/>
    <col min="9" max="9" width="8.81640625" style="197" customWidth="1"/>
    <col min="10" max="10" width="54.453125" style="193" customWidth="1"/>
    <col min="11" max="14" width="14.54296875" style="141" customWidth="1"/>
    <col min="15" max="15" width="14.54296875" style="194" customWidth="1"/>
    <col min="16" max="16384" width="8.7265625" style="138"/>
  </cols>
  <sheetData>
    <row r="1" spans="1:17" s="134" customFormat="1" x14ac:dyDescent="0.35">
      <c r="A1" s="160" t="s">
        <v>1204</v>
      </c>
      <c r="B1" s="186"/>
      <c r="G1" s="187"/>
      <c r="I1" s="169"/>
      <c r="J1" s="188"/>
      <c r="K1" s="136"/>
      <c r="L1" s="136"/>
      <c r="M1" s="136"/>
      <c r="N1" s="136"/>
      <c r="O1" s="189"/>
      <c r="P1" s="96"/>
      <c r="Q1" s="96"/>
    </row>
    <row r="2" spans="1:17" x14ac:dyDescent="0.35">
      <c r="I2" s="161"/>
      <c r="P2" s="96"/>
      <c r="Q2" s="96"/>
    </row>
    <row r="3" spans="1:17" ht="15" thickBot="1" x14ac:dyDescent="0.4">
      <c r="B3" s="195"/>
      <c r="I3" s="150" t="s">
        <v>165</v>
      </c>
      <c r="J3" s="196"/>
      <c r="L3" s="151"/>
      <c r="M3" s="151"/>
      <c r="N3" s="151"/>
    </row>
    <row r="4" spans="1:17" ht="29.5" thickBot="1" x14ac:dyDescent="0.4">
      <c r="A4" s="143" t="str">
        <f>I4</f>
        <v>NOC</v>
      </c>
      <c r="B4" s="143" t="str">
        <f t="shared" ref="B4:G4" si="0">J4</f>
        <v>Description</v>
      </c>
      <c r="C4" s="144" t="str">
        <f t="shared" si="0"/>
        <v>Employment 2024</v>
      </c>
      <c r="D4" s="144" t="str">
        <f t="shared" si="0"/>
        <v>Job Openings 2024-2034</v>
      </c>
      <c r="E4" s="144" t="str">
        <f t="shared" si="0"/>
        <v>Expansion 
2024-2034</v>
      </c>
      <c r="F4" s="144" t="str">
        <f t="shared" si="0"/>
        <v>Replacement 2024-2034</v>
      </c>
      <c r="G4" s="145" t="str">
        <f t="shared" si="0"/>
        <v>TEER</v>
      </c>
      <c r="I4" s="147" t="s">
        <v>117</v>
      </c>
      <c r="J4" s="147" t="s">
        <v>118</v>
      </c>
      <c r="K4" s="148" t="s">
        <v>160</v>
      </c>
      <c r="L4" s="148" t="s">
        <v>161</v>
      </c>
      <c r="M4" s="148" t="s">
        <v>162</v>
      </c>
      <c r="N4" s="148" t="s">
        <v>163</v>
      </c>
      <c r="O4" s="149" t="s">
        <v>105</v>
      </c>
    </row>
    <row r="5" spans="1:17" x14ac:dyDescent="0.35">
      <c r="A5" s="86" t="str">
        <f>I5</f>
        <v>#60020</v>
      </c>
      <c r="B5" s="86" t="str">
        <f>J5</f>
        <v>Retail and wholesale trade managers</v>
      </c>
      <c r="C5" s="152">
        <f t="shared" ref="C5:F20" si="1">ROUND(K5,-1)</f>
        <v>73050</v>
      </c>
      <c r="D5" s="152">
        <f t="shared" si="1"/>
        <v>33970</v>
      </c>
      <c r="E5" s="152">
        <f t="shared" si="1"/>
        <v>9810</v>
      </c>
      <c r="F5" s="152">
        <f t="shared" si="1"/>
        <v>24170</v>
      </c>
      <c r="G5" s="153" t="str">
        <f>O5</f>
        <v>0</v>
      </c>
      <c r="I5" s="154" t="s">
        <v>718</v>
      </c>
      <c r="J5" s="154" t="s">
        <v>719</v>
      </c>
      <c r="K5" s="155">
        <v>73053.36</v>
      </c>
      <c r="L5" s="155">
        <v>33972.99</v>
      </c>
      <c r="M5" s="155">
        <v>9807.3000000000011</v>
      </c>
      <c r="N5" s="155">
        <v>24165.7</v>
      </c>
      <c r="O5" s="156" t="s">
        <v>198</v>
      </c>
    </row>
    <row r="6" spans="1:17" x14ac:dyDescent="0.35">
      <c r="A6" s="86" t="str">
        <f t="shared" ref="A6:B69" si="2">I6</f>
        <v>#31301</v>
      </c>
      <c r="B6" s="86" t="str">
        <f t="shared" si="2"/>
        <v>Registered nurses and registered psychiatric nurses</v>
      </c>
      <c r="C6" s="152">
        <f t="shared" si="1"/>
        <v>63910</v>
      </c>
      <c r="D6" s="152">
        <f t="shared" si="1"/>
        <v>30190</v>
      </c>
      <c r="E6" s="152">
        <f t="shared" si="1"/>
        <v>16110</v>
      </c>
      <c r="F6" s="152">
        <f t="shared" si="1"/>
        <v>14090</v>
      </c>
      <c r="G6" s="153" t="str">
        <f t="shared" ref="G6:G69" si="3">O6</f>
        <v>1</v>
      </c>
      <c r="I6" s="154" t="s">
        <v>202</v>
      </c>
      <c r="J6" s="154" t="s">
        <v>203</v>
      </c>
      <c r="K6" s="155">
        <v>63911.56</v>
      </c>
      <c r="L6" s="155">
        <v>30193.269999999997</v>
      </c>
      <c r="M6" s="155">
        <v>16106</v>
      </c>
      <c r="N6" s="155">
        <v>14087.27</v>
      </c>
      <c r="O6" s="156" t="s">
        <v>191</v>
      </c>
    </row>
    <row r="7" spans="1:17" x14ac:dyDescent="0.35">
      <c r="A7" s="86" t="str">
        <f t="shared" si="2"/>
        <v>#33102</v>
      </c>
      <c r="B7" s="86" t="str">
        <f t="shared" si="2"/>
        <v>Nurse aides, orderlies and patient service associates</v>
      </c>
      <c r="C7" s="152">
        <f t="shared" si="1"/>
        <v>47630</v>
      </c>
      <c r="D7" s="152">
        <f t="shared" si="1"/>
        <v>22810</v>
      </c>
      <c r="E7" s="152">
        <f t="shared" si="1"/>
        <v>10730</v>
      </c>
      <c r="F7" s="152">
        <f t="shared" si="1"/>
        <v>12080</v>
      </c>
      <c r="G7" s="153" t="str">
        <f t="shared" si="3"/>
        <v>3</v>
      </c>
      <c r="I7" s="154" t="s">
        <v>204</v>
      </c>
      <c r="J7" s="154" t="s">
        <v>205</v>
      </c>
      <c r="K7" s="155">
        <v>47627.07</v>
      </c>
      <c r="L7" s="155">
        <v>22809.01</v>
      </c>
      <c r="M7" s="155">
        <v>10729.6</v>
      </c>
      <c r="N7" s="155">
        <v>12079.400000000001</v>
      </c>
      <c r="O7" s="156" t="s">
        <v>174</v>
      </c>
    </row>
    <row r="8" spans="1:17" x14ac:dyDescent="0.35">
      <c r="A8" s="86" t="str">
        <f t="shared" si="2"/>
        <v>#00018</v>
      </c>
      <c r="B8" s="86" t="str">
        <f t="shared" si="2"/>
        <v>Senior managers - public and private sector</v>
      </c>
      <c r="C8" s="152">
        <f t="shared" si="1"/>
        <v>35750</v>
      </c>
      <c r="D8" s="152">
        <f t="shared" si="1"/>
        <v>21510</v>
      </c>
      <c r="E8" s="152">
        <f t="shared" si="1"/>
        <v>6280</v>
      </c>
      <c r="F8" s="152">
        <f t="shared" si="1"/>
        <v>15230</v>
      </c>
      <c r="G8" s="153" t="str">
        <f t="shared" si="3"/>
        <v>0</v>
      </c>
      <c r="I8" s="154" t="s">
        <v>217</v>
      </c>
      <c r="J8" s="154" t="s">
        <v>218</v>
      </c>
      <c r="K8" s="155">
        <v>35753.599999999999</v>
      </c>
      <c r="L8" s="155">
        <v>21510.819999999996</v>
      </c>
      <c r="M8" s="155">
        <v>6279.880000000001</v>
      </c>
      <c r="N8" s="155">
        <v>15230.93</v>
      </c>
      <c r="O8" s="156" t="s">
        <v>198</v>
      </c>
    </row>
    <row r="9" spans="1:17" x14ac:dyDescent="0.35">
      <c r="A9" s="86" t="str">
        <f t="shared" si="2"/>
        <v>#42202</v>
      </c>
      <c r="B9" s="86" t="str">
        <f t="shared" si="2"/>
        <v>Early childhood educators and assistants</v>
      </c>
      <c r="C9" s="152">
        <f t="shared" si="1"/>
        <v>22610</v>
      </c>
      <c r="D9" s="152">
        <f t="shared" si="1"/>
        <v>13820</v>
      </c>
      <c r="E9" s="152">
        <f t="shared" si="1"/>
        <v>9300</v>
      </c>
      <c r="F9" s="152">
        <f t="shared" si="1"/>
        <v>4510</v>
      </c>
      <c r="G9" s="153" t="str">
        <f t="shared" si="3"/>
        <v>2</v>
      </c>
      <c r="I9" s="154" t="s">
        <v>210</v>
      </c>
      <c r="J9" s="154" t="s">
        <v>211</v>
      </c>
      <c r="K9" s="155">
        <v>22607.4</v>
      </c>
      <c r="L9" s="155">
        <v>13816.400000000001</v>
      </c>
      <c r="M9" s="155">
        <v>9302.3799999999992</v>
      </c>
      <c r="N9" s="155">
        <v>4514.05</v>
      </c>
      <c r="O9" s="156" t="s">
        <v>171</v>
      </c>
    </row>
    <row r="10" spans="1:17" x14ac:dyDescent="0.35">
      <c r="A10" s="86" t="str">
        <f t="shared" si="2"/>
        <v>#11100</v>
      </c>
      <c r="B10" s="86" t="str">
        <f t="shared" si="2"/>
        <v>Financial auditors and accountants</v>
      </c>
      <c r="C10" s="152">
        <f t="shared" si="1"/>
        <v>34260</v>
      </c>
      <c r="D10" s="152">
        <f t="shared" si="1"/>
        <v>13170</v>
      </c>
      <c r="E10" s="152">
        <f t="shared" si="1"/>
        <v>5790</v>
      </c>
      <c r="F10" s="152">
        <f t="shared" si="1"/>
        <v>7370</v>
      </c>
      <c r="G10" s="153" t="str">
        <f t="shared" si="3"/>
        <v>1</v>
      </c>
      <c r="I10" s="154" t="s">
        <v>237</v>
      </c>
      <c r="J10" s="154" t="s">
        <v>238</v>
      </c>
      <c r="K10" s="155">
        <v>34258.83</v>
      </c>
      <c r="L10" s="155">
        <v>13166.410000000002</v>
      </c>
      <c r="M10" s="155">
        <v>5794.42</v>
      </c>
      <c r="N10" s="155">
        <v>7371.9800000000005</v>
      </c>
      <c r="O10" s="156" t="s">
        <v>191</v>
      </c>
    </row>
    <row r="11" spans="1:17" x14ac:dyDescent="0.35">
      <c r="A11" s="86" t="str">
        <f t="shared" si="2"/>
        <v>#12200</v>
      </c>
      <c r="B11" s="86" t="str">
        <f t="shared" si="2"/>
        <v>Accounting technicians and bookkeepers</v>
      </c>
      <c r="C11" s="152">
        <f t="shared" si="1"/>
        <v>27250</v>
      </c>
      <c r="D11" s="152">
        <f t="shared" si="1"/>
        <v>11770</v>
      </c>
      <c r="E11" s="152">
        <f t="shared" si="1"/>
        <v>3960</v>
      </c>
      <c r="F11" s="152">
        <f t="shared" si="1"/>
        <v>7810</v>
      </c>
      <c r="G11" s="153" t="str">
        <f t="shared" si="3"/>
        <v>2</v>
      </c>
      <c r="I11" s="154" t="s">
        <v>279</v>
      </c>
      <c r="J11" s="154" t="s">
        <v>280</v>
      </c>
      <c r="K11" s="155">
        <v>27251.02</v>
      </c>
      <c r="L11" s="155">
        <v>11770.969999999998</v>
      </c>
      <c r="M11" s="155">
        <v>3963.2400000000002</v>
      </c>
      <c r="N11" s="155">
        <v>7807.7399999999989</v>
      </c>
      <c r="O11" s="156" t="s">
        <v>171</v>
      </c>
    </row>
    <row r="12" spans="1:17" x14ac:dyDescent="0.35">
      <c r="A12" s="86" t="str">
        <f t="shared" si="2"/>
        <v>#21231</v>
      </c>
      <c r="B12" s="86" t="str">
        <f t="shared" si="2"/>
        <v>Software engineers and designers</v>
      </c>
      <c r="C12" s="152">
        <f t="shared" si="1"/>
        <v>22660</v>
      </c>
      <c r="D12" s="152">
        <f t="shared" si="1"/>
        <v>11670</v>
      </c>
      <c r="E12" s="152">
        <f t="shared" si="1"/>
        <v>7790</v>
      </c>
      <c r="F12" s="152">
        <f t="shared" si="1"/>
        <v>3880</v>
      </c>
      <c r="G12" s="153" t="str">
        <f t="shared" si="3"/>
        <v>1</v>
      </c>
      <c r="I12" s="154" t="s">
        <v>189</v>
      </c>
      <c r="J12" s="154" t="s">
        <v>190</v>
      </c>
      <c r="K12" s="155">
        <v>22660.04</v>
      </c>
      <c r="L12" s="155">
        <v>11665.86</v>
      </c>
      <c r="M12" s="155">
        <v>7786.0700000000006</v>
      </c>
      <c r="N12" s="155">
        <v>3879.7999999999997</v>
      </c>
      <c r="O12" s="156" t="s">
        <v>191</v>
      </c>
    </row>
    <row r="13" spans="1:17" x14ac:dyDescent="0.35">
      <c r="A13" s="86" t="str">
        <f t="shared" si="2"/>
        <v>#60030</v>
      </c>
      <c r="B13" s="86" t="str">
        <f t="shared" si="2"/>
        <v>Restaurant and food service managers</v>
      </c>
      <c r="C13" s="152">
        <f t="shared" si="1"/>
        <v>25330</v>
      </c>
      <c r="D13" s="152">
        <f t="shared" si="1"/>
        <v>10580</v>
      </c>
      <c r="E13" s="152">
        <f t="shared" si="1"/>
        <v>3790</v>
      </c>
      <c r="F13" s="152">
        <f t="shared" si="1"/>
        <v>6790</v>
      </c>
      <c r="G13" s="153" t="str">
        <f t="shared" si="3"/>
        <v>0</v>
      </c>
      <c r="I13" s="154" t="s">
        <v>720</v>
      </c>
      <c r="J13" s="154" t="s">
        <v>721</v>
      </c>
      <c r="K13" s="155">
        <v>25329.68</v>
      </c>
      <c r="L13" s="155">
        <v>10575.980000000001</v>
      </c>
      <c r="M13" s="155">
        <v>3788.1299999999997</v>
      </c>
      <c r="N13" s="155">
        <v>6787.8099999999995</v>
      </c>
      <c r="O13" s="156" t="s">
        <v>198</v>
      </c>
    </row>
    <row r="14" spans="1:17" x14ac:dyDescent="0.35">
      <c r="A14" s="86" t="str">
        <f t="shared" si="2"/>
        <v>#70010</v>
      </c>
      <c r="B14" s="86" t="str">
        <f t="shared" si="2"/>
        <v>Construction managers</v>
      </c>
      <c r="C14" s="152">
        <f t="shared" si="1"/>
        <v>20640</v>
      </c>
      <c r="D14" s="152">
        <f t="shared" si="1"/>
        <v>10220</v>
      </c>
      <c r="E14" s="152">
        <f t="shared" si="1"/>
        <v>3600</v>
      </c>
      <c r="F14" s="152">
        <f t="shared" si="1"/>
        <v>6620</v>
      </c>
      <c r="G14" s="153" t="str">
        <f t="shared" si="3"/>
        <v>0</v>
      </c>
      <c r="I14" s="154" t="s">
        <v>838</v>
      </c>
      <c r="J14" s="154" t="s">
        <v>839</v>
      </c>
      <c r="K14" s="155">
        <v>20639.27</v>
      </c>
      <c r="L14" s="155">
        <v>10220.290000000001</v>
      </c>
      <c r="M14" s="155">
        <v>3602.22</v>
      </c>
      <c r="N14" s="155">
        <v>6618.05</v>
      </c>
      <c r="O14" s="156" t="s">
        <v>198</v>
      </c>
    </row>
    <row r="15" spans="1:17" x14ac:dyDescent="0.35">
      <c r="A15" s="86" t="str">
        <f t="shared" si="2"/>
        <v>#21222</v>
      </c>
      <c r="B15" s="86" t="str">
        <f t="shared" si="2"/>
        <v>Information systems specialists</v>
      </c>
      <c r="C15" s="152">
        <f t="shared" si="1"/>
        <v>16390</v>
      </c>
      <c r="D15" s="152">
        <f t="shared" si="1"/>
        <v>9140</v>
      </c>
      <c r="E15" s="152">
        <f t="shared" si="1"/>
        <v>5060</v>
      </c>
      <c r="F15" s="152">
        <f t="shared" si="1"/>
        <v>4080</v>
      </c>
      <c r="G15" s="153" t="str">
        <f t="shared" si="3"/>
        <v>1</v>
      </c>
      <c r="I15" s="154" t="s">
        <v>192</v>
      </c>
      <c r="J15" s="154" t="s">
        <v>193</v>
      </c>
      <c r="K15" s="155">
        <v>16394.78</v>
      </c>
      <c r="L15" s="155">
        <v>9139.4</v>
      </c>
      <c r="M15" s="155">
        <v>5059.55</v>
      </c>
      <c r="N15" s="155">
        <v>4079.8600000000006</v>
      </c>
      <c r="O15" s="156" t="s">
        <v>191</v>
      </c>
    </row>
    <row r="16" spans="1:17" x14ac:dyDescent="0.35">
      <c r="A16" s="86" t="str">
        <f t="shared" si="2"/>
        <v>#21232</v>
      </c>
      <c r="B16" s="86" t="str">
        <f t="shared" si="2"/>
        <v>Software developers and programmers</v>
      </c>
      <c r="C16" s="152">
        <f t="shared" si="1"/>
        <v>16710</v>
      </c>
      <c r="D16" s="152">
        <f t="shared" si="1"/>
        <v>8940</v>
      </c>
      <c r="E16" s="152">
        <f t="shared" si="1"/>
        <v>6280</v>
      </c>
      <c r="F16" s="152">
        <f t="shared" si="1"/>
        <v>2650</v>
      </c>
      <c r="G16" s="153" t="str">
        <f t="shared" si="3"/>
        <v>1</v>
      </c>
      <c r="I16" s="154" t="s">
        <v>194</v>
      </c>
      <c r="J16" s="154" t="s">
        <v>195</v>
      </c>
      <c r="K16" s="155">
        <v>16712.13</v>
      </c>
      <c r="L16" s="155">
        <v>8936.66</v>
      </c>
      <c r="M16" s="155">
        <v>6284.21</v>
      </c>
      <c r="N16" s="155">
        <v>2652.47</v>
      </c>
      <c r="O16" s="156" t="s">
        <v>191</v>
      </c>
    </row>
    <row r="17" spans="1:15" x14ac:dyDescent="0.35">
      <c r="A17" s="86" t="str">
        <f t="shared" si="2"/>
        <v>#20012</v>
      </c>
      <c r="B17" s="86" t="str">
        <f t="shared" si="2"/>
        <v>Computer and information systems managers</v>
      </c>
      <c r="C17" s="152">
        <f t="shared" si="1"/>
        <v>13140</v>
      </c>
      <c r="D17" s="152">
        <f t="shared" si="1"/>
        <v>8850</v>
      </c>
      <c r="E17" s="152">
        <f t="shared" si="1"/>
        <v>3930</v>
      </c>
      <c r="F17" s="152">
        <f t="shared" si="1"/>
        <v>4920</v>
      </c>
      <c r="G17" s="153" t="str">
        <f t="shared" si="3"/>
        <v>0</v>
      </c>
      <c r="I17" s="154" t="s">
        <v>196</v>
      </c>
      <c r="J17" s="154" t="s">
        <v>197</v>
      </c>
      <c r="K17" s="155">
        <v>13138.25</v>
      </c>
      <c r="L17" s="155">
        <v>8847.5800000000017</v>
      </c>
      <c r="M17" s="155">
        <v>3925.36</v>
      </c>
      <c r="N17" s="155">
        <v>4922.24</v>
      </c>
      <c r="O17" s="156" t="s">
        <v>198</v>
      </c>
    </row>
    <row r="18" spans="1:15" x14ac:dyDescent="0.35">
      <c r="A18" s="86" t="str">
        <f t="shared" si="2"/>
        <v>#11202</v>
      </c>
      <c r="B18" s="86" t="str">
        <f t="shared" si="2"/>
        <v>Professional occupations in advertising, marketing and public relations</v>
      </c>
      <c r="C18" s="152">
        <f t="shared" si="1"/>
        <v>24460</v>
      </c>
      <c r="D18" s="152">
        <f t="shared" si="1"/>
        <v>8640</v>
      </c>
      <c r="E18" s="152">
        <f t="shared" si="1"/>
        <v>4610</v>
      </c>
      <c r="F18" s="152">
        <f t="shared" si="1"/>
        <v>4020</v>
      </c>
      <c r="G18" s="153" t="str">
        <f t="shared" si="3"/>
        <v>1</v>
      </c>
      <c r="I18" s="154" t="s">
        <v>251</v>
      </c>
      <c r="J18" s="154" t="s">
        <v>252</v>
      </c>
      <c r="K18" s="155">
        <v>24456.84</v>
      </c>
      <c r="L18" s="155">
        <v>8638.48</v>
      </c>
      <c r="M18" s="155">
        <v>4614.0600000000004</v>
      </c>
      <c r="N18" s="155">
        <v>4024.39</v>
      </c>
      <c r="O18" s="156" t="s">
        <v>191</v>
      </c>
    </row>
    <row r="19" spans="1:15" x14ac:dyDescent="0.35">
      <c r="A19" s="86" t="str">
        <f t="shared" si="2"/>
        <v>#70012</v>
      </c>
      <c r="B19" s="86" t="str">
        <f t="shared" si="2"/>
        <v>Facility operation and maintenance managers</v>
      </c>
      <c r="C19" s="152">
        <f t="shared" si="1"/>
        <v>14410</v>
      </c>
      <c r="D19" s="152">
        <f t="shared" si="1"/>
        <v>7730</v>
      </c>
      <c r="E19" s="152">
        <f t="shared" si="1"/>
        <v>1960</v>
      </c>
      <c r="F19" s="152">
        <f t="shared" si="1"/>
        <v>5770</v>
      </c>
      <c r="G19" s="153" t="str">
        <f t="shared" si="3"/>
        <v>0</v>
      </c>
      <c r="I19" s="154" t="s">
        <v>842</v>
      </c>
      <c r="J19" s="154" t="s">
        <v>843</v>
      </c>
      <c r="K19" s="155">
        <v>14408</v>
      </c>
      <c r="L19" s="155">
        <v>7731.33</v>
      </c>
      <c r="M19" s="155">
        <v>1957.96</v>
      </c>
      <c r="N19" s="155">
        <v>5773.3600000000006</v>
      </c>
      <c r="O19" s="156" t="s">
        <v>198</v>
      </c>
    </row>
    <row r="20" spans="1:15" x14ac:dyDescent="0.35">
      <c r="A20" s="86" t="str">
        <f t="shared" si="2"/>
        <v>#63101</v>
      </c>
      <c r="B20" s="86" t="str">
        <f t="shared" si="2"/>
        <v>Real estate agents and salespersons</v>
      </c>
      <c r="C20" s="152">
        <f t="shared" si="1"/>
        <v>21870</v>
      </c>
      <c r="D20" s="152">
        <f t="shared" si="1"/>
        <v>7730</v>
      </c>
      <c r="E20" s="152">
        <f t="shared" si="1"/>
        <v>2800</v>
      </c>
      <c r="F20" s="152">
        <f t="shared" si="1"/>
        <v>4930</v>
      </c>
      <c r="G20" s="153" t="str">
        <f t="shared" si="3"/>
        <v>3</v>
      </c>
      <c r="I20" s="154" t="s">
        <v>752</v>
      </c>
      <c r="J20" s="154" t="s">
        <v>753</v>
      </c>
      <c r="K20" s="155">
        <v>21872.83</v>
      </c>
      <c r="L20" s="155">
        <v>7729.43</v>
      </c>
      <c r="M20" s="155">
        <v>2800.69</v>
      </c>
      <c r="N20" s="155">
        <v>4928.7700000000004</v>
      </c>
      <c r="O20" s="156" t="s">
        <v>174</v>
      </c>
    </row>
    <row r="21" spans="1:15" x14ac:dyDescent="0.35">
      <c r="A21" s="86" t="str">
        <f t="shared" si="2"/>
        <v>#70011</v>
      </c>
      <c r="B21" s="86" t="str">
        <f t="shared" si="2"/>
        <v>Home building and renovation managers</v>
      </c>
      <c r="C21" s="152">
        <f t="shared" ref="C21:F84" si="4">ROUND(K21,-1)</f>
        <v>13350</v>
      </c>
      <c r="D21" s="152">
        <f t="shared" si="4"/>
        <v>7590</v>
      </c>
      <c r="E21" s="152">
        <f t="shared" si="4"/>
        <v>3130</v>
      </c>
      <c r="F21" s="152">
        <f t="shared" si="4"/>
        <v>4470</v>
      </c>
      <c r="G21" s="153" t="str">
        <f t="shared" si="3"/>
        <v>0</v>
      </c>
      <c r="I21" s="154" t="s">
        <v>840</v>
      </c>
      <c r="J21" s="154" t="s">
        <v>841</v>
      </c>
      <c r="K21" s="155">
        <v>13348.24</v>
      </c>
      <c r="L21" s="155">
        <v>7594.2599999999993</v>
      </c>
      <c r="M21" s="155">
        <v>3129.07</v>
      </c>
      <c r="N21" s="155">
        <v>4465.2000000000007</v>
      </c>
      <c r="O21" s="156" t="s">
        <v>198</v>
      </c>
    </row>
    <row r="22" spans="1:15" x14ac:dyDescent="0.35">
      <c r="A22" s="86" t="str">
        <f t="shared" si="2"/>
        <v>#10022</v>
      </c>
      <c r="B22" s="86" t="str">
        <f t="shared" si="2"/>
        <v>Advertising, marketing and public relations managers</v>
      </c>
      <c r="C22" s="152">
        <f t="shared" si="4"/>
        <v>15840</v>
      </c>
      <c r="D22" s="152">
        <f t="shared" si="4"/>
        <v>6430</v>
      </c>
      <c r="E22" s="152">
        <f t="shared" si="4"/>
        <v>3150</v>
      </c>
      <c r="F22" s="152">
        <f t="shared" si="4"/>
        <v>3280</v>
      </c>
      <c r="G22" s="153" t="str">
        <f t="shared" si="3"/>
        <v>0</v>
      </c>
      <c r="I22" s="154" t="s">
        <v>231</v>
      </c>
      <c r="J22" s="154" t="s">
        <v>232</v>
      </c>
      <c r="K22" s="155">
        <v>15840.88</v>
      </c>
      <c r="L22" s="155">
        <v>6431.4099999999989</v>
      </c>
      <c r="M22" s="155">
        <v>3151.74</v>
      </c>
      <c r="N22" s="155">
        <v>3279.6499999999996</v>
      </c>
      <c r="O22" s="156" t="s">
        <v>198</v>
      </c>
    </row>
    <row r="23" spans="1:15" x14ac:dyDescent="0.35">
      <c r="A23" s="86" t="str">
        <f t="shared" si="2"/>
        <v>#41101</v>
      </c>
      <c r="B23" s="86" t="str">
        <f t="shared" si="2"/>
        <v>Lawyers and Quebec notaries</v>
      </c>
      <c r="C23" s="152">
        <f t="shared" si="4"/>
        <v>16820</v>
      </c>
      <c r="D23" s="152">
        <f t="shared" si="4"/>
        <v>6010</v>
      </c>
      <c r="E23" s="152">
        <f t="shared" si="4"/>
        <v>3030</v>
      </c>
      <c r="F23" s="152">
        <f t="shared" si="4"/>
        <v>2980</v>
      </c>
      <c r="G23" s="153" t="str">
        <f t="shared" si="3"/>
        <v>1</v>
      </c>
      <c r="I23" s="154" t="s">
        <v>568</v>
      </c>
      <c r="J23" s="154" t="s">
        <v>569</v>
      </c>
      <c r="K23" s="155">
        <v>16822.189999999999</v>
      </c>
      <c r="L23" s="155">
        <v>6005.2599999999993</v>
      </c>
      <c r="M23" s="155">
        <v>3027.6400000000003</v>
      </c>
      <c r="N23" s="155">
        <v>2977.63</v>
      </c>
      <c r="O23" s="156" t="s">
        <v>191</v>
      </c>
    </row>
    <row r="24" spans="1:15" x14ac:dyDescent="0.35">
      <c r="A24" s="86" t="str">
        <f t="shared" si="2"/>
        <v>#60010</v>
      </c>
      <c r="B24" s="86" t="str">
        <f t="shared" si="2"/>
        <v>Corporate sales managers</v>
      </c>
      <c r="C24" s="152">
        <f t="shared" si="4"/>
        <v>11470</v>
      </c>
      <c r="D24" s="152">
        <f t="shared" si="4"/>
        <v>5540</v>
      </c>
      <c r="E24" s="152">
        <f t="shared" si="4"/>
        <v>2120</v>
      </c>
      <c r="F24" s="152">
        <f t="shared" si="4"/>
        <v>3410</v>
      </c>
      <c r="G24" s="153" t="str">
        <f t="shared" si="3"/>
        <v>0</v>
      </c>
      <c r="I24" s="154" t="s">
        <v>716</v>
      </c>
      <c r="J24" s="154" t="s">
        <v>717</v>
      </c>
      <c r="K24" s="155">
        <v>11474.71</v>
      </c>
      <c r="L24" s="155">
        <v>5535.6</v>
      </c>
      <c r="M24" s="155">
        <v>2123.4100000000003</v>
      </c>
      <c r="N24" s="155">
        <v>3412.1899999999996</v>
      </c>
      <c r="O24" s="156" t="s">
        <v>198</v>
      </c>
    </row>
    <row r="25" spans="1:15" x14ac:dyDescent="0.35">
      <c r="A25" s="86" t="str">
        <f t="shared" si="2"/>
        <v>#11102</v>
      </c>
      <c r="B25" s="86" t="str">
        <f t="shared" si="2"/>
        <v>Financial advisors</v>
      </c>
      <c r="C25" s="152">
        <f t="shared" si="4"/>
        <v>16190</v>
      </c>
      <c r="D25" s="152">
        <f t="shared" si="4"/>
        <v>5400</v>
      </c>
      <c r="E25" s="152">
        <f t="shared" si="4"/>
        <v>1770</v>
      </c>
      <c r="F25" s="152">
        <f t="shared" si="4"/>
        <v>3640</v>
      </c>
      <c r="G25" s="153" t="str">
        <f t="shared" si="3"/>
        <v>1</v>
      </c>
      <c r="I25" s="154" t="s">
        <v>241</v>
      </c>
      <c r="J25" s="154" t="s">
        <v>242</v>
      </c>
      <c r="K25" s="155">
        <v>16187.64</v>
      </c>
      <c r="L25" s="155">
        <v>5404.6100000000006</v>
      </c>
      <c r="M25" s="155">
        <v>1767.8899999999999</v>
      </c>
      <c r="N25" s="155">
        <v>3636.72</v>
      </c>
      <c r="O25" s="156" t="s">
        <v>191</v>
      </c>
    </row>
    <row r="26" spans="1:15" x14ac:dyDescent="0.35">
      <c r="A26" s="86" t="str">
        <f t="shared" si="2"/>
        <v>#63100</v>
      </c>
      <c r="B26" s="86" t="str">
        <f t="shared" si="2"/>
        <v>Insurance agents and brokers</v>
      </c>
      <c r="C26" s="152">
        <f t="shared" si="4"/>
        <v>12900</v>
      </c>
      <c r="D26" s="152">
        <f t="shared" si="4"/>
        <v>5250</v>
      </c>
      <c r="E26" s="152">
        <f t="shared" si="4"/>
        <v>2090</v>
      </c>
      <c r="F26" s="152">
        <f t="shared" si="4"/>
        <v>3160</v>
      </c>
      <c r="G26" s="153" t="str">
        <f t="shared" si="3"/>
        <v>3</v>
      </c>
      <c r="I26" s="154" t="s">
        <v>750</v>
      </c>
      <c r="J26" s="154" t="s">
        <v>751</v>
      </c>
      <c r="K26" s="155">
        <v>12901.22</v>
      </c>
      <c r="L26" s="155">
        <v>5246.0899999999992</v>
      </c>
      <c r="M26" s="155">
        <v>2088.6999999999998</v>
      </c>
      <c r="N26" s="155">
        <v>3157.38</v>
      </c>
      <c r="O26" s="156" t="s">
        <v>174</v>
      </c>
    </row>
    <row r="27" spans="1:15" x14ac:dyDescent="0.35">
      <c r="A27" s="86" t="str">
        <f t="shared" si="2"/>
        <v>#11201</v>
      </c>
      <c r="B27" s="86" t="str">
        <f t="shared" si="2"/>
        <v>Professional occupations in business management consulting</v>
      </c>
      <c r="C27" s="152">
        <f t="shared" si="4"/>
        <v>12470</v>
      </c>
      <c r="D27" s="152">
        <f t="shared" si="4"/>
        <v>5200</v>
      </c>
      <c r="E27" s="152">
        <f t="shared" si="4"/>
        <v>2050</v>
      </c>
      <c r="F27" s="152">
        <f t="shared" si="4"/>
        <v>3150</v>
      </c>
      <c r="G27" s="153" t="str">
        <f t="shared" si="3"/>
        <v>1</v>
      </c>
      <c r="I27" s="154" t="s">
        <v>249</v>
      </c>
      <c r="J27" s="154" t="s">
        <v>250</v>
      </c>
      <c r="K27" s="155">
        <v>12473.87</v>
      </c>
      <c r="L27" s="155">
        <v>5202.7299999999996</v>
      </c>
      <c r="M27" s="155">
        <v>2049.17</v>
      </c>
      <c r="N27" s="155">
        <v>3153.5699999999997</v>
      </c>
      <c r="O27" s="156" t="s">
        <v>191</v>
      </c>
    </row>
    <row r="28" spans="1:15" x14ac:dyDescent="0.35">
      <c r="A28" s="86" t="str">
        <f t="shared" si="2"/>
        <v>#21234</v>
      </c>
      <c r="B28" s="86" t="str">
        <f t="shared" si="2"/>
        <v>Web developers and programmers</v>
      </c>
      <c r="C28" s="152">
        <f t="shared" si="4"/>
        <v>10000</v>
      </c>
      <c r="D28" s="152">
        <f t="shared" si="4"/>
        <v>4810</v>
      </c>
      <c r="E28" s="152">
        <f t="shared" si="4"/>
        <v>3690</v>
      </c>
      <c r="F28" s="152">
        <f t="shared" si="4"/>
        <v>1120</v>
      </c>
      <c r="G28" s="153" t="str">
        <f t="shared" si="3"/>
        <v>1</v>
      </c>
      <c r="I28" s="154" t="s">
        <v>384</v>
      </c>
      <c r="J28" s="154" t="s">
        <v>385</v>
      </c>
      <c r="K28" s="155">
        <v>10001.35</v>
      </c>
      <c r="L28" s="155">
        <v>4809.5</v>
      </c>
      <c r="M28" s="155">
        <v>3685.8</v>
      </c>
      <c r="N28" s="155">
        <v>1123.68</v>
      </c>
      <c r="O28" s="156" t="s">
        <v>191</v>
      </c>
    </row>
    <row r="29" spans="1:15" x14ac:dyDescent="0.35">
      <c r="A29" s="86" t="str">
        <f t="shared" si="2"/>
        <v>#32101</v>
      </c>
      <c r="B29" s="86" t="str">
        <f t="shared" si="2"/>
        <v>Licensed practical nurses</v>
      </c>
      <c r="C29" s="152">
        <f t="shared" si="4"/>
        <v>10270</v>
      </c>
      <c r="D29" s="152">
        <f t="shared" si="4"/>
        <v>4780</v>
      </c>
      <c r="E29" s="152">
        <f t="shared" si="4"/>
        <v>2540</v>
      </c>
      <c r="F29" s="152">
        <f t="shared" si="4"/>
        <v>2240</v>
      </c>
      <c r="G29" s="153" t="str">
        <f t="shared" si="3"/>
        <v>2</v>
      </c>
      <c r="I29" s="154" t="s">
        <v>504</v>
      </c>
      <c r="J29" s="154" t="s">
        <v>505</v>
      </c>
      <c r="K29" s="155">
        <v>10272.58</v>
      </c>
      <c r="L29" s="155">
        <v>4778.0700000000006</v>
      </c>
      <c r="M29" s="155">
        <v>2541.67</v>
      </c>
      <c r="N29" s="155">
        <v>2236.37</v>
      </c>
      <c r="O29" s="156" t="s">
        <v>171</v>
      </c>
    </row>
    <row r="30" spans="1:15" x14ac:dyDescent="0.35">
      <c r="A30" s="86" t="str">
        <f t="shared" si="2"/>
        <v>#90010</v>
      </c>
      <c r="B30" s="86" t="str">
        <f t="shared" si="2"/>
        <v>Manufacturing managers</v>
      </c>
      <c r="C30" s="152">
        <f t="shared" si="4"/>
        <v>11370</v>
      </c>
      <c r="D30" s="152">
        <f t="shared" si="4"/>
        <v>4770</v>
      </c>
      <c r="E30" s="152">
        <f t="shared" si="4"/>
        <v>680</v>
      </c>
      <c r="F30" s="152">
        <f t="shared" si="4"/>
        <v>4090</v>
      </c>
      <c r="G30" s="153" t="str">
        <f t="shared" si="3"/>
        <v>0</v>
      </c>
      <c r="I30" s="154" t="s">
        <v>1066</v>
      </c>
      <c r="J30" s="154" t="s">
        <v>1067</v>
      </c>
      <c r="K30" s="155">
        <v>11365.01</v>
      </c>
      <c r="L30" s="155">
        <v>4774.2999999999993</v>
      </c>
      <c r="M30" s="155">
        <v>681.3599999999999</v>
      </c>
      <c r="N30" s="155">
        <v>4092.96</v>
      </c>
      <c r="O30" s="156" t="s">
        <v>198</v>
      </c>
    </row>
    <row r="31" spans="1:15" x14ac:dyDescent="0.35">
      <c r="A31" s="86" t="str">
        <f t="shared" si="2"/>
        <v>#10021</v>
      </c>
      <c r="B31" s="86" t="str">
        <f t="shared" si="2"/>
        <v>Banking, credit and other investment managers</v>
      </c>
      <c r="C31" s="152">
        <f t="shared" si="4"/>
        <v>10780</v>
      </c>
      <c r="D31" s="152">
        <f t="shared" si="4"/>
        <v>4750</v>
      </c>
      <c r="E31" s="152">
        <f t="shared" si="4"/>
        <v>1180</v>
      </c>
      <c r="F31" s="152">
        <f t="shared" si="4"/>
        <v>3560</v>
      </c>
      <c r="G31" s="153" t="str">
        <f t="shared" si="3"/>
        <v>0</v>
      </c>
      <c r="I31" s="154" t="s">
        <v>229</v>
      </c>
      <c r="J31" s="154" t="s">
        <v>230</v>
      </c>
      <c r="K31" s="155">
        <v>10781.92</v>
      </c>
      <c r="L31" s="155">
        <v>4745.1000000000004</v>
      </c>
      <c r="M31" s="155">
        <v>1182.07</v>
      </c>
      <c r="N31" s="155">
        <v>3563</v>
      </c>
      <c r="O31" s="156" t="s">
        <v>198</v>
      </c>
    </row>
    <row r="32" spans="1:15" x14ac:dyDescent="0.35">
      <c r="A32" s="86" t="str">
        <f t="shared" si="2"/>
        <v>#42100</v>
      </c>
      <c r="B32" s="86" t="str">
        <f t="shared" si="2"/>
        <v>Police officers (except commissioned)</v>
      </c>
      <c r="C32" s="152">
        <f t="shared" si="4"/>
        <v>10540</v>
      </c>
      <c r="D32" s="152">
        <f t="shared" si="4"/>
        <v>4660</v>
      </c>
      <c r="E32" s="152">
        <f t="shared" si="4"/>
        <v>1660</v>
      </c>
      <c r="F32" s="152">
        <f t="shared" si="4"/>
        <v>3000</v>
      </c>
      <c r="G32" s="153" t="str">
        <f t="shared" si="3"/>
        <v>2</v>
      </c>
      <c r="I32" s="154" t="s">
        <v>610</v>
      </c>
      <c r="J32" s="154" t="s">
        <v>611</v>
      </c>
      <c r="K32" s="155">
        <v>10538.64</v>
      </c>
      <c r="L32" s="155">
        <v>4658.91</v>
      </c>
      <c r="M32" s="155">
        <v>1657.55</v>
      </c>
      <c r="N32" s="155">
        <v>3001.3700000000003</v>
      </c>
      <c r="O32" s="156" t="s">
        <v>171</v>
      </c>
    </row>
    <row r="33" spans="1:15" x14ac:dyDescent="0.35">
      <c r="A33" s="86" t="str">
        <f t="shared" si="2"/>
        <v>#21300</v>
      </c>
      <c r="B33" s="86" t="str">
        <f t="shared" si="2"/>
        <v>Civil engineers</v>
      </c>
      <c r="C33" s="152">
        <f t="shared" si="4"/>
        <v>10950</v>
      </c>
      <c r="D33" s="152">
        <f t="shared" si="4"/>
        <v>4610</v>
      </c>
      <c r="E33" s="152">
        <f t="shared" si="4"/>
        <v>2320</v>
      </c>
      <c r="F33" s="152">
        <f t="shared" si="4"/>
        <v>2290</v>
      </c>
      <c r="G33" s="153" t="str">
        <f t="shared" si="3"/>
        <v>1</v>
      </c>
      <c r="I33" s="154" t="s">
        <v>386</v>
      </c>
      <c r="J33" s="154" t="s">
        <v>387</v>
      </c>
      <c r="K33" s="155">
        <v>10949.47</v>
      </c>
      <c r="L33" s="155">
        <v>4606.6000000000013</v>
      </c>
      <c r="M33" s="155">
        <v>2318.4300000000003</v>
      </c>
      <c r="N33" s="155">
        <v>2288.1799999999994</v>
      </c>
      <c r="O33" s="156" t="s">
        <v>191</v>
      </c>
    </row>
    <row r="34" spans="1:15" x14ac:dyDescent="0.35">
      <c r="A34" s="86" t="str">
        <f t="shared" si="2"/>
        <v>#72014</v>
      </c>
      <c r="B34" s="86" t="str">
        <f t="shared" si="2"/>
        <v>Contractors and supervisors, other construction trades, installers, repairers and servicers</v>
      </c>
      <c r="C34" s="152">
        <f t="shared" si="4"/>
        <v>9770</v>
      </c>
      <c r="D34" s="152">
        <f t="shared" si="4"/>
        <v>4430</v>
      </c>
      <c r="E34" s="152">
        <f t="shared" si="4"/>
        <v>1460</v>
      </c>
      <c r="F34" s="152">
        <f t="shared" si="4"/>
        <v>2970</v>
      </c>
      <c r="G34" s="153" t="str">
        <f t="shared" si="3"/>
        <v>2</v>
      </c>
      <c r="I34" s="154" t="s">
        <v>856</v>
      </c>
      <c r="J34" s="154" t="s">
        <v>857</v>
      </c>
      <c r="K34" s="155">
        <v>9771.86</v>
      </c>
      <c r="L34" s="155">
        <v>4434.99</v>
      </c>
      <c r="M34" s="155">
        <v>1462.24</v>
      </c>
      <c r="N34" s="155">
        <v>2972.7599999999998</v>
      </c>
      <c r="O34" s="156" t="s">
        <v>171</v>
      </c>
    </row>
    <row r="35" spans="1:15" x14ac:dyDescent="0.35">
      <c r="A35" s="86" t="str">
        <f t="shared" si="2"/>
        <v>#11200</v>
      </c>
      <c r="B35" s="86" t="str">
        <f t="shared" si="2"/>
        <v>Human resources professionals</v>
      </c>
      <c r="C35" s="152">
        <f t="shared" si="4"/>
        <v>10390</v>
      </c>
      <c r="D35" s="152">
        <f t="shared" si="4"/>
        <v>4350</v>
      </c>
      <c r="E35" s="152">
        <f t="shared" si="4"/>
        <v>1630</v>
      </c>
      <c r="F35" s="152">
        <f t="shared" si="4"/>
        <v>2720</v>
      </c>
      <c r="G35" s="153" t="str">
        <f t="shared" si="3"/>
        <v>1</v>
      </c>
      <c r="I35" s="154" t="s">
        <v>247</v>
      </c>
      <c r="J35" s="154" t="s">
        <v>248</v>
      </c>
      <c r="K35" s="155">
        <v>10389.950000000001</v>
      </c>
      <c r="L35" s="155">
        <v>4351.0599999999995</v>
      </c>
      <c r="M35" s="155">
        <v>1634.79</v>
      </c>
      <c r="N35" s="155">
        <v>2716.2800000000007</v>
      </c>
      <c r="O35" s="156" t="s">
        <v>191</v>
      </c>
    </row>
    <row r="36" spans="1:15" x14ac:dyDescent="0.35">
      <c r="A36" s="86" t="str">
        <f t="shared" si="2"/>
        <v>#22220</v>
      </c>
      <c r="B36" s="86" t="str">
        <f t="shared" si="2"/>
        <v>Computer network and web technicians</v>
      </c>
      <c r="C36" s="152">
        <f t="shared" si="4"/>
        <v>8740</v>
      </c>
      <c r="D36" s="152">
        <f t="shared" si="4"/>
        <v>4300</v>
      </c>
      <c r="E36" s="152">
        <f t="shared" si="4"/>
        <v>2200</v>
      </c>
      <c r="F36" s="152">
        <f t="shared" si="4"/>
        <v>2090</v>
      </c>
      <c r="G36" s="153" t="str">
        <f t="shared" si="3"/>
        <v>2</v>
      </c>
      <c r="I36" s="154" t="s">
        <v>434</v>
      </c>
      <c r="J36" s="154" t="s">
        <v>435</v>
      </c>
      <c r="K36" s="155">
        <v>8735.0499999999993</v>
      </c>
      <c r="L36" s="155">
        <v>4295.079999999999</v>
      </c>
      <c r="M36" s="155">
        <v>2201.2800000000002</v>
      </c>
      <c r="N36" s="155">
        <v>2093.8000000000002</v>
      </c>
      <c r="O36" s="156" t="s">
        <v>171</v>
      </c>
    </row>
    <row r="37" spans="1:15" x14ac:dyDescent="0.35">
      <c r="A37" s="86" t="str">
        <f t="shared" si="2"/>
        <v>#10010</v>
      </c>
      <c r="B37" s="86" t="str">
        <f t="shared" si="2"/>
        <v>Financial managers</v>
      </c>
      <c r="C37" s="152">
        <f t="shared" si="4"/>
        <v>9550</v>
      </c>
      <c r="D37" s="152">
        <f t="shared" si="4"/>
        <v>4250</v>
      </c>
      <c r="E37" s="152">
        <f t="shared" si="4"/>
        <v>1480</v>
      </c>
      <c r="F37" s="152">
        <f t="shared" si="4"/>
        <v>2770</v>
      </c>
      <c r="G37" s="153" t="str">
        <f t="shared" si="3"/>
        <v>0</v>
      </c>
      <c r="I37" s="154" t="s">
        <v>219</v>
      </c>
      <c r="J37" s="154" t="s">
        <v>220</v>
      </c>
      <c r="K37" s="155">
        <v>9548.2000000000007</v>
      </c>
      <c r="L37" s="155">
        <v>4254.22</v>
      </c>
      <c r="M37" s="155">
        <v>1482.7799999999997</v>
      </c>
      <c r="N37" s="155">
        <v>2771.4300000000003</v>
      </c>
      <c r="O37" s="156" t="s">
        <v>198</v>
      </c>
    </row>
    <row r="38" spans="1:15" x14ac:dyDescent="0.35">
      <c r="A38" s="86" t="str">
        <f t="shared" si="2"/>
        <v>#22221</v>
      </c>
      <c r="B38" s="86" t="str">
        <f t="shared" si="2"/>
        <v>User support technicians</v>
      </c>
      <c r="C38" s="152">
        <f t="shared" si="4"/>
        <v>8260</v>
      </c>
      <c r="D38" s="152">
        <f t="shared" si="4"/>
        <v>4040</v>
      </c>
      <c r="E38" s="152">
        <f t="shared" si="4"/>
        <v>2230</v>
      </c>
      <c r="F38" s="152">
        <f t="shared" si="4"/>
        <v>1810</v>
      </c>
      <c r="G38" s="153" t="str">
        <f t="shared" si="3"/>
        <v>2</v>
      </c>
      <c r="I38" s="154" t="s">
        <v>436</v>
      </c>
      <c r="J38" s="154" t="s">
        <v>437</v>
      </c>
      <c r="K38" s="155">
        <v>8259.17</v>
      </c>
      <c r="L38" s="155">
        <v>4035.08</v>
      </c>
      <c r="M38" s="155">
        <v>2227.0699999999997</v>
      </c>
      <c r="N38" s="155">
        <v>1808.02</v>
      </c>
      <c r="O38" s="156" t="s">
        <v>171</v>
      </c>
    </row>
    <row r="39" spans="1:15" x14ac:dyDescent="0.35">
      <c r="A39" s="86" t="str">
        <f t="shared" si="2"/>
        <v>#30010</v>
      </c>
      <c r="B39" s="86" t="str">
        <f t="shared" si="2"/>
        <v>Managers in health care</v>
      </c>
      <c r="C39" s="152">
        <f t="shared" si="4"/>
        <v>6390</v>
      </c>
      <c r="D39" s="152">
        <f t="shared" si="4"/>
        <v>4020</v>
      </c>
      <c r="E39" s="152">
        <f t="shared" si="4"/>
        <v>1470</v>
      </c>
      <c r="F39" s="152">
        <f t="shared" si="4"/>
        <v>2540</v>
      </c>
      <c r="G39" s="153" t="str">
        <f t="shared" si="3"/>
        <v>0</v>
      </c>
      <c r="I39" s="154" t="s">
        <v>464</v>
      </c>
      <c r="J39" s="154" t="s">
        <v>465</v>
      </c>
      <c r="K39" s="155">
        <v>6385.22</v>
      </c>
      <c r="L39" s="155">
        <v>4015.7700000000004</v>
      </c>
      <c r="M39" s="155">
        <v>1474.77</v>
      </c>
      <c r="N39" s="155">
        <v>2540.9800000000005</v>
      </c>
      <c r="O39" s="156" t="s">
        <v>198</v>
      </c>
    </row>
    <row r="40" spans="1:15" x14ac:dyDescent="0.35">
      <c r="A40" s="86" t="str">
        <f t="shared" si="2"/>
        <v>#10020</v>
      </c>
      <c r="B40" s="86" t="str">
        <f t="shared" si="2"/>
        <v>Insurance, real estate and financial brokerage managers</v>
      </c>
      <c r="C40" s="152">
        <f t="shared" si="4"/>
        <v>7390</v>
      </c>
      <c r="D40" s="152">
        <f t="shared" si="4"/>
        <v>3850</v>
      </c>
      <c r="E40" s="152">
        <f t="shared" si="4"/>
        <v>1080</v>
      </c>
      <c r="F40" s="152">
        <f t="shared" si="4"/>
        <v>2770</v>
      </c>
      <c r="G40" s="153" t="str">
        <f t="shared" si="3"/>
        <v>0</v>
      </c>
      <c r="I40" s="154" t="s">
        <v>227</v>
      </c>
      <c r="J40" s="154" t="s">
        <v>228</v>
      </c>
      <c r="K40" s="155">
        <v>7386.99</v>
      </c>
      <c r="L40" s="155">
        <v>3847.5699999999997</v>
      </c>
      <c r="M40" s="155">
        <v>1079</v>
      </c>
      <c r="N40" s="155">
        <v>2768.5400000000004</v>
      </c>
      <c r="O40" s="156" t="s">
        <v>198</v>
      </c>
    </row>
    <row r="41" spans="1:15" x14ac:dyDescent="0.35">
      <c r="A41" s="86" t="str">
        <f t="shared" si="2"/>
        <v>#60031</v>
      </c>
      <c r="B41" s="86" t="str">
        <f t="shared" si="2"/>
        <v>Accommodation service managers</v>
      </c>
      <c r="C41" s="152">
        <f t="shared" si="4"/>
        <v>7680</v>
      </c>
      <c r="D41" s="152">
        <f t="shared" si="4"/>
        <v>3840</v>
      </c>
      <c r="E41" s="152">
        <f t="shared" si="4"/>
        <v>1320</v>
      </c>
      <c r="F41" s="152">
        <f t="shared" si="4"/>
        <v>2530</v>
      </c>
      <c r="G41" s="153" t="str">
        <f t="shared" si="3"/>
        <v>0</v>
      </c>
      <c r="I41" s="154" t="s">
        <v>722</v>
      </c>
      <c r="J41" s="154" t="s">
        <v>723</v>
      </c>
      <c r="K41" s="155">
        <v>7681.85</v>
      </c>
      <c r="L41" s="155">
        <v>3842.42</v>
      </c>
      <c r="M41" s="155">
        <v>1315.83</v>
      </c>
      <c r="N41" s="155">
        <v>2526.5700000000002</v>
      </c>
      <c r="O41" s="156" t="s">
        <v>198</v>
      </c>
    </row>
    <row r="42" spans="1:15" x14ac:dyDescent="0.35">
      <c r="A42" s="86" t="str">
        <f t="shared" si="2"/>
        <v>#31102</v>
      </c>
      <c r="B42" s="86" t="str">
        <f t="shared" si="2"/>
        <v>General practitioners and family physicians</v>
      </c>
      <c r="C42" s="152">
        <f t="shared" si="4"/>
        <v>9180</v>
      </c>
      <c r="D42" s="152">
        <f t="shared" si="4"/>
        <v>3810</v>
      </c>
      <c r="E42" s="152">
        <f t="shared" si="4"/>
        <v>1940</v>
      </c>
      <c r="F42" s="152">
        <f t="shared" si="4"/>
        <v>1860</v>
      </c>
      <c r="G42" s="153" t="str">
        <f t="shared" si="3"/>
        <v>1</v>
      </c>
      <c r="I42" s="154" t="s">
        <v>470</v>
      </c>
      <c r="J42" s="154" t="s">
        <v>471</v>
      </c>
      <c r="K42" s="155">
        <v>9183.7000000000007</v>
      </c>
      <c r="L42" s="155">
        <v>3808.01</v>
      </c>
      <c r="M42" s="155">
        <v>1944.05</v>
      </c>
      <c r="N42" s="155">
        <v>1863.97</v>
      </c>
      <c r="O42" s="156" t="s">
        <v>191</v>
      </c>
    </row>
    <row r="43" spans="1:15" x14ac:dyDescent="0.35">
      <c r="A43" s="86" t="str">
        <f t="shared" si="2"/>
        <v>#41301</v>
      </c>
      <c r="B43" s="86" t="str">
        <f t="shared" si="2"/>
        <v>Therapists in counselling and related specialized therapies</v>
      </c>
      <c r="C43" s="152">
        <f t="shared" si="4"/>
        <v>9150</v>
      </c>
      <c r="D43" s="152">
        <f t="shared" si="4"/>
        <v>3750</v>
      </c>
      <c r="E43" s="152">
        <f t="shared" si="4"/>
        <v>1660</v>
      </c>
      <c r="F43" s="152">
        <f t="shared" si="4"/>
        <v>2090</v>
      </c>
      <c r="G43" s="153" t="str">
        <f t="shared" si="3"/>
        <v>1</v>
      </c>
      <c r="I43" s="154" t="s">
        <v>580</v>
      </c>
      <c r="J43" s="154" t="s">
        <v>581</v>
      </c>
      <c r="K43" s="155">
        <v>9146.07</v>
      </c>
      <c r="L43" s="155">
        <v>3749.9300000000003</v>
      </c>
      <c r="M43" s="155">
        <v>1656.0300000000002</v>
      </c>
      <c r="N43" s="155">
        <v>2093.9</v>
      </c>
      <c r="O43" s="156" t="s">
        <v>191</v>
      </c>
    </row>
    <row r="44" spans="1:15" x14ac:dyDescent="0.35">
      <c r="A44" s="86" t="str">
        <f t="shared" si="2"/>
        <v>#10011</v>
      </c>
      <c r="B44" s="86" t="str">
        <f t="shared" si="2"/>
        <v>Human resources managers</v>
      </c>
      <c r="C44" s="152">
        <f t="shared" si="4"/>
        <v>7000</v>
      </c>
      <c r="D44" s="152">
        <f t="shared" si="4"/>
        <v>3690</v>
      </c>
      <c r="E44" s="152">
        <f t="shared" si="4"/>
        <v>1090</v>
      </c>
      <c r="F44" s="152">
        <f t="shared" si="4"/>
        <v>2600</v>
      </c>
      <c r="G44" s="153" t="str">
        <f t="shared" si="3"/>
        <v>0</v>
      </c>
      <c r="I44" s="154" t="s">
        <v>221</v>
      </c>
      <c r="J44" s="154" t="s">
        <v>222</v>
      </c>
      <c r="K44" s="155">
        <v>7000.76</v>
      </c>
      <c r="L44" s="155">
        <v>3688.9300000000003</v>
      </c>
      <c r="M44" s="155">
        <v>1088.18</v>
      </c>
      <c r="N44" s="155">
        <v>2600.7399999999998</v>
      </c>
      <c r="O44" s="156" t="s">
        <v>198</v>
      </c>
    </row>
    <row r="45" spans="1:15" x14ac:dyDescent="0.35">
      <c r="A45" s="86" t="str">
        <f t="shared" si="2"/>
        <v>#41300</v>
      </c>
      <c r="B45" s="86" t="str">
        <f t="shared" si="2"/>
        <v>Social workers</v>
      </c>
      <c r="C45" s="152">
        <f t="shared" si="4"/>
        <v>9130</v>
      </c>
      <c r="D45" s="152">
        <f t="shared" si="4"/>
        <v>3510</v>
      </c>
      <c r="E45" s="152">
        <f t="shared" si="4"/>
        <v>1450</v>
      </c>
      <c r="F45" s="152">
        <f t="shared" si="4"/>
        <v>2060</v>
      </c>
      <c r="G45" s="153" t="str">
        <f t="shared" si="3"/>
        <v>1</v>
      </c>
      <c r="I45" s="154" t="s">
        <v>578</v>
      </c>
      <c r="J45" s="154" t="s">
        <v>579</v>
      </c>
      <c r="K45" s="155">
        <v>9126.33</v>
      </c>
      <c r="L45" s="155">
        <v>3507.7800000000007</v>
      </c>
      <c r="M45" s="155">
        <v>1449.52</v>
      </c>
      <c r="N45" s="155">
        <v>2058.2599999999998</v>
      </c>
      <c r="O45" s="156" t="s">
        <v>191</v>
      </c>
    </row>
    <row r="46" spans="1:15" x14ac:dyDescent="0.35">
      <c r="A46" s="86" t="str">
        <f t="shared" si="2"/>
        <v>#72021</v>
      </c>
      <c r="B46" s="86" t="str">
        <f t="shared" si="2"/>
        <v>Contractors and supervisors, heavy equipment operator crews</v>
      </c>
      <c r="C46" s="152">
        <f t="shared" si="4"/>
        <v>6470</v>
      </c>
      <c r="D46" s="152">
        <f t="shared" si="4"/>
        <v>3260</v>
      </c>
      <c r="E46" s="152">
        <f t="shared" si="4"/>
        <v>880</v>
      </c>
      <c r="F46" s="152">
        <f t="shared" si="4"/>
        <v>2380</v>
      </c>
      <c r="G46" s="153" t="str">
        <f t="shared" si="3"/>
        <v>2</v>
      </c>
      <c r="I46" s="154" t="s">
        <v>860</v>
      </c>
      <c r="J46" s="154" t="s">
        <v>861</v>
      </c>
      <c r="K46" s="155">
        <v>6465.47</v>
      </c>
      <c r="L46" s="155">
        <v>3264.3199999999997</v>
      </c>
      <c r="M46" s="155">
        <v>883.37</v>
      </c>
      <c r="N46" s="155">
        <v>2380.96</v>
      </c>
      <c r="O46" s="156" t="s">
        <v>171</v>
      </c>
    </row>
    <row r="47" spans="1:15" x14ac:dyDescent="0.35">
      <c r="A47" s="86" t="str">
        <f t="shared" si="2"/>
        <v>#21310</v>
      </c>
      <c r="B47" s="86" t="str">
        <f t="shared" si="2"/>
        <v>Electrical and electronics engineers</v>
      </c>
      <c r="C47" s="152">
        <f t="shared" si="4"/>
        <v>7450</v>
      </c>
      <c r="D47" s="152">
        <f t="shared" si="4"/>
        <v>3200</v>
      </c>
      <c r="E47" s="152">
        <f t="shared" si="4"/>
        <v>1520</v>
      </c>
      <c r="F47" s="152">
        <f t="shared" si="4"/>
        <v>1680</v>
      </c>
      <c r="G47" s="153" t="str">
        <f t="shared" si="3"/>
        <v>1</v>
      </c>
      <c r="I47" s="154" t="s">
        <v>390</v>
      </c>
      <c r="J47" s="154" t="s">
        <v>391</v>
      </c>
      <c r="K47" s="155">
        <v>7451.53</v>
      </c>
      <c r="L47" s="155">
        <v>3203.88</v>
      </c>
      <c r="M47" s="155">
        <v>1523.0500000000002</v>
      </c>
      <c r="N47" s="155">
        <v>1680.84</v>
      </c>
      <c r="O47" s="156" t="s">
        <v>191</v>
      </c>
    </row>
    <row r="48" spans="1:15" x14ac:dyDescent="0.35">
      <c r="A48" s="86" t="str">
        <f t="shared" si="2"/>
        <v>#31120</v>
      </c>
      <c r="B48" s="86" t="str">
        <f t="shared" si="2"/>
        <v>Pharmacists</v>
      </c>
      <c r="C48" s="152">
        <f t="shared" si="4"/>
        <v>7980</v>
      </c>
      <c r="D48" s="152">
        <f t="shared" si="4"/>
        <v>3080</v>
      </c>
      <c r="E48" s="152">
        <f t="shared" si="4"/>
        <v>1560</v>
      </c>
      <c r="F48" s="152">
        <f t="shared" si="4"/>
        <v>1520</v>
      </c>
      <c r="G48" s="153" t="str">
        <f t="shared" si="3"/>
        <v>1</v>
      </c>
      <c r="I48" s="154" t="s">
        <v>480</v>
      </c>
      <c r="J48" s="154" t="s">
        <v>481</v>
      </c>
      <c r="K48" s="155">
        <v>7984.6</v>
      </c>
      <c r="L48" s="155">
        <v>3079.11</v>
      </c>
      <c r="M48" s="155">
        <v>1558.86</v>
      </c>
      <c r="N48" s="155">
        <v>1520.26</v>
      </c>
      <c r="O48" s="156" t="s">
        <v>191</v>
      </c>
    </row>
    <row r="49" spans="1:15" x14ac:dyDescent="0.35">
      <c r="A49" s="86" t="str">
        <f t="shared" si="2"/>
        <v>#40030</v>
      </c>
      <c r="B49" s="86" t="str">
        <f t="shared" si="2"/>
        <v>Managers in social, community and correctional services</v>
      </c>
      <c r="C49" s="152">
        <f t="shared" si="4"/>
        <v>6240</v>
      </c>
      <c r="D49" s="152">
        <f t="shared" si="4"/>
        <v>3080</v>
      </c>
      <c r="E49" s="152">
        <f t="shared" si="4"/>
        <v>950</v>
      </c>
      <c r="F49" s="152">
        <f t="shared" si="4"/>
        <v>2130</v>
      </c>
      <c r="G49" s="153" t="str">
        <f t="shared" si="3"/>
        <v>0</v>
      </c>
      <c r="I49" s="154" t="s">
        <v>558</v>
      </c>
      <c r="J49" s="154" t="s">
        <v>559</v>
      </c>
      <c r="K49" s="155">
        <v>6238.9</v>
      </c>
      <c r="L49" s="155">
        <v>3078.49</v>
      </c>
      <c r="M49" s="155">
        <v>952.13</v>
      </c>
      <c r="N49" s="155">
        <v>2126.36</v>
      </c>
      <c r="O49" s="156" t="s">
        <v>198</v>
      </c>
    </row>
    <row r="50" spans="1:15" x14ac:dyDescent="0.35">
      <c r="A50" s="86" t="str">
        <f t="shared" si="2"/>
        <v>#51120</v>
      </c>
      <c r="B50" s="86" t="str">
        <f t="shared" si="2"/>
        <v>Producers, directors, choreographers and related occupations</v>
      </c>
      <c r="C50" s="152">
        <f t="shared" si="4"/>
        <v>6810</v>
      </c>
      <c r="D50" s="152">
        <f t="shared" si="4"/>
        <v>3040</v>
      </c>
      <c r="E50" s="152">
        <f t="shared" si="4"/>
        <v>1220</v>
      </c>
      <c r="F50" s="152">
        <f t="shared" si="4"/>
        <v>1820</v>
      </c>
      <c r="G50" s="153" t="str">
        <f t="shared" si="3"/>
        <v>1</v>
      </c>
      <c r="I50" s="154" t="s">
        <v>666</v>
      </c>
      <c r="J50" s="154" t="s">
        <v>667</v>
      </c>
      <c r="K50" s="155">
        <v>6813.2</v>
      </c>
      <c r="L50" s="155">
        <v>3038.9100000000003</v>
      </c>
      <c r="M50" s="155">
        <v>1217.68</v>
      </c>
      <c r="N50" s="155">
        <v>1821.26</v>
      </c>
      <c r="O50" s="156" t="s">
        <v>191</v>
      </c>
    </row>
    <row r="51" spans="1:15" x14ac:dyDescent="0.35">
      <c r="A51" s="86" t="str">
        <f t="shared" si="2"/>
        <v>#70020</v>
      </c>
      <c r="B51" s="86" t="str">
        <f t="shared" si="2"/>
        <v>Managers in transportation</v>
      </c>
      <c r="C51" s="152">
        <f t="shared" si="4"/>
        <v>6400</v>
      </c>
      <c r="D51" s="152">
        <f t="shared" si="4"/>
        <v>2970</v>
      </c>
      <c r="E51" s="152">
        <f t="shared" si="4"/>
        <v>810</v>
      </c>
      <c r="F51" s="152">
        <f t="shared" si="4"/>
        <v>2160</v>
      </c>
      <c r="G51" s="153" t="str">
        <f t="shared" si="3"/>
        <v>0</v>
      </c>
      <c r="I51" s="154" t="s">
        <v>844</v>
      </c>
      <c r="J51" s="154" t="s">
        <v>845</v>
      </c>
      <c r="K51" s="155">
        <v>6401.19</v>
      </c>
      <c r="L51" s="155">
        <v>2968.34</v>
      </c>
      <c r="M51" s="155">
        <v>805.46</v>
      </c>
      <c r="N51" s="155">
        <v>2162.88</v>
      </c>
      <c r="O51" s="156" t="s">
        <v>198</v>
      </c>
    </row>
    <row r="52" spans="1:15" x14ac:dyDescent="0.35">
      <c r="A52" s="86" t="str">
        <f t="shared" si="2"/>
        <v>#31100</v>
      </c>
      <c r="B52" s="86" t="str">
        <f t="shared" si="2"/>
        <v>Specialists in clinical and laboratory medicine</v>
      </c>
      <c r="C52" s="152">
        <f t="shared" si="4"/>
        <v>6770</v>
      </c>
      <c r="D52" s="152">
        <f t="shared" si="4"/>
        <v>2900</v>
      </c>
      <c r="E52" s="152">
        <f t="shared" si="4"/>
        <v>1640</v>
      </c>
      <c r="F52" s="152">
        <f t="shared" si="4"/>
        <v>1250</v>
      </c>
      <c r="G52" s="153" t="str">
        <f t="shared" si="3"/>
        <v>1</v>
      </c>
      <c r="I52" s="154" t="s">
        <v>466</v>
      </c>
      <c r="J52" s="154" t="s">
        <v>467</v>
      </c>
      <c r="K52" s="155">
        <v>6772.48</v>
      </c>
      <c r="L52" s="155">
        <v>2898.5000000000005</v>
      </c>
      <c r="M52" s="155">
        <v>1644.3300000000002</v>
      </c>
      <c r="N52" s="155">
        <v>1254.1699999999998</v>
      </c>
      <c r="O52" s="156" t="s">
        <v>191</v>
      </c>
    </row>
    <row r="53" spans="1:15" x14ac:dyDescent="0.35">
      <c r="A53" s="86" t="str">
        <f t="shared" si="2"/>
        <v>#40021</v>
      </c>
      <c r="B53" s="86" t="str">
        <f t="shared" si="2"/>
        <v>School principals and administrators of elementary and secondary education</v>
      </c>
      <c r="C53" s="152">
        <f t="shared" si="4"/>
        <v>4740</v>
      </c>
      <c r="D53" s="152">
        <f t="shared" si="4"/>
        <v>2850</v>
      </c>
      <c r="E53" s="152">
        <f t="shared" si="4"/>
        <v>580</v>
      </c>
      <c r="F53" s="152">
        <f t="shared" si="4"/>
        <v>2270</v>
      </c>
      <c r="G53" s="153" t="str">
        <f t="shared" si="3"/>
        <v>0</v>
      </c>
      <c r="I53" s="154" t="s">
        <v>556</v>
      </c>
      <c r="J53" s="154" t="s">
        <v>557</v>
      </c>
      <c r="K53" s="155">
        <v>4736.38</v>
      </c>
      <c r="L53" s="155">
        <v>2853.8799999999997</v>
      </c>
      <c r="M53" s="155">
        <v>579.52</v>
      </c>
      <c r="N53" s="155">
        <v>2274.37</v>
      </c>
      <c r="O53" s="156" t="s">
        <v>198</v>
      </c>
    </row>
    <row r="54" spans="1:15" x14ac:dyDescent="0.35">
      <c r="A54" s="86" t="str">
        <f t="shared" si="2"/>
        <v>#32201</v>
      </c>
      <c r="B54" s="86" t="str">
        <f t="shared" si="2"/>
        <v>Massage therapists</v>
      </c>
      <c r="C54" s="152">
        <f t="shared" si="4"/>
        <v>6220</v>
      </c>
      <c r="D54" s="152">
        <f t="shared" si="4"/>
        <v>2710</v>
      </c>
      <c r="E54" s="152">
        <f t="shared" si="4"/>
        <v>1140</v>
      </c>
      <c r="F54" s="152">
        <f t="shared" si="4"/>
        <v>1560</v>
      </c>
      <c r="G54" s="153" t="str">
        <f t="shared" si="3"/>
        <v>2</v>
      </c>
      <c r="I54" s="154" t="s">
        <v>534</v>
      </c>
      <c r="J54" s="154" t="s">
        <v>535</v>
      </c>
      <c r="K54" s="155">
        <v>6215.52</v>
      </c>
      <c r="L54" s="155">
        <v>2705.77</v>
      </c>
      <c r="M54" s="155">
        <v>1143.8499999999999</v>
      </c>
      <c r="N54" s="155">
        <v>1561.9099999999999</v>
      </c>
      <c r="O54" s="156" t="s">
        <v>171</v>
      </c>
    </row>
    <row r="55" spans="1:15" x14ac:dyDescent="0.35">
      <c r="A55" s="86" t="str">
        <f t="shared" si="2"/>
        <v>#20010</v>
      </c>
      <c r="B55" s="86" t="str">
        <f t="shared" si="2"/>
        <v>Engineering managers</v>
      </c>
      <c r="C55" s="152">
        <f t="shared" si="4"/>
        <v>4770</v>
      </c>
      <c r="D55" s="152">
        <f t="shared" si="4"/>
        <v>2680</v>
      </c>
      <c r="E55" s="152">
        <f t="shared" si="4"/>
        <v>990</v>
      </c>
      <c r="F55" s="152">
        <f t="shared" si="4"/>
        <v>1690</v>
      </c>
      <c r="G55" s="153" t="str">
        <f t="shared" si="3"/>
        <v>0</v>
      </c>
      <c r="I55" s="154" t="s">
        <v>340</v>
      </c>
      <c r="J55" s="154" t="s">
        <v>341</v>
      </c>
      <c r="K55" s="155">
        <v>4772.01</v>
      </c>
      <c r="L55" s="155">
        <v>2678.77</v>
      </c>
      <c r="M55" s="155">
        <v>992.34999999999991</v>
      </c>
      <c r="N55" s="155">
        <v>1686.43</v>
      </c>
      <c r="O55" s="156" t="s">
        <v>198</v>
      </c>
    </row>
    <row r="56" spans="1:15" x14ac:dyDescent="0.35">
      <c r="A56" s="86" t="str">
        <f t="shared" si="2"/>
        <v>#21301</v>
      </c>
      <c r="B56" s="86" t="str">
        <f t="shared" si="2"/>
        <v>Mechanical engineers</v>
      </c>
      <c r="C56" s="152">
        <f t="shared" si="4"/>
        <v>7040</v>
      </c>
      <c r="D56" s="152">
        <f t="shared" si="4"/>
        <v>2520</v>
      </c>
      <c r="E56" s="152">
        <f t="shared" si="4"/>
        <v>1350</v>
      </c>
      <c r="F56" s="152">
        <f t="shared" si="4"/>
        <v>1180</v>
      </c>
      <c r="G56" s="153" t="str">
        <f t="shared" si="3"/>
        <v>1</v>
      </c>
      <c r="I56" s="154" t="s">
        <v>388</v>
      </c>
      <c r="J56" s="154" t="s">
        <v>389</v>
      </c>
      <c r="K56" s="155">
        <v>7036.43</v>
      </c>
      <c r="L56" s="155">
        <v>2522.9299999999998</v>
      </c>
      <c r="M56" s="155">
        <v>1347.62</v>
      </c>
      <c r="N56" s="155">
        <v>1175.3200000000002</v>
      </c>
      <c r="O56" s="156" t="s">
        <v>191</v>
      </c>
    </row>
    <row r="57" spans="1:15" x14ac:dyDescent="0.35">
      <c r="A57" s="86" t="str">
        <f t="shared" si="2"/>
        <v>#33109</v>
      </c>
      <c r="B57" s="86" t="str">
        <f t="shared" si="2"/>
        <v>Other assisting occupations in support of health services</v>
      </c>
      <c r="C57" s="152">
        <f t="shared" si="4"/>
        <v>5720</v>
      </c>
      <c r="D57" s="152">
        <f t="shared" si="4"/>
        <v>2510</v>
      </c>
      <c r="E57" s="152">
        <f t="shared" si="4"/>
        <v>1270</v>
      </c>
      <c r="F57" s="152">
        <f t="shared" si="4"/>
        <v>1240</v>
      </c>
      <c r="G57" s="153" t="str">
        <f t="shared" si="3"/>
        <v>3</v>
      </c>
      <c r="I57" s="154" t="s">
        <v>544</v>
      </c>
      <c r="J57" s="154" t="s">
        <v>545</v>
      </c>
      <c r="K57" s="155">
        <v>5715.81</v>
      </c>
      <c r="L57" s="155">
        <v>2511.4499999999998</v>
      </c>
      <c r="M57" s="155">
        <v>1269.72</v>
      </c>
      <c r="N57" s="155">
        <v>1241.73</v>
      </c>
      <c r="O57" s="156" t="s">
        <v>174</v>
      </c>
    </row>
    <row r="58" spans="1:15" x14ac:dyDescent="0.35">
      <c r="A58" s="86" t="str">
        <f t="shared" si="2"/>
        <v>#60040</v>
      </c>
      <c r="B58" s="86" t="str">
        <f t="shared" si="2"/>
        <v>Managers in customer and personal services</v>
      </c>
      <c r="C58" s="152">
        <f t="shared" si="4"/>
        <v>5280</v>
      </c>
      <c r="D58" s="152">
        <f t="shared" si="4"/>
        <v>2500</v>
      </c>
      <c r="E58" s="152">
        <f t="shared" si="4"/>
        <v>830</v>
      </c>
      <c r="F58" s="152">
        <f t="shared" si="4"/>
        <v>1670</v>
      </c>
      <c r="G58" s="153" t="str">
        <f t="shared" si="3"/>
        <v>0</v>
      </c>
      <c r="I58" s="154" t="s">
        <v>724</v>
      </c>
      <c r="J58" s="154" t="s">
        <v>725</v>
      </c>
      <c r="K58" s="155">
        <v>5279.06</v>
      </c>
      <c r="L58" s="155">
        <v>2496.6999999999998</v>
      </c>
      <c r="M58" s="155">
        <v>828.7</v>
      </c>
      <c r="N58" s="155">
        <v>1668</v>
      </c>
      <c r="O58" s="156" t="s">
        <v>198</v>
      </c>
    </row>
    <row r="59" spans="1:15" x14ac:dyDescent="0.35">
      <c r="A59" s="86" t="str">
        <f t="shared" si="2"/>
        <v>#21230</v>
      </c>
      <c r="B59" s="86" t="str">
        <f t="shared" si="2"/>
        <v>Computer systems developers and programmers</v>
      </c>
      <c r="C59" s="152">
        <f t="shared" si="4"/>
        <v>4260</v>
      </c>
      <c r="D59" s="152">
        <f t="shared" si="4"/>
        <v>2280</v>
      </c>
      <c r="E59" s="152">
        <f t="shared" si="4"/>
        <v>1320</v>
      </c>
      <c r="F59" s="152">
        <f t="shared" si="4"/>
        <v>970</v>
      </c>
      <c r="G59" s="153" t="str">
        <f t="shared" si="3"/>
        <v>1</v>
      </c>
      <c r="I59" s="154" t="s">
        <v>380</v>
      </c>
      <c r="J59" s="154" t="s">
        <v>381</v>
      </c>
      <c r="K59" s="155">
        <v>4260.2700000000004</v>
      </c>
      <c r="L59" s="155">
        <v>2283.3899999999994</v>
      </c>
      <c r="M59" s="155">
        <v>1315.23</v>
      </c>
      <c r="N59" s="155">
        <v>968.16</v>
      </c>
      <c r="O59" s="156" t="s">
        <v>191</v>
      </c>
    </row>
    <row r="60" spans="1:15" x14ac:dyDescent="0.35">
      <c r="A60" s="86" t="str">
        <f t="shared" si="2"/>
        <v>#42101</v>
      </c>
      <c r="B60" s="86" t="str">
        <f t="shared" si="2"/>
        <v>Firefighters</v>
      </c>
      <c r="C60" s="152">
        <f t="shared" si="4"/>
        <v>5060</v>
      </c>
      <c r="D60" s="152">
        <f t="shared" si="4"/>
        <v>2250</v>
      </c>
      <c r="E60" s="152">
        <f t="shared" si="4"/>
        <v>840</v>
      </c>
      <c r="F60" s="152">
        <f t="shared" si="4"/>
        <v>1410</v>
      </c>
      <c r="G60" s="153" t="str">
        <f t="shared" si="3"/>
        <v>2</v>
      </c>
      <c r="I60" s="154" t="s">
        <v>612</v>
      </c>
      <c r="J60" s="154" t="s">
        <v>613</v>
      </c>
      <c r="K60" s="155">
        <v>5060.62</v>
      </c>
      <c r="L60" s="155">
        <v>2247.77</v>
      </c>
      <c r="M60" s="155">
        <v>841.72</v>
      </c>
      <c r="N60" s="155">
        <v>1406.05</v>
      </c>
      <c r="O60" s="156" t="s">
        <v>171</v>
      </c>
    </row>
    <row r="61" spans="1:15" x14ac:dyDescent="0.35">
      <c r="A61" s="86" t="str">
        <f t="shared" si="2"/>
        <v>#33100</v>
      </c>
      <c r="B61" s="86" t="str">
        <f t="shared" si="2"/>
        <v>Dental assistants and dental laboratory assistants</v>
      </c>
      <c r="C61" s="152">
        <f t="shared" si="4"/>
        <v>5620</v>
      </c>
      <c r="D61" s="152">
        <f t="shared" si="4"/>
        <v>2180</v>
      </c>
      <c r="E61" s="152">
        <f t="shared" si="4"/>
        <v>980</v>
      </c>
      <c r="F61" s="152">
        <f t="shared" si="4"/>
        <v>1200</v>
      </c>
      <c r="G61" s="153" t="str">
        <f t="shared" si="3"/>
        <v>3</v>
      </c>
      <c r="I61" s="154" t="s">
        <v>538</v>
      </c>
      <c r="J61" s="154" t="s">
        <v>539</v>
      </c>
      <c r="K61" s="155">
        <v>5620.73</v>
      </c>
      <c r="L61" s="155">
        <v>2181.21</v>
      </c>
      <c r="M61" s="155">
        <v>981.36</v>
      </c>
      <c r="N61" s="155">
        <v>1199.8300000000002</v>
      </c>
      <c r="O61" s="156" t="s">
        <v>174</v>
      </c>
    </row>
    <row r="62" spans="1:15" x14ac:dyDescent="0.35">
      <c r="A62" s="86" t="str">
        <f t="shared" si="2"/>
        <v>#31202</v>
      </c>
      <c r="B62" s="86" t="str">
        <f t="shared" si="2"/>
        <v>Physiotherapists</v>
      </c>
      <c r="C62" s="152">
        <f t="shared" si="4"/>
        <v>4770</v>
      </c>
      <c r="D62" s="152">
        <f t="shared" si="4"/>
        <v>2080</v>
      </c>
      <c r="E62" s="152">
        <f t="shared" si="4"/>
        <v>1010</v>
      </c>
      <c r="F62" s="152">
        <f t="shared" si="4"/>
        <v>1070</v>
      </c>
      <c r="G62" s="153" t="str">
        <f t="shared" si="3"/>
        <v>1</v>
      </c>
      <c r="I62" s="154" t="s">
        <v>488</v>
      </c>
      <c r="J62" s="154" t="s">
        <v>489</v>
      </c>
      <c r="K62" s="155">
        <v>4769.38</v>
      </c>
      <c r="L62" s="155">
        <v>2080.31</v>
      </c>
      <c r="M62" s="155">
        <v>1009.39</v>
      </c>
      <c r="N62" s="155">
        <v>1070.94</v>
      </c>
      <c r="O62" s="156" t="s">
        <v>191</v>
      </c>
    </row>
    <row r="63" spans="1:15" x14ac:dyDescent="0.35">
      <c r="A63" s="86" t="str">
        <f t="shared" si="2"/>
        <v>#12104</v>
      </c>
      <c r="B63" s="86" t="str">
        <f t="shared" si="2"/>
        <v>Employment insurance and revenue officers</v>
      </c>
      <c r="C63" s="152">
        <f t="shared" si="4"/>
        <v>3740</v>
      </c>
      <c r="D63" s="152">
        <f t="shared" si="4"/>
        <v>1990</v>
      </c>
      <c r="E63" s="152">
        <f t="shared" si="4"/>
        <v>640</v>
      </c>
      <c r="F63" s="152">
        <f t="shared" si="4"/>
        <v>1350</v>
      </c>
      <c r="G63" s="153" t="str">
        <f t="shared" si="3"/>
        <v>2</v>
      </c>
      <c r="I63" s="154" t="s">
        <v>269</v>
      </c>
      <c r="J63" s="154" t="s">
        <v>270</v>
      </c>
      <c r="K63" s="155">
        <v>3737.74</v>
      </c>
      <c r="L63" s="155">
        <v>1992.2099999999996</v>
      </c>
      <c r="M63" s="155">
        <v>638.39</v>
      </c>
      <c r="N63" s="155">
        <v>1353.83</v>
      </c>
      <c r="O63" s="156" t="s">
        <v>171</v>
      </c>
    </row>
    <row r="64" spans="1:15" x14ac:dyDescent="0.35">
      <c r="A64" s="86" t="str">
        <f t="shared" si="2"/>
        <v>#21221</v>
      </c>
      <c r="B64" s="86" t="str">
        <f t="shared" si="2"/>
        <v>Business systems specialists</v>
      </c>
      <c r="C64" s="152">
        <f t="shared" si="4"/>
        <v>4550</v>
      </c>
      <c r="D64" s="152">
        <f t="shared" si="4"/>
        <v>1980</v>
      </c>
      <c r="E64" s="152">
        <f t="shared" si="4"/>
        <v>1030</v>
      </c>
      <c r="F64" s="152">
        <f t="shared" si="4"/>
        <v>950</v>
      </c>
      <c r="G64" s="153" t="str">
        <f t="shared" si="3"/>
        <v>1</v>
      </c>
      <c r="I64" s="154" t="s">
        <v>376</v>
      </c>
      <c r="J64" s="154" t="s">
        <v>377</v>
      </c>
      <c r="K64" s="155">
        <v>4549.7299999999996</v>
      </c>
      <c r="L64" s="155">
        <v>1978.7799999999997</v>
      </c>
      <c r="M64" s="155">
        <v>1030.5500000000002</v>
      </c>
      <c r="N64" s="155">
        <v>948.23999999999978</v>
      </c>
      <c r="O64" s="156" t="s">
        <v>191</v>
      </c>
    </row>
    <row r="65" spans="1:15" x14ac:dyDescent="0.35">
      <c r="A65" s="86" t="str">
        <f t="shared" si="2"/>
        <v>#74101</v>
      </c>
      <c r="B65" s="86" t="str">
        <f t="shared" si="2"/>
        <v>Letter carriers</v>
      </c>
      <c r="C65" s="152">
        <f t="shared" si="4"/>
        <v>4250</v>
      </c>
      <c r="D65" s="152">
        <f t="shared" si="4"/>
        <v>1960</v>
      </c>
      <c r="E65" s="152">
        <f t="shared" si="4"/>
        <v>660</v>
      </c>
      <c r="F65" s="152">
        <f t="shared" si="4"/>
        <v>1300</v>
      </c>
      <c r="G65" s="153" t="str">
        <f t="shared" si="3"/>
        <v>4</v>
      </c>
      <c r="I65" s="154" t="s">
        <v>976</v>
      </c>
      <c r="J65" s="154" t="s">
        <v>977</v>
      </c>
      <c r="K65" s="155">
        <v>4246.51</v>
      </c>
      <c r="L65" s="155">
        <v>1963.43</v>
      </c>
      <c r="M65" s="155">
        <v>663.01999999999987</v>
      </c>
      <c r="N65" s="155">
        <v>1300.4099999999999</v>
      </c>
      <c r="O65" s="156" t="s">
        <v>305</v>
      </c>
    </row>
    <row r="66" spans="1:15" x14ac:dyDescent="0.35">
      <c r="A66" s="86" t="str">
        <f t="shared" si="2"/>
        <v>#10012</v>
      </c>
      <c r="B66" s="86" t="str">
        <f t="shared" si="2"/>
        <v>Purchasing managers</v>
      </c>
      <c r="C66" s="152">
        <f t="shared" si="4"/>
        <v>3450</v>
      </c>
      <c r="D66" s="152">
        <f t="shared" si="4"/>
        <v>1950</v>
      </c>
      <c r="E66" s="152">
        <f t="shared" si="4"/>
        <v>480</v>
      </c>
      <c r="F66" s="152">
        <f t="shared" si="4"/>
        <v>1470</v>
      </c>
      <c r="G66" s="153" t="str">
        <f t="shared" si="3"/>
        <v>0</v>
      </c>
      <c r="I66" s="154" t="s">
        <v>223</v>
      </c>
      <c r="J66" s="154" t="s">
        <v>224</v>
      </c>
      <c r="K66" s="155">
        <v>3449.55</v>
      </c>
      <c r="L66" s="155">
        <v>1945.8000000000002</v>
      </c>
      <c r="M66" s="155">
        <v>478.01</v>
      </c>
      <c r="N66" s="155">
        <v>1467.8</v>
      </c>
      <c r="O66" s="156" t="s">
        <v>198</v>
      </c>
    </row>
    <row r="67" spans="1:15" x14ac:dyDescent="0.35">
      <c r="A67" s="86" t="str">
        <f t="shared" si="2"/>
        <v>#51111</v>
      </c>
      <c r="B67" s="86" t="str">
        <f t="shared" si="2"/>
        <v>Authors and writers (except technical)</v>
      </c>
      <c r="C67" s="152">
        <f t="shared" si="4"/>
        <v>4830</v>
      </c>
      <c r="D67" s="152">
        <f t="shared" si="4"/>
        <v>1930</v>
      </c>
      <c r="E67" s="152">
        <f t="shared" si="4"/>
        <v>840</v>
      </c>
      <c r="F67" s="152">
        <f t="shared" si="4"/>
        <v>1090</v>
      </c>
      <c r="G67" s="153" t="str">
        <f t="shared" si="3"/>
        <v>1</v>
      </c>
      <c r="I67" s="154" t="s">
        <v>658</v>
      </c>
      <c r="J67" s="154" t="s">
        <v>659</v>
      </c>
      <c r="K67" s="155">
        <v>4827.5600000000004</v>
      </c>
      <c r="L67" s="155">
        <v>1927.7000000000003</v>
      </c>
      <c r="M67" s="155">
        <v>835.31999999999982</v>
      </c>
      <c r="N67" s="155">
        <v>1092.3499999999999</v>
      </c>
      <c r="O67" s="156" t="s">
        <v>191</v>
      </c>
    </row>
    <row r="68" spans="1:15" x14ac:dyDescent="0.35">
      <c r="A68" s="86" t="str">
        <f t="shared" si="2"/>
        <v>#41302</v>
      </c>
      <c r="B68" s="86" t="str">
        <f t="shared" si="2"/>
        <v>Religious leaders</v>
      </c>
      <c r="C68" s="152">
        <f t="shared" si="4"/>
        <v>4840</v>
      </c>
      <c r="D68" s="152">
        <f t="shared" si="4"/>
        <v>1920</v>
      </c>
      <c r="E68" s="152">
        <f t="shared" si="4"/>
        <v>930</v>
      </c>
      <c r="F68" s="152">
        <f t="shared" si="4"/>
        <v>990</v>
      </c>
      <c r="G68" s="153" t="str">
        <f t="shared" si="3"/>
        <v>1</v>
      </c>
      <c r="I68" s="154" t="s">
        <v>582</v>
      </c>
      <c r="J68" s="154" t="s">
        <v>583</v>
      </c>
      <c r="K68" s="155">
        <v>4836.59</v>
      </c>
      <c r="L68" s="155">
        <v>1920.88</v>
      </c>
      <c r="M68" s="155">
        <v>928.69</v>
      </c>
      <c r="N68" s="155">
        <v>992.18</v>
      </c>
      <c r="O68" s="156" t="s">
        <v>191</v>
      </c>
    </row>
    <row r="69" spans="1:15" x14ac:dyDescent="0.35">
      <c r="A69" s="86" t="str">
        <f t="shared" si="2"/>
        <v>#40020</v>
      </c>
      <c r="B69" s="86" t="str">
        <f t="shared" si="2"/>
        <v>Administrators - post-secondary education and vocational training</v>
      </c>
      <c r="C69" s="152">
        <f t="shared" si="4"/>
        <v>4040</v>
      </c>
      <c r="D69" s="152">
        <f t="shared" si="4"/>
        <v>1920</v>
      </c>
      <c r="E69" s="152">
        <f t="shared" si="4"/>
        <v>430</v>
      </c>
      <c r="F69" s="152">
        <f t="shared" si="4"/>
        <v>1490</v>
      </c>
      <c r="G69" s="153" t="str">
        <f t="shared" si="3"/>
        <v>0</v>
      </c>
      <c r="I69" s="154" t="s">
        <v>554</v>
      </c>
      <c r="J69" s="154" t="s">
        <v>555</v>
      </c>
      <c r="K69" s="155">
        <v>4041.13</v>
      </c>
      <c r="L69" s="155">
        <v>1918.7</v>
      </c>
      <c r="M69" s="155">
        <v>430.33999999999992</v>
      </c>
      <c r="N69" s="155">
        <v>1488.3600000000001</v>
      </c>
      <c r="O69" s="156" t="s">
        <v>198</v>
      </c>
    </row>
    <row r="70" spans="1:15" x14ac:dyDescent="0.35">
      <c r="A70" s="86" t="str">
        <f t="shared" ref="A70:B129" si="5">I70</f>
        <v>#22212</v>
      </c>
      <c r="B70" s="86" t="str">
        <f t="shared" si="5"/>
        <v>Drafting technologists and technicians</v>
      </c>
      <c r="C70" s="152">
        <f t="shared" si="4"/>
        <v>4650</v>
      </c>
      <c r="D70" s="152">
        <f t="shared" si="4"/>
        <v>1910</v>
      </c>
      <c r="E70" s="152">
        <f t="shared" si="4"/>
        <v>910</v>
      </c>
      <c r="F70" s="152">
        <f t="shared" si="4"/>
        <v>990</v>
      </c>
      <c r="G70" s="153" t="str">
        <f t="shared" ref="G70:G129" si="6">O70</f>
        <v>2</v>
      </c>
      <c r="I70" s="154" t="s">
        <v>428</v>
      </c>
      <c r="J70" s="154" t="s">
        <v>429</v>
      </c>
      <c r="K70" s="155">
        <v>4654.96</v>
      </c>
      <c r="L70" s="155">
        <v>1906.8300000000002</v>
      </c>
      <c r="M70" s="155">
        <v>913.23</v>
      </c>
      <c r="N70" s="155">
        <v>993.6</v>
      </c>
      <c r="O70" s="156" t="s">
        <v>171</v>
      </c>
    </row>
    <row r="71" spans="1:15" x14ac:dyDescent="0.35">
      <c r="A71" s="86" t="str">
        <f t="shared" si="5"/>
        <v>#33101</v>
      </c>
      <c r="B71" s="86" t="str">
        <f t="shared" si="5"/>
        <v>Medical laboratory assistants and related technical occupations</v>
      </c>
      <c r="C71" s="152">
        <f t="shared" si="4"/>
        <v>4500</v>
      </c>
      <c r="D71" s="152">
        <f t="shared" si="4"/>
        <v>1890</v>
      </c>
      <c r="E71" s="152">
        <f t="shared" si="4"/>
        <v>1000</v>
      </c>
      <c r="F71" s="152">
        <f t="shared" si="4"/>
        <v>890</v>
      </c>
      <c r="G71" s="153" t="str">
        <f t="shared" si="6"/>
        <v>3</v>
      </c>
      <c r="I71" s="154" t="s">
        <v>540</v>
      </c>
      <c r="J71" s="154" t="s">
        <v>541</v>
      </c>
      <c r="K71" s="155">
        <v>4502.8</v>
      </c>
      <c r="L71" s="155">
        <v>1892.5100000000002</v>
      </c>
      <c r="M71" s="155">
        <v>1002.8499999999999</v>
      </c>
      <c r="N71" s="155">
        <v>889.66000000000008</v>
      </c>
      <c r="O71" s="156" t="s">
        <v>174</v>
      </c>
    </row>
    <row r="72" spans="1:15" x14ac:dyDescent="0.35">
      <c r="A72" s="86" t="str">
        <f t="shared" si="5"/>
        <v>#72011</v>
      </c>
      <c r="B72" s="86" t="str">
        <f t="shared" si="5"/>
        <v>Contractors and supervisors, electrical trades and telecommunications occupations</v>
      </c>
      <c r="C72" s="152">
        <f t="shared" si="4"/>
        <v>3910</v>
      </c>
      <c r="D72" s="152">
        <f t="shared" si="4"/>
        <v>1850</v>
      </c>
      <c r="E72" s="152">
        <f t="shared" si="4"/>
        <v>560</v>
      </c>
      <c r="F72" s="152">
        <f t="shared" si="4"/>
        <v>1290</v>
      </c>
      <c r="G72" s="153" t="str">
        <f t="shared" si="6"/>
        <v>2</v>
      </c>
      <c r="I72" s="154" t="s">
        <v>850</v>
      </c>
      <c r="J72" s="154" t="s">
        <v>851</v>
      </c>
      <c r="K72" s="155">
        <v>3906.51</v>
      </c>
      <c r="L72" s="155">
        <v>1848.6399999999999</v>
      </c>
      <c r="M72" s="155">
        <v>557.81999999999994</v>
      </c>
      <c r="N72" s="155">
        <v>1290.83</v>
      </c>
      <c r="O72" s="156" t="s">
        <v>171</v>
      </c>
    </row>
    <row r="73" spans="1:15" x14ac:dyDescent="0.35">
      <c r="A73" s="86" t="str">
        <f t="shared" si="5"/>
        <v>#41404</v>
      </c>
      <c r="B73" s="86" t="str">
        <f t="shared" si="5"/>
        <v>Health policy researchers, consultants and program officers</v>
      </c>
      <c r="C73" s="152">
        <f t="shared" si="4"/>
        <v>4400</v>
      </c>
      <c r="D73" s="152">
        <f t="shared" si="4"/>
        <v>1780</v>
      </c>
      <c r="E73" s="152">
        <f t="shared" si="4"/>
        <v>800</v>
      </c>
      <c r="F73" s="152">
        <f t="shared" si="4"/>
        <v>980</v>
      </c>
      <c r="G73" s="153" t="str">
        <f t="shared" si="6"/>
        <v>1</v>
      </c>
      <c r="I73" s="154" t="s">
        <v>600</v>
      </c>
      <c r="J73" s="154" t="s">
        <v>601</v>
      </c>
      <c r="K73" s="155">
        <v>4403.45</v>
      </c>
      <c r="L73" s="155">
        <v>1778.23</v>
      </c>
      <c r="M73" s="155">
        <v>802.25</v>
      </c>
      <c r="N73" s="155">
        <v>975.99</v>
      </c>
      <c r="O73" s="156" t="s">
        <v>191</v>
      </c>
    </row>
    <row r="74" spans="1:15" x14ac:dyDescent="0.35">
      <c r="A74" s="86" t="str">
        <f t="shared" si="5"/>
        <v>#12201</v>
      </c>
      <c r="B74" s="86" t="str">
        <f t="shared" si="5"/>
        <v>Insurance adjusters and claims examiners</v>
      </c>
      <c r="C74" s="152">
        <f t="shared" si="4"/>
        <v>4220</v>
      </c>
      <c r="D74" s="152">
        <f t="shared" si="4"/>
        <v>1770</v>
      </c>
      <c r="E74" s="152">
        <f t="shared" si="4"/>
        <v>700</v>
      </c>
      <c r="F74" s="152">
        <f t="shared" si="4"/>
        <v>1060</v>
      </c>
      <c r="G74" s="153" t="str">
        <f t="shared" si="6"/>
        <v>2</v>
      </c>
      <c r="I74" s="154" t="s">
        <v>281</v>
      </c>
      <c r="J74" s="154" t="s">
        <v>282</v>
      </c>
      <c r="K74" s="155">
        <v>4220.97</v>
      </c>
      <c r="L74" s="155">
        <v>1765.6100000000001</v>
      </c>
      <c r="M74" s="155">
        <v>704.28</v>
      </c>
      <c r="N74" s="155">
        <v>1061.32</v>
      </c>
      <c r="O74" s="156" t="s">
        <v>171</v>
      </c>
    </row>
    <row r="75" spans="1:15" x14ac:dyDescent="0.35">
      <c r="A75" s="86" t="str">
        <f t="shared" si="5"/>
        <v>#32121</v>
      </c>
      <c r="B75" s="86" t="str">
        <f t="shared" si="5"/>
        <v>Medical radiation technologists</v>
      </c>
      <c r="C75" s="152">
        <f t="shared" si="4"/>
        <v>3860</v>
      </c>
      <c r="D75" s="152">
        <f t="shared" si="4"/>
        <v>1760</v>
      </c>
      <c r="E75" s="152">
        <f t="shared" si="4"/>
        <v>970</v>
      </c>
      <c r="F75" s="152">
        <f t="shared" si="4"/>
        <v>790</v>
      </c>
      <c r="G75" s="153" t="str">
        <f t="shared" si="6"/>
        <v>2</v>
      </c>
      <c r="I75" s="154" t="s">
        <v>522</v>
      </c>
      <c r="J75" s="154" t="s">
        <v>523</v>
      </c>
      <c r="K75" s="155">
        <v>3864.7</v>
      </c>
      <c r="L75" s="155">
        <v>1755.5699999999997</v>
      </c>
      <c r="M75" s="155">
        <v>965.52</v>
      </c>
      <c r="N75" s="155">
        <v>790.05999999999983</v>
      </c>
      <c r="O75" s="156" t="s">
        <v>171</v>
      </c>
    </row>
    <row r="76" spans="1:15" x14ac:dyDescent="0.35">
      <c r="A76" s="86" t="str">
        <f t="shared" si="5"/>
        <v>#10029</v>
      </c>
      <c r="B76" s="86" t="str">
        <f t="shared" si="5"/>
        <v>Other business services managers</v>
      </c>
      <c r="C76" s="152">
        <f t="shared" si="4"/>
        <v>3280</v>
      </c>
      <c r="D76" s="152">
        <f t="shared" si="4"/>
        <v>1720</v>
      </c>
      <c r="E76" s="152">
        <f t="shared" si="4"/>
        <v>470</v>
      </c>
      <c r="F76" s="152">
        <f t="shared" si="4"/>
        <v>1260</v>
      </c>
      <c r="G76" s="153" t="str">
        <f t="shared" si="6"/>
        <v>0</v>
      </c>
      <c r="I76" s="154" t="s">
        <v>233</v>
      </c>
      <c r="J76" s="154" t="s">
        <v>234</v>
      </c>
      <c r="K76" s="155">
        <v>3275.08</v>
      </c>
      <c r="L76" s="155">
        <v>1720.6299999999999</v>
      </c>
      <c r="M76" s="155">
        <v>465.15000000000003</v>
      </c>
      <c r="N76" s="155">
        <v>1255.4699999999998</v>
      </c>
      <c r="O76" s="156" t="s">
        <v>198</v>
      </c>
    </row>
    <row r="77" spans="1:15" x14ac:dyDescent="0.35">
      <c r="A77" s="86" t="str">
        <f t="shared" si="5"/>
        <v>#21200</v>
      </c>
      <c r="B77" s="86" t="str">
        <f t="shared" si="5"/>
        <v>Architects</v>
      </c>
      <c r="C77" s="152">
        <f t="shared" si="4"/>
        <v>4190</v>
      </c>
      <c r="D77" s="152">
        <f t="shared" si="4"/>
        <v>1720</v>
      </c>
      <c r="E77" s="152">
        <f t="shared" si="4"/>
        <v>1000</v>
      </c>
      <c r="F77" s="152">
        <f t="shared" si="4"/>
        <v>710</v>
      </c>
      <c r="G77" s="153" t="str">
        <f t="shared" si="6"/>
        <v>1</v>
      </c>
      <c r="I77" s="154" t="s">
        <v>362</v>
      </c>
      <c r="J77" s="154" t="s">
        <v>363</v>
      </c>
      <c r="K77" s="155">
        <v>4191.3</v>
      </c>
      <c r="L77" s="155">
        <v>1715.02</v>
      </c>
      <c r="M77" s="155">
        <v>1004.24</v>
      </c>
      <c r="N77" s="155">
        <v>710.78</v>
      </c>
      <c r="O77" s="156" t="s">
        <v>191</v>
      </c>
    </row>
    <row r="78" spans="1:15" x14ac:dyDescent="0.35">
      <c r="A78" s="86" t="str">
        <f t="shared" si="5"/>
        <v>#32120</v>
      </c>
      <c r="B78" s="86" t="str">
        <f t="shared" si="5"/>
        <v>Medical laboratory technologists</v>
      </c>
      <c r="C78" s="152">
        <f t="shared" si="4"/>
        <v>3380</v>
      </c>
      <c r="D78" s="152">
        <f t="shared" si="4"/>
        <v>1670</v>
      </c>
      <c r="E78" s="152">
        <f t="shared" si="4"/>
        <v>810</v>
      </c>
      <c r="F78" s="152">
        <f t="shared" si="4"/>
        <v>860</v>
      </c>
      <c r="G78" s="153" t="str">
        <f t="shared" si="6"/>
        <v>2</v>
      </c>
      <c r="I78" s="154" t="s">
        <v>520</v>
      </c>
      <c r="J78" s="154" t="s">
        <v>521</v>
      </c>
      <c r="K78" s="155">
        <v>3382.52</v>
      </c>
      <c r="L78" s="155">
        <v>1670.35</v>
      </c>
      <c r="M78" s="155">
        <v>809.57999999999993</v>
      </c>
      <c r="N78" s="155">
        <v>860.78</v>
      </c>
      <c r="O78" s="156" t="s">
        <v>171</v>
      </c>
    </row>
    <row r="79" spans="1:15" x14ac:dyDescent="0.35">
      <c r="A79" s="86" t="str">
        <f t="shared" si="5"/>
        <v>#21233</v>
      </c>
      <c r="B79" s="86" t="str">
        <f t="shared" si="5"/>
        <v>Web designers</v>
      </c>
      <c r="C79" s="152">
        <f t="shared" si="4"/>
        <v>3040</v>
      </c>
      <c r="D79" s="152">
        <f t="shared" si="4"/>
        <v>1620</v>
      </c>
      <c r="E79" s="152">
        <f t="shared" si="4"/>
        <v>1190</v>
      </c>
      <c r="F79" s="152">
        <f t="shared" si="4"/>
        <v>430</v>
      </c>
      <c r="G79" s="153" t="str">
        <f t="shared" si="6"/>
        <v>1</v>
      </c>
      <c r="I79" s="154" t="s">
        <v>382</v>
      </c>
      <c r="J79" s="154" t="s">
        <v>383</v>
      </c>
      <c r="K79" s="155">
        <v>3039.01</v>
      </c>
      <c r="L79" s="155">
        <v>1618.79</v>
      </c>
      <c r="M79" s="155">
        <v>1189.44</v>
      </c>
      <c r="N79" s="155">
        <v>429.35</v>
      </c>
      <c r="O79" s="156" t="s">
        <v>191</v>
      </c>
    </row>
    <row r="80" spans="1:15" x14ac:dyDescent="0.35">
      <c r="A80" s="86" t="str">
        <f t="shared" si="5"/>
        <v>#21311</v>
      </c>
      <c r="B80" s="86" t="str">
        <f t="shared" si="5"/>
        <v>Computer engineers (except software engineers and designers)</v>
      </c>
      <c r="C80" s="152">
        <f t="shared" si="4"/>
        <v>2960</v>
      </c>
      <c r="D80" s="152">
        <f t="shared" si="4"/>
        <v>1600</v>
      </c>
      <c r="E80" s="152">
        <f t="shared" si="4"/>
        <v>840</v>
      </c>
      <c r="F80" s="152">
        <f t="shared" si="4"/>
        <v>760</v>
      </c>
      <c r="G80" s="153" t="str">
        <f t="shared" si="6"/>
        <v>1</v>
      </c>
      <c r="I80" s="154" t="s">
        <v>392</v>
      </c>
      <c r="J80" s="154" t="s">
        <v>393</v>
      </c>
      <c r="K80" s="155">
        <v>2964.12</v>
      </c>
      <c r="L80" s="155">
        <v>1603.83</v>
      </c>
      <c r="M80" s="155">
        <v>844.99</v>
      </c>
      <c r="N80" s="155">
        <v>758.83999999999992</v>
      </c>
      <c r="O80" s="156" t="s">
        <v>191</v>
      </c>
    </row>
    <row r="81" spans="1:15" x14ac:dyDescent="0.35">
      <c r="A81" s="86" t="str">
        <f t="shared" si="5"/>
        <v>#33103</v>
      </c>
      <c r="B81" s="86" t="str">
        <f t="shared" si="5"/>
        <v>Pharmacy technical assistants and pharmacy assistants</v>
      </c>
      <c r="C81" s="152">
        <f t="shared" si="4"/>
        <v>4980</v>
      </c>
      <c r="D81" s="152">
        <f t="shared" si="4"/>
        <v>1600</v>
      </c>
      <c r="E81" s="152">
        <f t="shared" si="4"/>
        <v>870</v>
      </c>
      <c r="F81" s="152">
        <f t="shared" si="4"/>
        <v>730</v>
      </c>
      <c r="G81" s="153" t="str">
        <f t="shared" si="6"/>
        <v>3</v>
      </c>
      <c r="I81" s="154" t="s">
        <v>542</v>
      </c>
      <c r="J81" s="154" t="s">
        <v>543</v>
      </c>
      <c r="K81" s="155">
        <v>4983.84</v>
      </c>
      <c r="L81" s="155">
        <v>1602.3699999999997</v>
      </c>
      <c r="M81" s="155">
        <v>873.32</v>
      </c>
      <c r="N81" s="155">
        <v>729.04000000000008</v>
      </c>
      <c r="O81" s="156" t="s">
        <v>174</v>
      </c>
    </row>
    <row r="82" spans="1:15" x14ac:dyDescent="0.35">
      <c r="A82" s="86" t="str">
        <f t="shared" si="5"/>
        <v>#31110</v>
      </c>
      <c r="B82" s="86" t="str">
        <f t="shared" si="5"/>
        <v>Dentists</v>
      </c>
      <c r="C82" s="152">
        <f t="shared" si="4"/>
        <v>3500</v>
      </c>
      <c r="D82" s="152">
        <f t="shared" si="4"/>
        <v>1490</v>
      </c>
      <c r="E82" s="152">
        <f t="shared" si="4"/>
        <v>620</v>
      </c>
      <c r="F82" s="152">
        <f t="shared" si="4"/>
        <v>870</v>
      </c>
      <c r="G82" s="153" t="str">
        <f t="shared" si="6"/>
        <v>1</v>
      </c>
      <c r="I82" s="154" t="s">
        <v>474</v>
      </c>
      <c r="J82" s="154" t="s">
        <v>475</v>
      </c>
      <c r="K82" s="155">
        <v>3497.64</v>
      </c>
      <c r="L82" s="155">
        <v>1489.3000000000002</v>
      </c>
      <c r="M82" s="155">
        <v>617.65000000000009</v>
      </c>
      <c r="N82" s="155">
        <v>871.68000000000006</v>
      </c>
      <c r="O82" s="156" t="s">
        <v>191</v>
      </c>
    </row>
    <row r="83" spans="1:15" x14ac:dyDescent="0.35">
      <c r="A83" s="86" t="str">
        <f t="shared" si="5"/>
        <v>#32111</v>
      </c>
      <c r="B83" s="86" t="str">
        <f t="shared" si="5"/>
        <v>Dental hygienists and dental therapists</v>
      </c>
      <c r="C83" s="152">
        <f t="shared" si="4"/>
        <v>3290</v>
      </c>
      <c r="D83" s="152">
        <f t="shared" si="4"/>
        <v>1470</v>
      </c>
      <c r="E83" s="152">
        <f t="shared" si="4"/>
        <v>590</v>
      </c>
      <c r="F83" s="152">
        <f t="shared" si="4"/>
        <v>880</v>
      </c>
      <c r="G83" s="153" t="str">
        <f t="shared" si="6"/>
        <v>2</v>
      </c>
      <c r="I83" s="154" t="s">
        <v>516</v>
      </c>
      <c r="J83" s="154" t="s">
        <v>517</v>
      </c>
      <c r="K83" s="155">
        <v>3285.42</v>
      </c>
      <c r="L83" s="155">
        <v>1467.35</v>
      </c>
      <c r="M83" s="155">
        <v>588.98</v>
      </c>
      <c r="N83" s="155">
        <v>878.36999999999989</v>
      </c>
      <c r="O83" s="156" t="s">
        <v>171</v>
      </c>
    </row>
    <row r="84" spans="1:15" x14ac:dyDescent="0.35">
      <c r="A84" s="86" t="str">
        <f t="shared" si="5"/>
        <v>#32102</v>
      </c>
      <c r="B84" s="86" t="str">
        <f t="shared" si="5"/>
        <v>Paramedical occupations</v>
      </c>
      <c r="C84" s="152">
        <f t="shared" si="4"/>
        <v>3420</v>
      </c>
      <c r="D84" s="152">
        <f t="shared" si="4"/>
        <v>1460</v>
      </c>
      <c r="E84" s="152">
        <f t="shared" si="4"/>
        <v>630</v>
      </c>
      <c r="F84" s="152">
        <f t="shared" ref="F84:F129" si="7">ROUND(N84,-1)</f>
        <v>840</v>
      </c>
      <c r="G84" s="153" t="str">
        <f t="shared" si="6"/>
        <v>2</v>
      </c>
      <c r="I84" s="154" t="s">
        <v>506</v>
      </c>
      <c r="J84" s="154" t="s">
        <v>507</v>
      </c>
      <c r="K84" s="155">
        <v>3422.52</v>
      </c>
      <c r="L84" s="155">
        <v>1464.25</v>
      </c>
      <c r="M84" s="155">
        <v>628.25</v>
      </c>
      <c r="N84" s="155">
        <v>836</v>
      </c>
      <c r="O84" s="156" t="s">
        <v>171</v>
      </c>
    </row>
    <row r="85" spans="1:15" x14ac:dyDescent="0.35">
      <c r="A85" s="86" t="str">
        <f t="shared" si="5"/>
        <v>#72402</v>
      </c>
      <c r="B85" s="86" t="str">
        <f t="shared" si="5"/>
        <v>Heating, refrigeration and air conditioning mechanics</v>
      </c>
      <c r="C85" s="152">
        <f t="shared" ref="C85:E129" si="8">ROUND(K85,-1)</f>
        <v>3410</v>
      </c>
      <c r="D85" s="152">
        <f t="shared" si="8"/>
        <v>1460</v>
      </c>
      <c r="E85" s="152">
        <f t="shared" si="8"/>
        <v>800</v>
      </c>
      <c r="F85" s="152">
        <f t="shared" si="7"/>
        <v>650</v>
      </c>
      <c r="G85" s="153" t="str">
        <f t="shared" si="6"/>
        <v>2</v>
      </c>
      <c r="I85" s="154" t="s">
        <v>184</v>
      </c>
      <c r="J85" s="154" t="s">
        <v>185</v>
      </c>
      <c r="K85" s="155">
        <v>3408.48</v>
      </c>
      <c r="L85" s="155">
        <v>1458.1100000000001</v>
      </c>
      <c r="M85" s="155">
        <v>804.99000000000012</v>
      </c>
      <c r="N85" s="155">
        <v>653.11999999999989</v>
      </c>
      <c r="O85" s="156" t="s">
        <v>171</v>
      </c>
    </row>
    <row r="86" spans="1:15" x14ac:dyDescent="0.35">
      <c r="A86" s="86" t="str">
        <f t="shared" si="5"/>
        <v>#72013</v>
      </c>
      <c r="B86" s="86" t="str">
        <f t="shared" si="5"/>
        <v>Contractors and supervisors, carpentry trades</v>
      </c>
      <c r="C86" s="152">
        <f t="shared" si="8"/>
        <v>3600</v>
      </c>
      <c r="D86" s="152">
        <f t="shared" si="8"/>
        <v>1450</v>
      </c>
      <c r="E86" s="152">
        <f t="shared" si="8"/>
        <v>600</v>
      </c>
      <c r="F86" s="152">
        <f t="shared" si="7"/>
        <v>850</v>
      </c>
      <c r="G86" s="153" t="str">
        <f t="shared" si="6"/>
        <v>2</v>
      </c>
      <c r="I86" s="154" t="s">
        <v>854</v>
      </c>
      <c r="J86" s="154" t="s">
        <v>855</v>
      </c>
      <c r="K86" s="155">
        <v>3602.49</v>
      </c>
      <c r="L86" s="155">
        <v>1447.99</v>
      </c>
      <c r="M86" s="155">
        <v>598.25</v>
      </c>
      <c r="N86" s="155">
        <v>849.76</v>
      </c>
      <c r="O86" s="156" t="s">
        <v>171</v>
      </c>
    </row>
    <row r="87" spans="1:15" x14ac:dyDescent="0.35">
      <c r="A87" s="86" t="str">
        <f t="shared" si="5"/>
        <v>#32124</v>
      </c>
      <c r="B87" s="86" t="str">
        <f t="shared" si="5"/>
        <v>Pharmacy technicians</v>
      </c>
      <c r="C87" s="152">
        <f t="shared" si="8"/>
        <v>3500</v>
      </c>
      <c r="D87" s="152">
        <f t="shared" si="8"/>
        <v>1410</v>
      </c>
      <c r="E87" s="152">
        <f t="shared" si="8"/>
        <v>690</v>
      </c>
      <c r="F87" s="152">
        <f t="shared" si="7"/>
        <v>720</v>
      </c>
      <c r="G87" s="153" t="str">
        <f t="shared" si="6"/>
        <v>2</v>
      </c>
      <c r="I87" s="154" t="s">
        <v>528</v>
      </c>
      <c r="J87" s="154" t="s">
        <v>529</v>
      </c>
      <c r="K87" s="155">
        <v>3503.54</v>
      </c>
      <c r="L87" s="155">
        <v>1409.05</v>
      </c>
      <c r="M87" s="155">
        <v>690.11000000000013</v>
      </c>
      <c r="N87" s="155">
        <v>718.92999999999984</v>
      </c>
      <c r="O87" s="156" t="s">
        <v>171</v>
      </c>
    </row>
    <row r="88" spans="1:15" x14ac:dyDescent="0.35">
      <c r="A88" s="86" t="str">
        <f t="shared" si="5"/>
        <v>#21223</v>
      </c>
      <c r="B88" s="86" t="str">
        <f t="shared" si="5"/>
        <v>Database analysts and data administrators</v>
      </c>
      <c r="C88" s="152">
        <f t="shared" si="8"/>
        <v>2780</v>
      </c>
      <c r="D88" s="152">
        <f t="shared" si="8"/>
        <v>1380</v>
      </c>
      <c r="E88" s="152">
        <f t="shared" si="8"/>
        <v>640</v>
      </c>
      <c r="F88" s="152">
        <f t="shared" si="7"/>
        <v>750</v>
      </c>
      <c r="G88" s="153" t="str">
        <f t="shared" si="6"/>
        <v>1</v>
      </c>
      <c r="I88" s="154" t="s">
        <v>378</v>
      </c>
      <c r="J88" s="154" t="s">
        <v>379</v>
      </c>
      <c r="K88" s="155">
        <v>2779.76</v>
      </c>
      <c r="L88" s="155">
        <v>1383.79</v>
      </c>
      <c r="M88" s="155">
        <v>638.16000000000008</v>
      </c>
      <c r="N88" s="155">
        <v>745.64999999999986</v>
      </c>
      <c r="O88" s="156" t="s">
        <v>191</v>
      </c>
    </row>
    <row r="89" spans="1:15" x14ac:dyDescent="0.35">
      <c r="A89" s="86" t="str">
        <f t="shared" si="5"/>
        <v>#31203</v>
      </c>
      <c r="B89" s="86" t="str">
        <f t="shared" si="5"/>
        <v>Occupational therapists</v>
      </c>
      <c r="C89" s="152">
        <f t="shared" si="8"/>
        <v>3160</v>
      </c>
      <c r="D89" s="152">
        <f t="shared" si="8"/>
        <v>1360</v>
      </c>
      <c r="E89" s="152">
        <f t="shared" si="8"/>
        <v>720</v>
      </c>
      <c r="F89" s="152">
        <f t="shared" si="7"/>
        <v>640</v>
      </c>
      <c r="G89" s="153" t="str">
        <f t="shared" si="6"/>
        <v>1</v>
      </c>
      <c r="I89" s="154" t="s">
        <v>490</v>
      </c>
      <c r="J89" s="154" t="s">
        <v>491</v>
      </c>
      <c r="K89" s="155">
        <v>3162.56</v>
      </c>
      <c r="L89" s="155">
        <v>1361.23</v>
      </c>
      <c r="M89" s="155">
        <v>718.63</v>
      </c>
      <c r="N89" s="155">
        <v>642.61</v>
      </c>
      <c r="O89" s="156" t="s">
        <v>191</v>
      </c>
    </row>
    <row r="90" spans="1:15" x14ac:dyDescent="0.35">
      <c r="A90" s="86" t="str">
        <f t="shared" si="5"/>
        <v>#31300</v>
      </c>
      <c r="B90" s="86" t="str">
        <f t="shared" si="5"/>
        <v>Nursing coordinators and supervisors</v>
      </c>
      <c r="C90" s="152">
        <f t="shared" si="8"/>
        <v>2180</v>
      </c>
      <c r="D90" s="152">
        <f t="shared" si="8"/>
        <v>1360</v>
      </c>
      <c r="E90" s="152">
        <f t="shared" si="8"/>
        <v>550</v>
      </c>
      <c r="F90" s="152">
        <f t="shared" si="7"/>
        <v>810</v>
      </c>
      <c r="G90" s="153" t="str">
        <f t="shared" si="6"/>
        <v>1</v>
      </c>
      <c r="I90" s="154" t="s">
        <v>496</v>
      </c>
      <c r="J90" s="154" t="s">
        <v>497</v>
      </c>
      <c r="K90" s="155">
        <v>2180.58</v>
      </c>
      <c r="L90" s="155">
        <v>1360.15</v>
      </c>
      <c r="M90" s="155">
        <v>548.90000000000009</v>
      </c>
      <c r="N90" s="155">
        <v>811.27</v>
      </c>
      <c r="O90" s="156" t="s">
        <v>191</v>
      </c>
    </row>
    <row r="91" spans="1:15" x14ac:dyDescent="0.35">
      <c r="A91" s="86" t="str">
        <f t="shared" si="5"/>
        <v>#50012</v>
      </c>
      <c r="B91" s="86" t="str">
        <f t="shared" si="5"/>
        <v>Recreation, sports and fitness program and service directors</v>
      </c>
      <c r="C91" s="152">
        <f t="shared" si="8"/>
        <v>2710</v>
      </c>
      <c r="D91" s="152">
        <f t="shared" si="8"/>
        <v>1350</v>
      </c>
      <c r="E91" s="152">
        <f t="shared" si="8"/>
        <v>450</v>
      </c>
      <c r="F91" s="152">
        <f t="shared" si="7"/>
        <v>890</v>
      </c>
      <c r="G91" s="153" t="str">
        <f t="shared" si="6"/>
        <v>0</v>
      </c>
      <c r="I91" s="154" t="s">
        <v>648</v>
      </c>
      <c r="J91" s="154" t="s">
        <v>649</v>
      </c>
      <c r="K91" s="155">
        <v>2709.3</v>
      </c>
      <c r="L91" s="155">
        <v>1348.2100000000003</v>
      </c>
      <c r="M91" s="155">
        <v>454.05</v>
      </c>
      <c r="N91" s="155">
        <v>894.15</v>
      </c>
      <c r="O91" s="156" t="s">
        <v>198</v>
      </c>
    </row>
    <row r="92" spans="1:15" x14ac:dyDescent="0.35">
      <c r="A92" s="86" t="str">
        <f t="shared" si="5"/>
        <v>#21202</v>
      </c>
      <c r="B92" s="86" t="str">
        <f t="shared" si="5"/>
        <v>Urban and land use planners</v>
      </c>
      <c r="C92" s="152">
        <f t="shared" si="8"/>
        <v>3210</v>
      </c>
      <c r="D92" s="152">
        <f t="shared" si="8"/>
        <v>1290</v>
      </c>
      <c r="E92" s="152">
        <f t="shared" si="8"/>
        <v>510</v>
      </c>
      <c r="F92" s="152">
        <f t="shared" si="7"/>
        <v>770</v>
      </c>
      <c r="G92" s="153" t="str">
        <f t="shared" si="6"/>
        <v>1</v>
      </c>
      <c r="I92" s="154" t="s">
        <v>366</v>
      </c>
      <c r="J92" s="154" t="s">
        <v>367</v>
      </c>
      <c r="K92" s="155">
        <v>3205.3</v>
      </c>
      <c r="L92" s="155">
        <v>1289.6400000000001</v>
      </c>
      <c r="M92" s="155">
        <v>514.82000000000005</v>
      </c>
      <c r="N92" s="155">
        <v>774.81</v>
      </c>
      <c r="O92" s="156" t="s">
        <v>191</v>
      </c>
    </row>
    <row r="93" spans="1:15" x14ac:dyDescent="0.35">
      <c r="A93" s="86" t="str">
        <f t="shared" si="5"/>
        <v>#11103</v>
      </c>
      <c r="B93" s="86" t="str">
        <f t="shared" si="5"/>
        <v>Securities agents, investment dealers and brokers</v>
      </c>
      <c r="C93" s="152">
        <f t="shared" si="8"/>
        <v>3020</v>
      </c>
      <c r="D93" s="152">
        <f t="shared" si="8"/>
        <v>1220</v>
      </c>
      <c r="E93" s="152">
        <f t="shared" si="8"/>
        <v>370</v>
      </c>
      <c r="F93" s="152">
        <f t="shared" si="7"/>
        <v>850</v>
      </c>
      <c r="G93" s="153" t="str">
        <f t="shared" si="6"/>
        <v>1</v>
      </c>
      <c r="I93" s="154" t="s">
        <v>243</v>
      </c>
      <c r="J93" s="154" t="s">
        <v>244</v>
      </c>
      <c r="K93" s="155">
        <v>3021.76</v>
      </c>
      <c r="L93" s="155">
        <v>1218.6199999999999</v>
      </c>
      <c r="M93" s="155">
        <v>368.88999999999993</v>
      </c>
      <c r="N93" s="155">
        <v>849.71</v>
      </c>
      <c r="O93" s="156" t="s">
        <v>191</v>
      </c>
    </row>
    <row r="94" spans="1:15" x14ac:dyDescent="0.35">
      <c r="A94" s="86" t="str">
        <f t="shared" si="5"/>
        <v>#20011</v>
      </c>
      <c r="B94" s="86" t="str">
        <f t="shared" si="5"/>
        <v>Architecture and science managers</v>
      </c>
      <c r="C94" s="152">
        <f t="shared" si="8"/>
        <v>2140</v>
      </c>
      <c r="D94" s="152">
        <f t="shared" si="8"/>
        <v>1200</v>
      </c>
      <c r="E94" s="152">
        <f t="shared" si="8"/>
        <v>380</v>
      </c>
      <c r="F94" s="152">
        <f t="shared" si="7"/>
        <v>820</v>
      </c>
      <c r="G94" s="153" t="str">
        <f t="shared" si="6"/>
        <v>0</v>
      </c>
      <c r="I94" s="154" t="s">
        <v>342</v>
      </c>
      <c r="J94" s="154" t="s">
        <v>343</v>
      </c>
      <c r="K94" s="155">
        <v>2144.39</v>
      </c>
      <c r="L94" s="155">
        <v>1199.0999999999999</v>
      </c>
      <c r="M94" s="155">
        <v>380.71</v>
      </c>
      <c r="N94" s="155">
        <v>818.41000000000008</v>
      </c>
      <c r="O94" s="156" t="s">
        <v>198</v>
      </c>
    </row>
    <row r="95" spans="1:15" x14ac:dyDescent="0.35">
      <c r="A95" s="86" t="str">
        <f t="shared" si="5"/>
        <v>#32103</v>
      </c>
      <c r="B95" s="86" t="str">
        <f t="shared" si="5"/>
        <v>Respiratory therapists, clinical perfusionists and cardiopulmonary technologists</v>
      </c>
      <c r="C95" s="152">
        <f t="shared" si="8"/>
        <v>2070</v>
      </c>
      <c r="D95" s="152">
        <f t="shared" si="8"/>
        <v>1020</v>
      </c>
      <c r="E95" s="152">
        <f t="shared" si="8"/>
        <v>550</v>
      </c>
      <c r="F95" s="152">
        <f t="shared" si="7"/>
        <v>470</v>
      </c>
      <c r="G95" s="153" t="str">
        <f t="shared" si="6"/>
        <v>2</v>
      </c>
      <c r="I95" s="154" t="s">
        <v>508</v>
      </c>
      <c r="J95" s="154" t="s">
        <v>509</v>
      </c>
      <c r="K95" s="155">
        <v>2066.83</v>
      </c>
      <c r="L95" s="155">
        <v>1017.8200000000002</v>
      </c>
      <c r="M95" s="155">
        <v>549.33000000000004</v>
      </c>
      <c r="N95" s="155">
        <v>468.45000000000005</v>
      </c>
      <c r="O95" s="156" t="s">
        <v>171</v>
      </c>
    </row>
    <row r="96" spans="1:15" x14ac:dyDescent="0.35">
      <c r="A96" s="86" t="str">
        <f t="shared" si="5"/>
        <v>#32109</v>
      </c>
      <c r="B96" s="86" t="str">
        <f t="shared" si="5"/>
        <v>Other technical occupations in therapy and assessment</v>
      </c>
      <c r="C96" s="152">
        <f t="shared" si="8"/>
        <v>2350</v>
      </c>
      <c r="D96" s="152">
        <f t="shared" si="8"/>
        <v>970</v>
      </c>
      <c r="E96" s="152">
        <f t="shared" si="8"/>
        <v>520</v>
      </c>
      <c r="F96" s="152">
        <f t="shared" si="7"/>
        <v>460</v>
      </c>
      <c r="G96" s="153" t="str">
        <f t="shared" si="6"/>
        <v>2</v>
      </c>
      <c r="I96" s="154" t="s">
        <v>512</v>
      </c>
      <c r="J96" s="154" t="s">
        <v>513</v>
      </c>
      <c r="K96" s="155">
        <v>2346.62</v>
      </c>
      <c r="L96" s="155">
        <v>970.71</v>
      </c>
      <c r="M96" s="155">
        <v>515.07999999999993</v>
      </c>
      <c r="N96" s="155">
        <v>455.63000000000005</v>
      </c>
      <c r="O96" s="156" t="s">
        <v>171</v>
      </c>
    </row>
    <row r="97" spans="1:15" x14ac:dyDescent="0.35">
      <c r="A97" s="86" t="str">
        <f t="shared" si="5"/>
        <v>#31200</v>
      </c>
      <c r="B97" s="86" t="str">
        <f t="shared" si="5"/>
        <v>Psychologists</v>
      </c>
      <c r="C97" s="152">
        <f t="shared" si="8"/>
        <v>2100</v>
      </c>
      <c r="D97" s="152">
        <f t="shared" si="8"/>
        <v>890</v>
      </c>
      <c r="E97" s="152">
        <f t="shared" si="8"/>
        <v>410</v>
      </c>
      <c r="F97" s="152">
        <f t="shared" si="7"/>
        <v>480</v>
      </c>
      <c r="G97" s="153" t="str">
        <f t="shared" si="6"/>
        <v>1</v>
      </c>
      <c r="I97" s="154" t="s">
        <v>484</v>
      </c>
      <c r="J97" s="154" t="s">
        <v>485</v>
      </c>
      <c r="K97" s="155">
        <v>2102.9899999999998</v>
      </c>
      <c r="L97" s="155">
        <v>885.09999999999991</v>
      </c>
      <c r="M97" s="155">
        <v>407.93000000000006</v>
      </c>
      <c r="N97" s="155">
        <v>477.16999999999996</v>
      </c>
      <c r="O97" s="156" t="s">
        <v>191</v>
      </c>
    </row>
    <row r="98" spans="1:15" x14ac:dyDescent="0.35">
      <c r="A98" s="86" t="str">
        <f t="shared" si="5"/>
        <v>#72602</v>
      </c>
      <c r="B98" s="86" t="str">
        <f t="shared" si="5"/>
        <v>Deck officers, water transport</v>
      </c>
      <c r="C98" s="152">
        <f t="shared" si="8"/>
        <v>2100</v>
      </c>
      <c r="D98" s="152">
        <f t="shared" si="8"/>
        <v>880</v>
      </c>
      <c r="E98" s="152">
        <f t="shared" si="8"/>
        <v>360</v>
      </c>
      <c r="F98" s="152">
        <f t="shared" si="7"/>
        <v>520</v>
      </c>
      <c r="G98" s="153" t="str">
        <f t="shared" si="6"/>
        <v>2</v>
      </c>
      <c r="I98" s="154" t="s">
        <v>932</v>
      </c>
      <c r="J98" s="154" t="s">
        <v>933</v>
      </c>
      <c r="K98" s="155">
        <v>2095.87</v>
      </c>
      <c r="L98" s="155">
        <v>881.96999999999991</v>
      </c>
      <c r="M98" s="155">
        <v>361.88</v>
      </c>
      <c r="N98" s="155">
        <v>520.07000000000005</v>
      </c>
      <c r="O98" s="156" t="s">
        <v>171</v>
      </c>
    </row>
    <row r="99" spans="1:15" x14ac:dyDescent="0.35">
      <c r="A99" s="86" t="str">
        <f t="shared" si="5"/>
        <v>#40011</v>
      </c>
      <c r="B99" s="86" t="str">
        <f t="shared" si="5"/>
        <v>Government managers - economic analysis, policy development and program administration</v>
      </c>
      <c r="C99" s="152">
        <f t="shared" si="8"/>
        <v>1520</v>
      </c>
      <c r="D99" s="152">
        <f t="shared" si="8"/>
        <v>850</v>
      </c>
      <c r="E99" s="152">
        <f t="shared" si="8"/>
        <v>170</v>
      </c>
      <c r="F99" s="152">
        <f t="shared" si="7"/>
        <v>680</v>
      </c>
      <c r="G99" s="153" t="str">
        <f t="shared" si="6"/>
        <v>0</v>
      </c>
      <c r="I99" s="154" t="s">
        <v>548</v>
      </c>
      <c r="J99" s="154" t="s">
        <v>549</v>
      </c>
      <c r="K99" s="155">
        <v>1521.39</v>
      </c>
      <c r="L99" s="155">
        <v>846.44999999999993</v>
      </c>
      <c r="M99" s="155">
        <v>170.17000000000002</v>
      </c>
      <c r="N99" s="155">
        <v>676.28</v>
      </c>
      <c r="O99" s="156" t="s">
        <v>198</v>
      </c>
    </row>
    <row r="100" spans="1:15" x14ac:dyDescent="0.35">
      <c r="A100" s="86" t="str">
        <f t="shared" si="5"/>
        <v>#21211</v>
      </c>
      <c r="B100" s="86" t="str">
        <f t="shared" si="5"/>
        <v>Data scientists</v>
      </c>
      <c r="C100" s="152">
        <f t="shared" si="8"/>
        <v>2190</v>
      </c>
      <c r="D100" s="152">
        <f t="shared" si="8"/>
        <v>840</v>
      </c>
      <c r="E100" s="152">
        <f t="shared" si="8"/>
        <v>600</v>
      </c>
      <c r="F100" s="152">
        <f t="shared" si="7"/>
        <v>240</v>
      </c>
      <c r="G100" s="153" t="str">
        <f t="shared" si="6"/>
        <v>1</v>
      </c>
      <c r="I100" s="154" t="s">
        <v>372</v>
      </c>
      <c r="J100" s="154" t="s">
        <v>373</v>
      </c>
      <c r="K100" s="155">
        <v>2188.89</v>
      </c>
      <c r="L100" s="155">
        <v>841.93</v>
      </c>
      <c r="M100" s="155">
        <v>604.26</v>
      </c>
      <c r="N100" s="155">
        <v>237.68999999999997</v>
      </c>
      <c r="O100" s="156" t="s">
        <v>191</v>
      </c>
    </row>
    <row r="101" spans="1:15" x14ac:dyDescent="0.35">
      <c r="A101" s="86" t="str">
        <f t="shared" si="5"/>
        <v>#31101</v>
      </c>
      <c r="B101" s="86" t="str">
        <f t="shared" si="5"/>
        <v>Specialists in surgery</v>
      </c>
      <c r="C101" s="152">
        <f t="shared" si="8"/>
        <v>1840</v>
      </c>
      <c r="D101" s="152">
        <f t="shared" si="8"/>
        <v>830</v>
      </c>
      <c r="E101" s="152">
        <f t="shared" si="8"/>
        <v>420</v>
      </c>
      <c r="F101" s="152">
        <f t="shared" si="7"/>
        <v>410</v>
      </c>
      <c r="G101" s="153" t="str">
        <f t="shared" si="6"/>
        <v>1</v>
      </c>
      <c r="I101" s="154" t="s">
        <v>468</v>
      </c>
      <c r="J101" s="154" t="s">
        <v>469</v>
      </c>
      <c r="K101" s="155">
        <v>1843.92</v>
      </c>
      <c r="L101" s="155">
        <v>832.59000000000015</v>
      </c>
      <c r="M101" s="155">
        <v>422.55000000000007</v>
      </c>
      <c r="N101" s="155">
        <v>410.05</v>
      </c>
      <c r="O101" s="156" t="s">
        <v>191</v>
      </c>
    </row>
    <row r="102" spans="1:15" x14ac:dyDescent="0.35">
      <c r="A102" s="86" t="str">
        <f t="shared" si="5"/>
        <v>#31121</v>
      </c>
      <c r="B102" s="86" t="str">
        <f t="shared" si="5"/>
        <v>Dietitians and nutritionists</v>
      </c>
      <c r="C102" s="152">
        <f t="shared" si="8"/>
        <v>1670</v>
      </c>
      <c r="D102" s="152">
        <f t="shared" si="8"/>
        <v>790</v>
      </c>
      <c r="E102" s="152">
        <f t="shared" si="8"/>
        <v>390</v>
      </c>
      <c r="F102" s="152">
        <f t="shared" si="7"/>
        <v>400</v>
      </c>
      <c r="G102" s="153" t="str">
        <f t="shared" si="6"/>
        <v>1</v>
      </c>
      <c r="I102" s="154" t="s">
        <v>482</v>
      </c>
      <c r="J102" s="154" t="s">
        <v>483</v>
      </c>
      <c r="K102" s="155">
        <v>1673.17</v>
      </c>
      <c r="L102" s="155">
        <v>787.19999999999982</v>
      </c>
      <c r="M102" s="155">
        <v>386.53</v>
      </c>
      <c r="N102" s="155">
        <v>400.67000000000007</v>
      </c>
      <c r="O102" s="156" t="s">
        <v>191</v>
      </c>
    </row>
    <row r="103" spans="1:15" x14ac:dyDescent="0.35">
      <c r="A103" s="86" t="str">
        <f t="shared" si="5"/>
        <v>#31103</v>
      </c>
      <c r="B103" s="86" t="str">
        <f t="shared" si="5"/>
        <v>Veterinarians</v>
      </c>
      <c r="C103" s="152">
        <f t="shared" si="8"/>
        <v>1700</v>
      </c>
      <c r="D103" s="152">
        <f t="shared" si="8"/>
        <v>760</v>
      </c>
      <c r="E103" s="152">
        <f t="shared" si="8"/>
        <v>300</v>
      </c>
      <c r="F103" s="152">
        <f t="shared" si="7"/>
        <v>460</v>
      </c>
      <c r="G103" s="153" t="str">
        <f t="shared" si="6"/>
        <v>1</v>
      </c>
      <c r="I103" s="154" t="s">
        <v>472</v>
      </c>
      <c r="J103" s="154" t="s">
        <v>473</v>
      </c>
      <c r="K103" s="155">
        <v>1695.76</v>
      </c>
      <c r="L103" s="155">
        <v>762.11000000000013</v>
      </c>
      <c r="M103" s="155">
        <v>298.11</v>
      </c>
      <c r="N103" s="155">
        <v>464</v>
      </c>
      <c r="O103" s="156" t="s">
        <v>191</v>
      </c>
    </row>
    <row r="104" spans="1:15" x14ac:dyDescent="0.35">
      <c r="A104" s="86" t="str">
        <f t="shared" si="5"/>
        <v>#32100</v>
      </c>
      <c r="B104" s="86" t="str">
        <f t="shared" si="5"/>
        <v>Opticians</v>
      </c>
      <c r="C104" s="152">
        <f t="shared" si="8"/>
        <v>1530</v>
      </c>
      <c r="D104" s="152">
        <f t="shared" si="8"/>
        <v>740</v>
      </c>
      <c r="E104" s="152">
        <f t="shared" si="8"/>
        <v>280</v>
      </c>
      <c r="F104" s="152">
        <f t="shared" si="7"/>
        <v>460</v>
      </c>
      <c r="G104" s="153" t="str">
        <f t="shared" si="6"/>
        <v>2</v>
      </c>
      <c r="I104" s="154" t="s">
        <v>502</v>
      </c>
      <c r="J104" s="154" t="s">
        <v>503</v>
      </c>
      <c r="K104" s="155">
        <v>1528.2</v>
      </c>
      <c r="L104" s="155">
        <v>739.4</v>
      </c>
      <c r="M104" s="155">
        <v>282.68</v>
      </c>
      <c r="N104" s="155">
        <v>456.7</v>
      </c>
      <c r="O104" s="156" t="s">
        <v>171</v>
      </c>
    </row>
    <row r="105" spans="1:15" x14ac:dyDescent="0.35">
      <c r="A105" s="86" t="str">
        <f t="shared" si="5"/>
        <v>#21220</v>
      </c>
      <c r="B105" s="86" t="str">
        <f t="shared" si="5"/>
        <v>Cybersecurity specialists</v>
      </c>
      <c r="C105" s="152">
        <f t="shared" si="8"/>
        <v>1530</v>
      </c>
      <c r="D105" s="152">
        <f t="shared" si="8"/>
        <v>730</v>
      </c>
      <c r="E105" s="152">
        <f t="shared" si="8"/>
        <v>390</v>
      </c>
      <c r="F105" s="152">
        <f t="shared" si="7"/>
        <v>340</v>
      </c>
      <c r="G105" s="153" t="str">
        <f t="shared" si="6"/>
        <v>1</v>
      </c>
      <c r="I105" s="154" t="s">
        <v>374</v>
      </c>
      <c r="J105" s="154" t="s">
        <v>375</v>
      </c>
      <c r="K105" s="155">
        <v>1532.4</v>
      </c>
      <c r="L105" s="155">
        <v>725.46999999999991</v>
      </c>
      <c r="M105" s="155">
        <v>388.43</v>
      </c>
      <c r="N105" s="155">
        <v>337.03999999999996</v>
      </c>
      <c r="O105" s="156" t="s">
        <v>191</v>
      </c>
    </row>
    <row r="106" spans="1:15" x14ac:dyDescent="0.35">
      <c r="A106" s="86" t="str">
        <f t="shared" si="5"/>
        <v>#31112</v>
      </c>
      <c r="B106" s="86" t="str">
        <f t="shared" si="5"/>
        <v>Audiologists and speech-language pathologists</v>
      </c>
      <c r="C106" s="152">
        <f t="shared" si="8"/>
        <v>1620</v>
      </c>
      <c r="D106" s="152">
        <f t="shared" si="8"/>
        <v>720</v>
      </c>
      <c r="E106" s="152">
        <f t="shared" si="8"/>
        <v>310</v>
      </c>
      <c r="F106" s="152">
        <f t="shared" si="7"/>
        <v>410</v>
      </c>
      <c r="G106" s="153" t="str">
        <f t="shared" si="6"/>
        <v>1</v>
      </c>
      <c r="I106" s="154" t="s">
        <v>478</v>
      </c>
      <c r="J106" s="154" t="s">
        <v>479</v>
      </c>
      <c r="K106" s="155">
        <v>1624.25</v>
      </c>
      <c r="L106" s="155">
        <v>724.42000000000007</v>
      </c>
      <c r="M106" s="155">
        <v>309.56</v>
      </c>
      <c r="N106" s="155">
        <v>414.86</v>
      </c>
      <c r="O106" s="156" t="s">
        <v>191</v>
      </c>
    </row>
    <row r="107" spans="1:15" x14ac:dyDescent="0.35">
      <c r="A107" s="86" t="str">
        <f t="shared" si="5"/>
        <v>#12202</v>
      </c>
      <c r="B107" s="86" t="str">
        <f t="shared" si="5"/>
        <v>Insurance underwriters</v>
      </c>
      <c r="C107" s="152">
        <f t="shared" si="8"/>
        <v>1740</v>
      </c>
      <c r="D107" s="152">
        <f t="shared" si="8"/>
        <v>680</v>
      </c>
      <c r="E107" s="152">
        <f t="shared" si="8"/>
        <v>300</v>
      </c>
      <c r="F107" s="152">
        <f t="shared" si="7"/>
        <v>380</v>
      </c>
      <c r="G107" s="153" t="str">
        <f t="shared" si="6"/>
        <v>2</v>
      </c>
      <c r="I107" s="154" t="s">
        <v>283</v>
      </c>
      <c r="J107" s="154" t="s">
        <v>284</v>
      </c>
      <c r="K107" s="155">
        <v>1740.16</v>
      </c>
      <c r="L107" s="155">
        <v>680.2</v>
      </c>
      <c r="M107" s="155">
        <v>297.54999999999995</v>
      </c>
      <c r="N107" s="155">
        <v>382.65999999999997</v>
      </c>
      <c r="O107" s="156" t="s">
        <v>171</v>
      </c>
    </row>
    <row r="108" spans="1:15" x14ac:dyDescent="0.35">
      <c r="A108" s="86" t="str">
        <f t="shared" si="5"/>
        <v>#00010</v>
      </c>
      <c r="B108" s="86" t="str">
        <f t="shared" si="5"/>
        <v>Legislators</v>
      </c>
      <c r="C108" s="152">
        <f t="shared" si="8"/>
        <v>1250</v>
      </c>
      <c r="D108" s="152">
        <f t="shared" si="8"/>
        <v>680</v>
      </c>
      <c r="E108" s="152">
        <f t="shared" si="8"/>
        <v>180</v>
      </c>
      <c r="F108" s="152">
        <f t="shared" si="7"/>
        <v>490</v>
      </c>
      <c r="G108" s="153" t="str">
        <f t="shared" si="6"/>
        <v>0</v>
      </c>
      <c r="I108" s="154" t="s">
        <v>215</v>
      </c>
      <c r="J108" s="154" t="s">
        <v>216</v>
      </c>
      <c r="K108" s="155">
        <v>1248.51</v>
      </c>
      <c r="L108" s="155">
        <v>676.09</v>
      </c>
      <c r="M108" s="155">
        <v>183.14</v>
      </c>
      <c r="N108" s="155">
        <v>492.96</v>
      </c>
      <c r="O108" s="156" t="s">
        <v>198</v>
      </c>
    </row>
    <row r="109" spans="1:15" x14ac:dyDescent="0.35">
      <c r="A109" s="86" t="str">
        <f t="shared" si="5"/>
        <v>#21399</v>
      </c>
      <c r="B109" s="86" t="str">
        <f t="shared" si="5"/>
        <v>Other professional engineers</v>
      </c>
      <c r="C109" s="152">
        <f t="shared" si="8"/>
        <v>1770</v>
      </c>
      <c r="D109" s="152">
        <f t="shared" si="8"/>
        <v>660</v>
      </c>
      <c r="E109" s="152">
        <f t="shared" si="8"/>
        <v>310</v>
      </c>
      <c r="F109" s="152">
        <f t="shared" si="7"/>
        <v>350</v>
      </c>
      <c r="G109" s="153" t="str">
        <f t="shared" si="6"/>
        <v>1</v>
      </c>
      <c r="I109" s="154" t="s">
        <v>408</v>
      </c>
      <c r="J109" s="154" t="s">
        <v>409</v>
      </c>
      <c r="K109" s="155">
        <v>1765.84</v>
      </c>
      <c r="L109" s="155">
        <v>660.33</v>
      </c>
      <c r="M109" s="155">
        <v>313.40000000000003</v>
      </c>
      <c r="N109" s="155">
        <v>346.93000000000006</v>
      </c>
      <c r="O109" s="156" t="s">
        <v>191</v>
      </c>
    </row>
    <row r="110" spans="1:15" x14ac:dyDescent="0.35">
      <c r="A110" s="86" t="str">
        <f t="shared" si="5"/>
        <v>#40010</v>
      </c>
      <c r="B110" s="86" t="str">
        <f t="shared" si="5"/>
        <v>Government managers - health and social policy development and program administration</v>
      </c>
      <c r="C110" s="152">
        <f t="shared" si="8"/>
        <v>1200</v>
      </c>
      <c r="D110" s="152">
        <f t="shared" si="8"/>
        <v>610</v>
      </c>
      <c r="E110" s="152">
        <f t="shared" si="8"/>
        <v>110</v>
      </c>
      <c r="F110" s="152">
        <f t="shared" si="7"/>
        <v>500</v>
      </c>
      <c r="G110" s="153" t="str">
        <f t="shared" si="6"/>
        <v>0</v>
      </c>
      <c r="I110" s="154" t="s">
        <v>546</v>
      </c>
      <c r="J110" s="154" t="s">
        <v>547</v>
      </c>
      <c r="K110" s="155">
        <v>1200.6099999999999</v>
      </c>
      <c r="L110" s="155">
        <v>611.20999999999992</v>
      </c>
      <c r="M110" s="155">
        <v>113.45</v>
      </c>
      <c r="N110" s="155">
        <v>497.76</v>
      </c>
      <c r="O110" s="156" t="s">
        <v>198</v>
      </c>
    </row>
    <row r="111" spans="1:15" x14ac:dyDescent="0.35">
      <c r="A111" s="86" t="str">
        <f t="shared" si="5"/>
        <v>#31201</v>
      </c>
      <c r="B111" s="86" t="str">
        <f t="shared" si="5"/>
        <v>Chiropractors</v>
      </c>
      <c r="C111" s="152">
        <f t="shared" si="8"/>
        <v>1240</v>
      </c>
      <c r="D111" s="152">
        <f t="shared" si="8"/>
        <v>600</v>
      </c>
      <c r="E111" s="152">
        <f t="shared" si="8"/>
        <v>220</v>
      </c>
      <c r="F111" s="152">
        <f t="shared" si="7"/>
        <v>380</v>
      </c>
      <c r="G111" s="153" t="str">
        <f t="shared" si="6"/>
        <v>1</v>
      </c>
      <c r="I111" s="154" t="s">
        <v>486</v>
      </c>
      <c r="J111" s="154" t="s">
        <v>487</v>
      </c>
      <c r="K111" s="155">
        <v>1238.1400000000001</v>
      </c>
      <c r="L111" s="155">
        <v>596.92999999999995</v>
      </c>
      <c r="M111" s="155">
        <v>219.29000000000002</v>
      </c>
      <c r="N111" s="155">
        <v>377.6</v>
      </c>
      <c r="O111" s="156" t="s">
        <v>191</v>
      </c>
    </row>
    <row r="112" spans="1:15" x14ac:dyDescent="0.35">
      <c r="A112" s="86" t="str">
        <f t="shared" si="5"/>
        <v>#51112</v>
      </c>
      <c r="B112" s="86" t="str">
        <f t="shared" si="5"/>
        <v>Technical writers</v>
      </c>
      <c r="C112" s="152">
        <f t="shared" si="8"/>
        <v>1190</v>
      </c>
      <c r="D112" s="152">
        <f t="shared" si="8"/>
        <v>580</v>
      </c>
      <c r="E112" s="152">
        <f t="shared" si="8"/>
        <v>280</v>
      </c>
      <c r="F112" s="152">
        <f t="shared" si="7"/>
        <v>300</v>
      </c>
      <c r="G112" s="153" t="str">
        <f t="shared" si="6"/>
        <v>1</v>
      </c>
      <c r="I112" s="154" t="s">
        <v>660</v>
      </c>
      <c r="J112" s="154" t="s">
        <v>661</v>
      </c>
      <c r="K112" s="155">
        <v>1191.53</v>
      </c>
      <c r="L112" s="155">
        <v>575.24</v>
      </c>
      <c r="M112" s="155">
        <v>276.67999999999995</v>
      </c>
      <c r="N112" s="155">
        <v>298.56999999999994</v>
      </c>
      <c r="O112" s="156" t="s">
        <v>191</v>
      </c>
    </row>
    <row r="113" spans="1:15" x14ac:dyDescent="0.35">
      <c r="A113" s="86" t="str">
        <f t="shared" si="5"/>
        <v>#21321</v>
      </c>
      <c r="B113" s="86" t="str">
        <f t="shared" si="5"/>
        <v>Industrial and manufacturing engineers</v>
      </c>
      <c r="C113" s="152">
        <f t="shared" si="8"/>
        <v>1430</v>
      </c>
      <c r="D113" s="152">
        <f t="shared" si="8"/>
        <v>570</v>
      </c>
      <c r="E113" s="152">
        <f t="shared" si="8"/>
        <v>270</v>
      </c>
      <c r="F113" s="152">
        <f t="shared" si="7"/>
        <v>310</v>
      </c>
      <c r="G113" s="153" t="str">
        <f t="shared" si="6"/>
        <v>1</v>
      </c>
      <c r="I113" s="154" t="s">
        <v>396</v>
      </c>
      <c r="J113" s="154" t="s">
        <v>397</v>
      </c>
      <c r="K113" s="155">
        <v>1429.62</v>
      </c>
      <c r="L113" s="155">
        <v>570.44999999999993</v>
      </c>
      <c r="M113" s="155">
        <v>265.42</v>
      </c>
      <c r="N113" s="155">
        <v>305.04000000000002</v>
      </c>
      <c r="O113" s="156" t="s">
        <v>191</v>
      </c>
    </row>
    <row r="114" spans="1:15" x14ac:dyDescent="0.35">
      <c r="A114" s="86" t="str">
        <f t="shared" si="5"/>
        <v>#21203</v>
      </c>
      <c r="B114" s="86" t="str">
        <f t="shared" si="5"/>
        <v>Land surveyors</v>
      </c>
      <c r="C114" s="152">
        <f t="shared" si="8"/>
        <v>1300</v>
      </c>
      <c r="D114" s="152">
        <f t="shared" si="8"/>
        <v>570</v>
      </c>
      <c r="E114" s="152">
        <f t="shared" si="8"/>
        <v>300</v>
      </c>
      <c r="F114" s="152">
        <f t="shared" si="7"/>
        <v>270</v>
      </c>
      <c r="G114" s="153" t="str">
        <f t="shared" si="6"/>
        <v>1</v>
      </c>
      <c r="I114" s="154" t="s">
        <v>368</v>
      </c>
      <c r="J114" s="154" t="s">
        <v>369</v>
      </c>
      <c r="K114" s="155">
        <v>1297.1600000000001</v>
      </c>
      <c r="L114" s="155">
        <v>568.62</v>
      </c>
      <c r="M114" s="155">
        <v>295.85000000000002</v>
      </c>
      <c r="N114" s="155">
        <v>272.76000000000005</v>
      </c>
      <c r="O114" s="156" t="s">
        <v>191</v>
      </c>
    </row>
    <row r="115" spans="1:15" x14ac:dyDescent="0.35">
      <c r="A115" s="86" t="str">
        <f t="shared" si="5"/>
        <v>#32122</v>
      </c>
      <c r="B115" s="86" t="str">
        <f t="shared" si="5"/>
        <v>Medical sonographers</v>
      </c>
      <c r="C115" s="152">
        <f t="shared" si="8"/>
        <v>1150</v>
      </c>
      <c r="D115" s="152">
        <f t="shared" si="8"/>
        <v>560</v>
      </c>
      <c r="E115" s="152">
        <f t="shared" si="8"/>
        <v>280</v>
      </c>
      <c r="F115" s="152">
        <f t="shared" si="7"/>
        <v>270</v>
      </c>
      <c r="G115" s="153" t="str">
        <f t="shared" si="6"/>
        <v>2</v>
      </c>
      <c r="I115" s="154" t="s">
        <v>524</v>
      </c>
      <c r="J115" s="154" t="s">
        <v>525</v>
      </c>
      <c r="K115" s="155">
        <v>1148.9000000000001</v>
      </c>
      <c r="L115" s="155">
        <v>555.37999999999988</v>
      </c>
      <c r="M115" s="155">
        <v>281.38</v>
      </c>
      <c r="N115" s="155">
        <v>273.99999999999994</v>
      </c>
      <c r="O115" s="156" t="s">
        <v>171</v>
      </c>
    </row>
    <row r="116" spans="1:15" x14ac:dyDescent="0.35">
      <c r="A116" s="86" t="str">
        <f t="shared" si="5"/>
        <v>#43203</v>
      </c>
      <c r="B116" s="86" t="str">
        <f t="shared" si="5"/>
        <v>Border services, customs, and immigration officers</v>
      </c>
      <c r="C116" s="152">
        <f t="shared" si="8"/>
        <v>1400</v>
      </c>
      <c r="D116" s="152">
        <f t="shared" si="8"/>
        <v>550</v>
      </c>
      <c r="E116" s="152">
        <f t="shared" si="8"/>
        <v>270</v>
      </c>
      <c r="F116" s="152">
        <f t="shared" si="7"/>
        <v>280</v>
      </c>
      <c r="G116" s="153" t="str">
        <f t="shared" si="6"/>
        <v>3</v>
      </c>
      <c r="I116" s="154" t="s">
        <v>632</v>
      </c>
      <c r="J116" s="154" t="s">
        <v>633</v>
      </c>
      <c r="K116" s="155">
        <v>1403.77</v>
      </c>
      <c r="L116" s="155">
        <v>547.81999999999994</v>
      </c>
      <c r="M116" s="155">
        <v>267.98</v>
      </c>
      <c r="N116" s="155">
        <v>279.83</v>
      </c>
      <c r="O116" s="156" t="s">
        <v>174</v>
      </c>
    </row>
    <row r="117" spans="1:15" x14ac:dyDescent="0.35">
      <c r="A117" s="86" t="str">
        <f t="shared" si="5"/>
        <v>#32200</v>
      </c>
      <c r="B117" s="86" t="str">
        <f t="shared" si="5"/>
        <v>Traditional Chinese medicine practitioners and acupuncturists</v>
      </c>
      <c r="C117" s="152">
        <f t="shared" si="8"/>
        <v>1380</v>
      </c>
      <c r="D117" s="152">
        <f t="shared" si="8"/>
        <v>540</v>
      </c>
      <c r="E117" s="152">
        <f t="shared" si="8"/>
        <v>250</v>
      </c>
      <c r="F117" s="152">
        <f t="shared" si="7"/>
        <v>280</v>
      </c>
      <c r="G117" s="153" t="str">
        <f t="shared" si="6"/>
        <v>2</v>
      </c>
      <c r="I117" s="154" t="s">
        <v>532</v>
      </c>
      <c r="J117" s="154" t="s">
        <v>533</v>
      </c>
      <c r="K117" s="155">
        <v>1382.59</v>
      </c>
      <c r="L117" s="155">
        <v>538.77</v>
      </c>
      <c r="M117" s="155">
        <v>254.58000000000004</v>
      </c>
      <c r="N117" s="155">
        <v>284.22000000000003</v>
      </c>
      <c r="O117" s="156" t="s">
        <v>171</v>
      </c>
    </row>
    <row r="118" spans="1:15" x14ac:dyDescent="0.35">
      <c r="A118" s="86" t="str">
        <f t="shared" si="5"/>
        <v>#21331</v>
      </c>
      <c r="B118" s="86" t="str">
        <f t="shared" si="5"/>
        <v>Geological engineers</v>
      </c>
      <c r="C118" s="152">
        <f t="shared" si="8"/>
        <v>1260</v>
      </c>
      <c r="D118" s="152">
        <f t="shared" si="8"/>
        <v>460</v>
      </c>
      <c r="E118" s="152">
        <f t="shared" si="8"/>
        <v>290</v>
      </c>
      <c r="F118" s="152">
        <f t="shared" si="7"/>
        <v>170</v>
      </c>
      <c r="G118" s="153" t="str">
        <f t="shared" si="6"/>
        <v>1</v>
      </c>
      <c r="I118" s="154" t="s">
        <v>402</v>
      </c>
      <c r="J118" s="154" t="s">
        <v>403</v>
      </c>
      <c r="K118" s="155">
        <v>1257.0899999999999</v>
      </c>
      <c r="L118" s="155">
        <v>460.28000000000003</v>
      </c>
      <c r="M118" s="155">
        <v>286.51000000000005</v>
      </c>
      <c r="N118" s="155">
        <v>173.74</v>
      </c>
      <c r="O118" s="156" t="s">
        <v>191</v>
      </c>
    </row>
    <row r="119" spans="1:15" x14ac:dyDescent="0.35">
      <c r="A119" s="86" t="str">
        <f t="shared" si="5"/>
        <v>#40041</v>
      </c>
      <c r="B119" s="86" t="str">
        <f t="shared" si="5"/>
        <v>Fire chiefs and senior firefighting officers</v>
      </c>
      <c r="C119" s="152">
        <f t="shared" si="8"/>
        <v>490</v>
      </c>
      <c r="D119" s="152">
        <f t="shared" si="8"/>
        <v>390</v>
      </c>
      <c r="E119" s="152">
        <f t="shared" si="8"/>
        <v>70</v>
      </c>
      <c r="F119" s="152">
        <f t="shared" si="7"/>
        <v>320</v>
      </c>
      <c r="G119" s="153" t="str">
        <f t="shared" si="6"/>
        <v>0</v>
      </c>
      <c r="I119" s="154" t="s">
        <v>562</v>
      </c>
      <c r="J119" s="154" t="s">
        <v>563</v>
      </c>
      <c r="K119" s="155">
        <v>494.31</v>
      </c>
      <c r="L119" s="155">
        <v>394.81000000000006</v>
      </c>
      <c r="M119" s="155">
        <v>72.600000000000009</v>
      </c>
      <c r="N119" s="155">
        <v>322.23</v>
      </c>
      <c r="O119" s="156" t="s">
        <v>198</v>
      </c>
    </row>
    <row r="120" spans="1:15" x14ac:dyDescent="0.35">
      <c r="A120" s="86" t="str">
        <f t="shared" si="5"/>
        <v>#32123</v>
      </c>
      <c r="B120" s="86" t="str">
        <f t="shared" si="5"/>
        <v>Cardiology technologists and electrophysiological diagnostic technologists</v>
      </c>
      <c r="C120" s="152">
        <f t="shared" si="8"/>
        <v>820</v>
      </c>
      <c r="D120" s="152">
        <f t="shared" si="8"/>
        <v>390</v>
      </c>
      <c r="E120" s="152">
        <f t="shared" si="8"/>
        <v>220</v>
      </c>
      <c r="F120" s="152">
        <f t="shared" si="7"/>
        <v>170</v>
      </c>
      <c r="G120" s="153" t="str">
        <f t="shared" si="6"/>
        <v>2</v>
      </c>
      <c r="I120" s="154" t="s">
        <v>526</v>
      </c>
      <c r="J120" s="154" t="s">
        <v>527</v>
      </c>
      <c r="K120" s="155">
        <v>819.34</v>
      </c>
      <c r="L120" s="155">
        <v>392.30000000000007</v>
      </c>
      <c r="M120" s="155">
        <v>220.26</v>
      </c>
      <c r="N120" s="155">
        <v>172.04000000000005</v>
      </c>
      <c r="O120" s="156" t="s">
        <v>171</v>
      </c>
    </row>
    <row r="121" spans="1:15" x14ac:dyDescent="0.35">
      <c r="A121" s="86" t="str">
        <f t="shared" si="5"/>
        <v>#31111</v>
      </c>
      <c r="B121" s="86" t="str">
        <f t="shared" si="5"/>
        <v>Optometrists</v>
      </c>
      <c r="C121" s="152">
        <f t="shared" si="8"/>
        <v>780</v>
      </c>
      <c r="D121" s="152">
        <f t="shared" si="8"/>
        <v>390</v>
      </c>
      <c r="E121" s="152">
        <f t="shared" si="8"/>
        <v>140</v>
      </c>
      <c r="F121" s="152">
        <f t="shared" si="7"/>
        <v>240</v>
      </c>
      <c r="G121" s="153" t="str">
        <f t="shared" si="6"/>
        <v>1</v>
      </c>
      <c r="I121" s="154" t="s">
        <v>476</v>
      </c>
      <c r="J121" s="154" t="s">
        <v>477</v>
      </c>
      <c r="K121" s="155">
        <v>782.79</v>
      </c>
      <c r="L121" s="155">
        <v>385.25</v>
      </c>
      <c r="M121" s="155">
        <v>143.04000000000002</v>
      </c>
      <c r="N121" s="155">
        <v>242.22000000000003</v>
      </c>
      <c r="O121" s="156" t="s">
        <v>191</v>
      </c>
    </row>
    <row r="122" spans="1:15" x14ac:dyDescent="0.35">
      <c r="A122" s="86" t="str">
        <f t="shared" si="5"/>
        <v>#31302</v>
      </c>
      <c r="B122" s="86" t="str">
        <f t="shared" si="5"/>
        <v>Nurse practitioners</v>
      </c>
      <c r="C122" s="152">
        <f t="shared" si="8"/>
        <v>840</v>
      </c>
      <c r="D122" s="152">
        <f t="shared" si="8"/>
        <v>360</v>
      </c>
      <c r="E122" s="152">
        <f t="shared" si="8"/>
        <v>200</v>
      </c>
      <c r="F122" s="152">
        <f t="shared" si="7"/>
        <v>150</v>
      </c>
      <c r="G122" s="153" t="str">
        <f t="shared" si="6"/>
        <v>1</v>
      </c>
      <c r="I122" s="154" t="s">
        <v>498</v>
      </c>
      <c r="J122" s="154" t="s">
        <v>499</v>
      </c>
      <c r="K122" s="155">
        <v>836.5</v>
      </c>
      <c r="L122" s="155">
        <v>356.67999999999995</v>
      </c>
      <c r="M122" s="155">
        <v>203.07</v>
      </c>
      <c r="N122" s="155">
        <v>153.60000000000002</v>
      </c>
      <c r="O122" s="156" t="s">
        <v>191</v>
      </c>
    </row>
    <row r="123" spans="1:15" x14ac:dyDescent="0.35">
      <c r="A123" s="86" t="str">
        <f t="shared" si="5"/>
        <v>#31209</v>
      </c>
      <c r="B123" s="86" t="str">
        <f t="shared" si="5"/>
        <v>Other professional occupations in health diagnosing and treating</v>
      </c>
      <c r="C123" s="152">
        <f t="shared" si="8"/>
        <v>810</v>
      </c>
      <c r="D123" s="152">
        <f t="shared" si="8"/>
        <v>350</v>
      </c>
      <c r="E123" s="152">
        <f t="shared" si="8"/>
        <v>140</v>
      </c>
      <c r="F123" s="152">
        <f t="shared" si="7"/>
        <v>210</v>
      </c>
      <c r="G123" s="153" t="str">
        <f t="shared" si="6"/>
        <v>1</v>
      </c>
      <c r="I123" s="154" t="s">
        <v>494</v>
      </c>
      <c r="J123" s="154" t="s">
        <v>495</v>
      </c>
      <c r="K123" s="155">
        <v>811.51</v>
      </c>
      <c r="L123" s="155">
        <v>354.89000000000004</v>
      </c>
      <c r="M123" s="155">
        <v>144.41000000000003</v>
      </c>
      <c r="N123" s="155">
        <v>210.48000000000002</v>
      </c>
      <c r="O123" s="156" t="s">
        <v>191</v>
      </c>
    </row>
    <row r="124" spans="1:15" x14ac:dyDescent="0.35">
      <c r="A124" s="86" t="str">
        <f t="shared" si="5"/>
        <v>#70021</v>
      </c>
      <c r="B124" s="86" t="str">
        <f t="shared" si="5"/>
        <v>Postal and courier services managers</v>
      </c>
      <c r="C124" s="152">
        <f t="shared" si="8"/>
        <v>640</v>
      </c>
      <c r="D124" s="152">
        <f t="shared" si="8"/>
        <v>340</v>
      </c>
      <c r="E124" s="152">
        <f t="shared" si="8"/>
        <v>100</v>
      </c>
      <c r="F124" s="152">
        <f t="shared" si="7"/>
        <v>230</v>
      </c>
      <c r="G124" s="153" t="str">
        <f t="shared" si="6"/>
        <v>0</v>
      </c>
      <c r="I124" s="154" t="s">
        <v>846</v>
      </c>
      <c r="J124" s="154" t="s">
        <v>847</v>
      </c>
      <c r="K124" s="155">
        <v>635.44000000000005</v>
      </c>
      <c r="L124" s="155">
        <v>338.85</v>
      </c>
      <c r="M124" s="155">
        <v>103.95</v>
      </c>
      <c r="N124" s="155">
        <v>234.89999999999998</v>
      </c>
      <c r="O124" s="156" t="s">
        <v>198</v>
      </c>
    </row>
    <row r="125" spans="1:15" x14ac:dyDescent="0.35">
      <c r="A125" s="86" t="str">
        <f t="shared" si="5"/>
        <v>#12111</v>
      </c>
      <c r="B125" s="86" t="str">
        <f t="shared" si="5"/>
        <v>Health information management occupations</v>
      </c>
      <c r="C125" s="152">
        <f t="shared" si="8"/>
        <v>570</v>
      </c>
      <c r="D125" s="152">
        <f t="shared" si="8"/>
        <v>340</v>
      </c>
      <c r="E125" s="152">
        <f t="shared" si="8"/>
        <v>130</v>
      </c>
      <c r="F125" s="152">
        <f t="shared" si="7"/>
        <v>210</v>
      </c>
      <c r="G125" s="153" t="str">
        <f t="shared" si="6"/>
        <v>2</v>
      </c>
      <c r="I125" s="154" t="s">
        <v>273</v>
      </c>
      <c r="J125" s="154" t="s">
        <v>274</v>
      </c>
      <c r="K125" s="155">
        <v>568.66999999999996</v>
      </c>
      <c r="L125" s="155">
        <v>335.71000000000004</v>
      </c>
      <c r="M125" s="155">
        <v>130.70000000000002</v>
      </c>
      <c r="N125" s="155">
        <v>205.01</v>
      </c>
      <c r="O125" s="156" t="s">
        <v>171</v>
      </c>
    </row>
    <row r="126" spans="1:15" x14ac:dyDescent="0.35">
      <c r="A126" s="86" t="str">
        <f t="shared" si="5"/>
        <v>#41310</v>
      </c>
      <c r="B126" s="86" t="str">
        <f t="shared" si="5"/>
        <v>Police investigators and other investigative occupations</v>
      </c>
      <c r="C126" s="152">
        <f t="shared" si="8"/>
        <v>480</v>
      </c>
      <c r="D126" s="152">
        <f t="shared" si="8"/>
        <v>280</v>
      </c>
      <c r="E126" s="152">
        <f t="shared" si="8"/>
        <v>80</v>
      </c>
      <c r="F126" s="152">
        <f t="shared" si="7"/>
        <v>200</v>
      </c>
      <c r="G126" s="153" t="str">
        <f t="shared" si="6"/>
        <v>1</v>
      </c>
      <c r="I126" s="154" t="s">
        <v>584</v>
      </c>
      <c r="J126" s="154" t="s">
        <v>585</v>
      </c>
      <c r="K126" s="155">
        <v>481.61</v>
      </c>
      <c r="L126" s="155">
        <v>284.75</v>
      </c>
      <c r="M126" s="155">
        <v>81.009999999999991</v>
      </c>
      <c r="N126" s="155">
        <v>203.73999999999998</v>
      </c>
      <c r="O126" s="156" t="s">
        <v>191</v>
      </c>
    </row>
    <row r="127" spans="1:15" x14ac:dyDescent="0.35">
      <c r="A127" s="86" t="str">
        <f t="shared" si="5"/>
        <v>#31303</v>
      </c>
      <c r="B127" s="86" t="str">
        <f t="shared" si="5"/>
        <v>Physician assistants, midwives and allied health professionals</v>
      </c>
      <c r="C127" s="152">
        <f t="shared" si="8"/>
        <v>310</v>
      </c>
      <c r="D127" s="152">
        <f t="shared" si="8"/>
        <v>140</v>
      </c>
      <c r="E127" s="152">
        <f t="shared" si="8"/>
        <v>70</v>
      </c>
      <c r="F127" s="152">
        <f t="shared" si="7"/>
        <v>70</v>
      </c>
      <c r="G127" s="153" t="str">
        <f t="shared" si="6"/>
        <v>1</v>
      </c>
      <c r="I127" s="154" t="s">
        <v>500</v>
      </c>
      <c r="J127" s="154" t="s">
        <v>501</v>
      </c>
      <c r="K127" s="155">
        <v>308.42</v>
      </c>
      <c r="L127" s="155">
        <v>140.09</v>
      </c>
      <c r="M127" s="155">
        <v>67.350000000000009</v>
      </c>
      <c r="N127" s="155">
        <v>72.739999999999995</v>
      </c>
      <c r="O127" s="156" t="s">
        <v>191</v>
      </c>
    </row>
    <row r="128" spans="1:15" x14ac:dyDescent="0.35">
      <c r="A128" s="86" t="str">
        <f t="shared" si="5"/>
        <v>#40040</v>
      </c>
      <c r="B128" s="86" t="str">
        <f t="shared" si="5"/>
        <v>Commissioned police officers and related occupations in public protection services</v>
      </c>
      <c r="C128" s="152">
        <f t="shared" si="8"/>
        <v>150</v>
      </c>
      <c r="D128" s="152">
        <f t="shared" si="8"/>
        <v>130</v>
      </c>
      <c r="E128" s="152">
        <f t="shared" si="8"/>
        <v>30</v>
      </c>
      <c r="F128" s="152">
        <f t="shared" si="7"/>
        <v>110</v>
      </c>
      <c r="G128" s="153" t="str">
        <f t="shared" si="6"/>
        <v>0</v>
      </c>
      <c r="I128" s="154" t="s">
        <v>560</v>
      </c>
      <c r="J128" s="154" t="s">
        <v>561</v>
      </c>
      <c r="K128" s="155">
        <v>147.81</v>
      </c>
      <c r="L128" s="155">
        <v>134.03</v>
      </c>
      <c r="M128" s="155">
        <v>26.759999999999994</v>
      </c>
      <c r="N128" s="155">
        <v>107.25000000000001</v>
      </c>
      <c r="O128" s="156" t="s">
        <v>198</v>
      </c>
    </row>
    <row r="129" spans="1:17" x14ac:dyDescent="0.35">
      <c r="A129" s="86" t="str">
        <f t="shared" si="5"/>
        <v>#72603</v>
      </c>
      <c r="B129" s="86" t="str">
        <f t="shared" si="5"/>
        <v>Engineer officers, water transport</v>
      </c>
      <c r="C129" s="152">
        <f t="shared" si="8"/>
        <v>170</v>
      </c>
      <c r="D129" s="152">
        <f t="shared" si="8"/>
        <v>80</v>
      </c>
      <c r="E129" s="152">
        <f t="shared" si="8"/>
        <v>30</v>
      </c>
      <c r="F129" s="152">
        <f t="shared" si="7"/>
        <v>50</v>
      </c>
      <c r="G129" s="153" t="str">
        <f t="shared" si="6"/>
        <v>2</v>
      </c>
      <c r="I129" s="154" t="s">
        <v>934</v>
      </c>
      <c r="J129" s="154" t="s">
        <v>935</v>
      </c>
      <c r="K129" s="155">
        <v>168.38</v>
      </c>
      <c r="L129" s="155">
        <v>84.249999999999986</v>
      </c>
      <c r="M129" s="155">
        <v>30.099999999999998</v>
      </c>
      <c r="N129" s="155">
        <v>54.159999999999989</v>
      </c>
      <c r="O129" s="156" t="s">
        <v>171</v>
      </c>
    </row>
    <row r="130" spans="1:17" x14ac:dyDescent="0.35">
      <c r="A130" s="138"/>
      <c r="B130" s="138"/>
      <c r="G130" s="139"/>
      <c r="I130" s="141"/>
      <c r="J130" s="141"/>
      <c r="O130" s="142"/>
      <c r="P130" s="96"/>
      <c r="Q130" s="96"/>
    </row>
    <row r="131" spans="1:17" x14ac:dyDescent="0.35">
      <c r="A131" s="160" t="s">
        <v>212</v>
      </c>
      <c r="I131" s="161"/>
      <c r="P131" s="96"/>
      <c r="Q131" s="96"/>
    </row>
    <row r="132" spans="1:17" x14ac:dyDescent="0.35">
      <c r="A132" s="162" t="s">
        <v>213</v>
      </c>
      <c r="I132" s="163"/>
      <c r="P132" s="96"/>
      <c r="Q132" s="96"/>
    </row>
    <row r="133" spans="1:17" x14ac:dyDescent="0.35">
      <c r="A133" s="162" t="s">
        <v>1202</v>
      </c>
      <c r="I133" s="163"/>
      <c r="P133" s="96"/>
      <c r="Q133" s="9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75A9C-AD1B-4A90-98E6-F54032CC78C0}">
  <sheetPr>
    <tabColor theme="9" tint="-0.249977111117893"/>
  </sheetPr>
  <dimension ref="A1:M25"/>
  <sheetViews>
    <sheetView workbookViewId="0">
      <selection activeCell="C29" sqref="C29"/>
    </sheetView>
  </sheetViews>
  <sheetFormatPr defaultRowHeight="14.5" x14ac:dyDescent="0.35"/>
  <cols>
    <col min="1" max="1" width="37.1796875" customWidth="1"/>
    <col min="2" max="2" width="18.1796875" customWidth="1"/>
    <col min="3" max="3" width="17.7265625" customWidth="1"/>
    <col min="5" max="5" width="14.26953125" bestFit="1" customWidth="1"/>
  </cols>
  <sheetData>
    <row r="1" spans="1:10" x14ac:dyDescent="0.35">
      <c r="A1" s="9" t="s">
        <v>1283</v>
      </c>
      <c r="E1" s="8"/>
      <c r="H1" s="9" t="s">
        <v>1296</v>
      </c>
    </row>
    <row r="2" spans="1:10" x14ac:dyDescent="0.35">
      <c r="A2" s="265" t="s">
        <v>1285</v>
      </c>
      <c r="E2" s="8"/>
    </row>
    <row r="3" spans="1:10" x14ac:dyDescent="0.35">
      <c r="B3" t="s">
        <v>158</v>
      </c>
      <c r="E3" s="266" t="s">
        <v>1286</v>
      </c>
    </row>
    <row r="4" spans="1:10" x14ac:dyDescent="0.35">
      <c r="A4" s="267" t="s">
        <v>1297</v>
      </c>
      <c r="B4" s="268">
        <f>ROUND(E4,-3)</f>
        <v>1120000</v>
      </c>
      <c r="C4" s="269">
        <v>1</v>
      </c>
      <c r="E4" s="270">
        <v>1119970.8500000001</v>
      </c>
    </row>
    <row r="5" spans="1:10" x14ac:dyDescent="0.35">
      <c r="A5" s="271" t="s">
        <v>12</v>
      </c>
      <c r="B5" s="272">
        <f>ROUND(E5,-3)</f>
        <v>449000</v>
      </c>
      <c r="C5" s="273">
        <f>B5/B4</f>
        <v>0.40089285714285716</v>
      </c>
      <c r="E5" s="274">
        <v>448693.18000000005</v>
      </c>
    </row>
    <row r="6" spans="1:10" x14ac:dyDescent="0.35">
      <c r="A6" s="271" t="s">
        <v>13</v>
      </c>
      <c r="B6" s="272">
        <f>ROUND(E6,-3)</f>
        <v>671000</v>
      </c>
      <c r="C6" s="273">
        <f>1-C5</f>
        <v>0.59910714285714284</v>
      </c>
      <c r="E6" s="274">
        <v>671277.67</v>
      </c>
    </row>
    <row r="7" spans="1:10" x14ac:dyDescent="0.35">
      <c r="A7" s="42"/>
      <c r="B7" s="272"/>
      <c r="C7" s="275"/>
      <c r="E7" s="274"/>
    </row>
    <row r="8" spans="1:10" x14ac:dyDescent="0.35">
      <c r="A8" s="276" t="s">
        <v>1298</v>
      </c>
      <c r="B8" s="277">
        <f>ROUND(E8,-3)</f>
        <v>1120000</v>
      </c>
      <c r="C8" s="278">
        <v>1</v>
      </c>
      <c r="E8" s="279">
        <f>SUM(E9:E12)</f>
        <v>1119970.52</v>
      </c>
      <c r="G8" s="280"/>
      <c r="H8" s="280"/>
    </row>
    <row r="9" spans="1:10" x14ac:dyDescent="0.35">
      <c r="A9" s="271" t="s">
        <v>95</v>
      </c>
      <c r="B9" s="272">
        <f t="shared" ref="B9:B12" si="0">ROUND(E9,-3)</f>
        <v>524000</v>
      </c>
      <c r="C9" s="273">
        <f>B9/$B$8</f>
        <v>0.46785714285714286</v>
      </c>
      <c r="E9" s="274">
        <v>523911.25999999995</v>
      </c>
      <c r="F9" s="281"/>
      <c r="G9" s="280"/>
      <c r="H9" s="280"/>
      <c r="J9" s="282"/>
    </row>
    <row r="10" spans="1:10" x14ac:dyDescent="0.35">
      <c r="A10" s="271" t="s">
        <v>96</v>
      </c>
      <c r="B10" s="272">
        <f t="shared" si="0"/>
        <v>518000</v>
      </c>
      <c r="C10" s="273">
        <f>B10/$B$8</f>
        <v>0.46250000000000002</v>
      </c>
      <c r="E10" s="274">
        <v>518008.41000000003</v>
      </c>
      <c r="F10" s="281"/>
      <c r="G10" s="280"/>
      <c r="H10" s="280"/>
    </row>
    <row r="11" spans="1:10" x14ac:dyDescent="0.35">
      <c r="A11" s="271" t="s">
        <v>97</v>
      </c>
      <c r="B11" s="272">
        <f t="shared" si="0"/>
        <v>53000</v>
      </c>
      <c r="C11" s="273">
        <f>B11/$B$8</f>
        <v>4.732142857142857E-2</v>
      </c>
      <c r="E11" s="274">
        <v>52601.3</v>
      </c>
      <c r="F11" s="281"/>
      <c r="G11" s="280"/>
      <c r="H11" s="280"/>
    </row>
    <row r="12" spans="1:10" ht="15" thickBot="1" x14ac:dyDescent="0.4">
      <c r="A12" s="283" t="s">
        <v>1291</v>
      </c>
      <c r="B12" s="284">
        <f t="shared" si="0"/>
        <v>25000</v>
      </c>
      <c r="C12" s="285">
        <f>B12/$B$8</f>
        <v>2.2321428571428572E-2</v>
      </c>
      <c r="E12" s="286">
        <f>20290.55+5159</f>
        <v>25449.55</v>
      </c>
      <c r="G12" s="280"/>
    </row>
    <row r="13" spans="1:10" x14ac:dyDescent="0.35">
      <c r="A13" s="296" t="s">
        <v>1292</v>
      </c>
      <c r="B13" s="296"/>
      <c r="C13" s="296"/>
      <c r="E13" s="8"/>
    </row>
    <row r="14" spans="1:10" x14ac:dyDescent="0.35">
      <c r="A14" s="287" t="s">
        <v>1293</v>
      </c>
      <c r="E14" s="8"/>
    </row>
    <row r="15" spans="1:10" x14ac:dyDescent="0.35">
      <c r="E15" s="8"/>
    </row>
    <row r="16" spans="1:10" ht="15" thickBot="1" x14ac:dyDescent="0.4">
      <c r="A16" s="283" t="s">
        <v>1294</v>
      </c>
      <c r="B16" s="284">
        <f t="shared" ref="B16" si="1">ROUND(E16,-3)</f>
        <v>20000</v>
      </c>
      <c r="C16" s="285">
        <f>B16/B8</f>
        <v>1.7857142857142856E-2</v>
      </c>
      <c r="E16" s="286">
        <v>20290.550000000003</v>
      </c>
    </row>
    <row r="17" spans="1:13" x14ac:dyDescent="0.35">
      <c r="A17" s="288" t="s">
        <v>1299</v>
      </c>
      <c r="B17" s="289">
        <f>ROUND(E17,-3)</f>
        <v>5000</v>
      </c>
      <c r="C17" s="290">
        <f>B17/B8</f>
        <v>4.464285714285714E-3</v>
      </c>
      <c r="E17" s="291">
        <v>5159.3300000000745</v>
      </c>
    </row>
    <row r="18" spans="1:13" x14ac:dyDescent="0.35">
      <c r="E18" s="8"/>
    </row>
    <row r="19" spans="1:13" x14ac:dyDescent="0.35">
      <c r="E19" s="8"/>
    </row>
    <row r="20" spans="1:13" x14ac:dyDescent="0.35">
      <c r="E20" s="8"/>
    </row>
    <row r="21" spans="1:13" x14ac:dyDescent="0.35">
      <c r="E21" s="8"/>
    </row>
    <row r="22" spans="1:13" x14ac:dyDescent="0.35">
      <c r="A22" s="292"/>
      <c r="B22" s="293"/>
      <c r="C22" s="292"/>
      <c r="D22" s="292"/>
      <c r="E22" s="292"/>
      <c r="F22" s="292"/>
      <c r="G22" s="292"/>
      <c r="H22" s="292"/>
      <c r="I22" s="292"/>
      <c r="J22" s="292"/>
      <c r="K22" s="292"/>
      <c r="L22" s="292"/>
      <c r="M22" s="292"/>
    </row>
    <row r="23" spans="1:13" x14ac:dyDescent="0.35">
      <c r="A23" s="292"/>
      <c r="B23" s="294"/>
      <c r="C23" s="294"/>
      <c r="D23" s="294"/>
      <c r="E23" s="294"/>
      <c r="F23" s="294"/>
      <c r="G23" s="294"/>
      <c r="H23" s="294"/>
      <c r="I23" s="294"/>
      <c r="J23" s="294"/>
      <c r="K23" s="294"/>
      <c r="L23" s="294"/>
      <c r="M23" s="294"/>
    </row>
    <row r="24" spans="1:13" x14ac:dyDescent="0.35">
      <c r="A24" s="292"/>
      <c r="B24" s="294"/>
      <c r="C24" s="294"/>
      <c r="D24" s="294"/>
      <c r="E24" s="294"/>
      <c r="F24" s="294"/>
      <c r="G24" s="294"/>
      <c r="H24" s="294"/>
      <c r="I24" s="294"/>
      <c r="J24" s="294"/>
      <c r="K24" s="294"/>
      <c r="L24" s="294"/>
      <c r="M24" s="294"/>
    </row>
    <row r="25" spans="1:13" x14ac:dyDescent="0.35">
      <c r="A25" s="292"/>
      <c r="B25" s="295"/>
      <c r="C25" s="295"/>
      <c r="D25" s="295"/>
      <c r="E25" s="295"/>
      <c r="F25" s="295"/>
      <c r="G25" s="295"/>
      <c r="H25" s="295"/>
      <c r="I25" s="295"/>
      <c r="J25" s="295"/>
      <c r="K25" s="295"/>
      <c r="L25" s="295"/>
      <c r="M25" s="295"/>
    </row>
  </sheetData>
  <mergeCells count="1">
    <mergeCell ref="A13:C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9F622-FCBA-4FC3-8A9D-851981BC7B94}">
  <sheetPr>
    <tabColor theme="8" tint="0.59999389629810485"/>
  </sheetPr>
  <dimension ref="A1:L46"/>
  <sheetViews>
    <sheetView workbookViewId="0"/>
  </sheetViews>
  <sheetFormatPr defaultColWidth="11.453125" defaultRowHeight="14.5" x14ac:dyDescent="0.35"/>
  <cols>
    <col min="1" max="1" width="39.81640625" style="58" customWidth="1"/>
    <col min="2" max="11" width="11.453125" style="58"/>
    <col min="12" max="12" width="11.453125" style="65"/>
    <col min="13" max="16384" width="11.453125" style="58"/>
  </cols>
  <sheetData>
    <row r="1" spans="1:12" s="55" customFormat="1" x14ac:dyDescent="0.35">
      <c r="A1" s="55" t="s">
        <v>87</v>
      </c>
      <c r="L1" s="56"/>
    </row>
    <row r="4" spans="1:12" s="55" customFormat="1" x14ac:dyDescent="0.35">
      <c r="A4" s="55" t="s">
        <v>88</v>
      </c>
      <c r="B4" s="57">
        <v>2025</v>
      </c>
      <c r="C4" s="57">
        <v>2026</v>
      </c>
      <c r="D4" s="57">
        <v>2027</v>
      </c>
      <c r="E4" s="57">
        <v>2028</v>
      </c>
      <c r="F4" s="57">
        <v>2029</v>
      </c>
      <c r="G4" s="57">
        <v>2030</v>
      </c>
      <c r="H4" s="57">
        <v>2031</v>
      </c>
      <c r="I4" s="57">
        <v>2032</v>
      </c>
      <c r="J4" s="57">
        <v>2033</v>
      </c>
      <c r="K4" s="57">
        <v>2034</v>
      </c>
      <c r="L4" s="56" t="s">
        <v>11</v>
      </c>
    </row>
    <row r="5" spans="1:12" x14ac:dyDescent="0.35">
      <c r="A5" s="58" t="s">
        <v>89</v>
      </c>
      <c r="B5" s="59">
        <v>109101.6</v>
      </c>
      <c r="C5" s="59">
        <v>109963.96</v>
      </c>
      <c r="D5" s="59">
        <v>110090.77</v>
      </c>
      <c r="E5" s="59">
        <v>112613.48</v>
      </c>
      <c r="F5" s="59">
        <v>108634.09</v>
      </c>
      <c r="G5" s="59">
        <v>107279.17</v>
      </c>
      <c r="H5" s="59">
        <v>108677.88</v>
      </c>
      <c r="I5" s="59">
        <v>114598.5</v>
      </c>
      <c r="J5" s="59">
        <v>118488.46</v>
      </c>
      <c r="K5" s="59">
        <v>120522.94</v>
      </c>
      <c r="L5" s="60">
        <f>SUM(B5:K5)</f>
        <v>1119970.8500000001</v>
      </c>
    </row>
    <row r="6" spans="1:12" x14ac:dyDescent="0.35">
      <c r="A6" s="58" t="s">
        <v>90</v>
      </c>
      <c r="B6" s="59">
        <v>42819.79</v>
      </c>
      <c r="C6" s="59">
        <v>43724.62</v>
      </c>
      <c r="D6" s="59">
        <v>43875.79</v>
      </c>
      <c r="E6" s="59">
        <v>46316.66</v>
      </c>
      <c r="F6" s="59">
        <v>42157.82</v>
      </c>
      <c r="G6" s="59">
        <v>40546.92</v>
      </c>
      <c r="H6" s="59">
        <v>41593.870000000003</v>
      </c>
      <c r="I6" s="59">
        <v>46828.84</v>
      </c>
      <c r="J6" s="59">
        <v>49872.71</v>
      </c>
      <c r="K6" s="59">
        <v>50956.160000000003</v>
      </c>
      <c r="L6" s="60">
        <f>SUM(B6:K6)</f>
        <v>448693.18000000005</v>
      </c>
    </row>
    <row r="7" spans="1:12" x14ac:dyDescent="0.35">
      <c r="A7" s="58" t="s">
        <v>91</v>
      </c>
      <c r="B7" s="59">
        <v>66281.81</v>
      </c>
      <c r="C7" s="59">
        <v>66239.34</v>
      </c>
      <c r="D7" s="59">
        <v>66214.98</v>
      </c>
      <c r="E7" s="59">
        <v>66296.820000000007</v>
      </c>
      <c r="F7" s="59">
        <v>66476.28</v>
      </c>
      <c r="G7" s="59">
        <v>66732.25</v>
      </c>
      <c r="H7" s="59">
        <v>67084.009999999995</v>
      </c>
      <c r="I7" s="59">
        <v>67769.649999999994</v>
      </c>
      <c r="J7" s="59">
        <v>68615.75</v>
      </c>
      <c r="K7" s="59">
        <v>69566.78</v>
      </c>
      <c r="L7" s="60">
        <f>SUM(B7:K7)</f>
        <v>671277.67</v>
      </c>
    </row>
    <row r="9" spans="1:12" s="55" customFormat="1" x14ac:dyDescent="0.35">
      <c r="A9" s="55" t="s">
        <v>88</v>
      </c>
      <c r="B9" s="55">
        <f>B4</f>
        <v>2025</v>
      </c>
      <c r="C9" s="55">
        <f t="shared" ref="C9:L9" si="0">C4</f>
        <v>2026</v>
      </c>
      <c r="D9" s="55">
        <f t="shared" si="0"/>
        <v>2027</v>
      </c>
      <c r="E9" s="55">
        <f t="shared" si="0"/>
        <v>2028</v>
      </c>
      <c r="F9" s="55">
        <f t="shared" si="0"/>
        <v>2029</v>
      </c>
      <c r="G9" s="55">
        <f t="shared" si="0"/>
        <v>2030</v>
      </c>
      <c r="H9" s="55">
        <f t="shared" si="0"/>
        <v>2031</v>
      </c>
      <c r="I9" s="55">
        <f t="shared" si="0"/>
        <v>2032</v>
      </c>
      <c r="J9" s="55">
        <f t="shared" si="0"/>
        <v>2033</v>
      </c>
      <c r="K9" s="55">
        <f t="shared" si="0"/>
        <v>2034</v>
      </c>
      <c r="L9" s="56" t="str">
        <f t="shared" si="0"/>
        <v>2024-2034</v>
      </c>
    </row>
    <row r="10" spans="1:12" x14ac:dyDescent="0.35">
      <c r="A10" s="58" t="s">
        <v>89</v>
      </c>
      <c r="B10" s="59">
        <f t="shared" ref="B10:L12" si="1">ROUND(B5,-3)</f>
        <v>109000</v>
      </c>
      <c r="C10" s="59">
        <f t="shared" si="1"/>
        <v>110000</v>
      </c>
      <c r="D10" s="59">
        <f t="shared" si="1"/>
        <v>110000</v>
      </c>
      <c r="E10" s="59">
        <f t="shared" si="1"/>
        <v>113000</v>
      </c>
      <c r="F10" s="59">
        <f t="shared" si="1"/>
        <v>109000</v>
      </c>
      <c r="G10" s="59">
        <f t="shared" si="1"/>
        <v>107000</v>
      </c>
      <c r="H10" s="59">
        <f t="shared" si="1"/>
        <v>109000</v>
      </c>
      <c r="I10" s="59">
        <f t="shared" si="1"/>
        <v>115000</v>
      </c>
      <c r="J10" s="59">
        <f t="shared" si="1"/>
        <v>118000</v>
      </c>
      <c r="K10" s="59">
        <f t="shared" si="1"/>
        <v>121000</v>
      </c>
      <c r="L10" s="60">
        <f t="shared" si="1"/>
        <v>1120000</v>
      </c>
    </row>
    <row r="11" spans="1:12" x14ac:dyDescent="0.35">
      <c r="A11" s="58" t="s">
        <v>12</v>
      </c>
      <c r="B11" s="59">
        <f t="shared" si="1"/>
        <v>43000</v>
      </c>
      <c r="C11" s="59">
        <f t="shared" si="1"/>
        <v>44000</v>
      </c>
      <c r="D11" s="59">
        <f t="shared" si="1"/>
        <v>44000</v>
      </c>
      <c r="E11" s="59">
        <f t="shared" si="1"/>
        <v>46000</v>
      </c>
      <c r="F11" s="59">
        <f t="shared" si="1"/>
        <v>42000</v>
      </c>
      <c r="G11" s="59">
        <f t="shared" si="1"/>
        <v>41000</v>
      </c>
      <c r="H11" s="59">
        <f t="shared" si="1"/>
        <v>42000</v>
      </c>
      <c r="I11" s="59">
        <f t="shared" si="1"/>
        <v>47000</v>
      </c>
      <c r="J11" s="59">
        <f t="shared" si="1"/>
        <v>50000</v>
      </c>
      <c r="K11" s="59">
        <f t="shared" si="1"/>
        <v>51000</v>
      </c>
      <c r="L11" s="60">
        <f t="shared" si="1"/>
        <v>449000</v>
      </c>
    </row>
    <row r="12" spans="1:12" x14ac:dyDescent="0.35">
      <c r="A12" s="58" t="s">
        <v>13</v>
      </c>
      <c r="B12" s="59">
        <f t="shared" si="1"/>
        <v>66000</v>
      </c>
      <c r="C12" s="59">
        <f t="shared" si="1"/>
        <v>66000</v>
      </c>
      <c r="D12" s="59">
        <f t="shared" si="1"/>
        <v>66000</v>
      </c>
      <c r="E12" s="59">
        <f t="shared" si="1"/>
        <v>66000</v>
      </c>
      <c r="F12" s="59">
        <f t="shared" si="1"/>
        <v>66000</v>
      </c>
      <c r="G12" s="59">
        <f t="shared" si="1"/>
        <v>67000</v>
      </c>
      <c r="H12" s="59">
        <f t="shared" si="1"/>
        <v>67000</v>
      </c>
      <c r="I12" s="59">
        <f t="shared" si="1"/>
        <v>68000</v>
      </c>
      <c r="J12" s="59">
        <f t="shared" si="1"/>
        <v>69000</v>
      </c>
      <c r="K12" s="59">
        <f t="shared" si="1"/>
        <v>70000</v>
      </c>
      <c r="L12" s="60">
        <f t="shared" si="1"/>
        <v>671000</v>
      </c>
    </row>
    <row r="13" spans="1:12" x14ac:dyDescent="0.35">
      <c r="L13" s="60"/>
    </row>
    <row r="14" spans="1:12" s="55" customFormat="1" x14ac:dyDescent="0.35">
      <c r="A14" s="55" t="s">
        <v>88</v>
      </c>
      <c r="B14" s="57">
        <f>B4</f>
        <v>2025</v>
      </c>
      <c r="C14" s="57">
        <f t="shared" ref="C14:L14" si="2">C4</f>
        <v>2026</v>
      </c>
      <c r="D14" s="57">
        <f t="shared" si="2"/>
        <v>2027</v>
      </c>
      <c r="E14" s="57">
        <f t="shared" si="2"/>
        <v>2028</v>
      </c>
      <c r="F14" s="57">
        <f t="shared" si="2"/>
        <v>2029</v>
      </c>
      <c r="G14" s="57">
        <f t="shared" si="2"/>
        <v>2030</v>
      </c>
      <c r="H14" s="57">
        <f t="shared" si="2"/>
        <v>2031</v>
      </c>
      <c r="I14" s="57">
        <f t="shared" si="2"/>
        <v>2032</v>
      </c>
      <c r="J14" s="57">
        <f t="shared" si="2"/>
        <v>2033</v>
      </c>
      <c r="K14" s="57">
        <f t="shared" si="2"/>
        <v>2034</v>
      </c>
      <c r="L14" s="57" t="str">
        <f t="shared" si="2"/>
        <v>2024-2034</v>
      </c>
    </row>
    <row r="15" spans="1:12" x14ac:dyDescent="0.35">
      <c r="A15" s="58" t="s">
        <v>89</v>
      </c>
      <c r="B15" s="61">
        <f t="shared" ref="B15:L15" si="3">B5/B5</f>
        <v>1</v>
      </c>
      <c r="C15" s="61">
        <f t="shared" si="3"/>
        <v>1</v>
      </c>
      <c r="D15" s="61">
        <f t="shared" si="3"/>
        <v>1</v>
      </c>
      <c r="E15" s="61">
        <f t="shared" si="3"/>
        <v>1</v>
      </c>
      <c r="F15" s="61">
        <f t="shared" si="3"/>
        <v>1</v>
      </c>
      <c r="G15" s="61">
        <f t="shared" si="3"/>
        <v>1</v>
      </c>
      <c r="H15" s="61">
        <f t="shared" si="3"/>
        <v>1</v>
      </c>
      <c r="I15" s="61">
        <f t="shared" si="3"/>
        <v>1</v>
      </c>
      <c r="J15" s="61">
        <f t="shared" si="3"/>
        <v>1</v>
      </c>
      <c r="K15" s="61">
        <f t="shared" si="3"/>
        <v>1</v>
      </c>
      <c r="L15" s="62">
        <f t="shared" si="3"/>
        <v>1</v>
      </c>
    </row>
    <row r="16" spans="1:12" x14ac:dyDescent="0.35">
      <c r="A16" s="58" t="s">
        <v>12</v>
      </c>
      <c r="B16" s="61">
        <f t="shared" ref="B16:L16" si="4">B6/B5</f>
        <v>0.39247627899132548</v>
      </c>
      <c r="C16" s="61">
        <f t="shared" si="4"/>
        <v>0.39762682246074077</v>
      </c>
      <c r="D16" s="61">
        <f t="shared" si="4"/>
        <v>0.39854194861204079</v>
      </c>
      <c r="E16" s="61">
        <f t="shared" si="4"/>
        <v>0.41128877288935572</v>
      </c>
      <c r="F16" s="61">
        <f t="shared" si="4"/>
        <v>0.38807173696580882</v>
      </c>
      <c r="G16" s="61">
        <f t="shared" si="4"/>
        <v>0.37795706286691066</v>
      </c>
      <c r="H16" s="61">
        <f t="shared" si="4"/>
        <v>0.38272618126154101</v>
      </c>
      <c r="I16" s="61">
        <f t="shared" si="4"/>
        <v>0.40863396990362</v>
      </c>
      <c r="J16" s="61">
        <f t="shared" si="4"/>
        <v>0.4209077407200667</v>
      </c>
      <c r="K16" s="61">
        <f t="shared" si="4"/>
        <v>0.42279220868657869</v>
      </c>
      <c r="L16" s="62">
        <f t="shared" si="4"/>
        <v>0.40062933780821169</v>
      </c>
    </row>
    <row r="17" spans="1:12" x14ac:dyDescent="0.35">
      <c r="A17" s="58" t="s">
        <v>13</v>
      </c>
      <c r="B17" s="61">
        <f t="shared" ref="B17:L17" si="5">B7/B5</f>
        <v>0.60752372100867447</v>
      </c>
      <c r="C17" s="61">
        <f t="shared" si="5"/>
        <v>0.60237317753925912</v>
      </c>
      <c r="D17" s="61">
        <f t="shared" si="5"/>
        <v>0.60145805138795916</v>
      </c>
      <c r="E17" s="61">
        <f t="shared" si="5"/>
        <v>0.58871122711064439</v>
      </c>
      <c r="F17" s="61">
        <f t="shared" si="5"/>
        <v>0.61192835508632692</v>
      </c>
      <c r="G17" s="61">
        <f t="shared" si="5"/>
        <v>0.62204293713308934</v>
      </c>
      <c r="H17" s="61">
        <f t="shared" si="5"/>
        <v>0.61727381873845899</v>
      </c>
      <c r="I17" s="61">
        <f t="shared" si="5"/>
        <v>0.59136594283520283</v>
      </c>
      <c r="J17" s="61">
        <f t="shared" si="5"/>
        <v>0.57909225927993324</v>
      </c>
      <c r="K17" s="61">
        <f t="shared" si="5"/>
        <v>0.57720779131342126</v>
      </c>
      <c r="L17" s="62">
        <f t="shared" si="5"/>
        <v>0.59937066219178825</v>
      </c>
    </row>
    <row r="43" spans="1:12" s="63" customFormat="1" x14ac:dyDescent="0.35">
      <c r="A43" s="63" t="s">
        <v>88</v>
      </c>
      <c r="B43" s="63">
        <v>2025</v>
      </c>
      <c r="C43" s="63">
        <v>2026</v>
      </c>
      <c r="D43" s="63">
        <v>2027</v>
      </c>
      <c r="E43" s="63">
        <v>2028</v>
      </c>
      <c r="F43" s="63">
        <v>2029</v>
      </c>
      <c r="G43" s="63">
        <v>2030</v>
      </c>
      <c r="H43" s="63">
        <v>2031</v>
      </c>
      <c r="I43" s="63">
        <v>2032</v>
      </c>
      <c r="J43" s="63">
        <v>2033</v>
      </c>
      <c r="K43" s="63">
        <v>2034</v>
      </c>
      <c r="L43" s="64"/>
    </row>
    <row r="44" spans="1:12" s="63" customFormat="1" x14ac:dyDescent="0.35">
      <c r="A44" s="63" t="s">
        <v>89</v>
      </c>
      <c r="B44" s="63">
        <v>109101.6</v>
      </c>
      <c r="C44" s="63">
        <v>109963.96</v>
      </c>
      <c r="D44" s="63">
        <v>110090.77</v>
      </c>
      <c r="E44" s="63">
        <v>112613.48</v>
      </c>
      <c r="F44" s="63">
        <v>108634.09</v>
      </c>
      <c r="G44" s="63">
        <v>107279.17</v>
      </c>
      <c r="H44" s="63">
        <v>108677.88</v>
      </c>
      <c r="I44" s="63">
        <v>114598.5</v>
      </c>
      <c r="J44" s="63">
        <v>118488.46</v>
      </c>
      <c r="K44" s="63">
        <v>120522.94</v>
      </c>
      <c r="L44" s="64"/>
    </row>
    <row r="45" spans="1:12" s="63" customFormat="1" x14ac:dyDescent="0.35">
      <c r="A45" s="63" t="s">
        <v>90</v>
      </c>
      <c r="B45" s="63">
        <v>42819.79</v>
      </c>
      <c r="C45" s="63">
        <v>43724.62</v>
      </c>
      <c r="D45" s="63">
        <v>43875.79</v>
      </c>
      <c r="E45" s="63">
        <v>46316.66</v>
      </c>
      <c r="F45" s="63">
        <v>42157.82</v>
      </c>
      <c r="G45" s="63">
        <v>40546.92</v>
      </c>
      <c r="H45" s="63">
        <v>41593.870000000003</v>
      </c>
      <c r="I45" s="63">
        <v>46828.84</v>
      </c>
      <c r="J45" s="63">
        <v>49872.71</v>
      </c>
      <c r="K45" s="63">
        <v>50956.160000000003</v>
      </c>
      <c r="L45" s="64"/>
    </row>
    <row r="46" spans="1:12" s="63" customFormat="1" x14ac:dyDescent="0.35">
      <c r="A46" s="63" t="s">
        <v>92</v>
      </c>
      <c r="B46" s="63">
        <v>66281.81</v>
      </c>
      <c r="C46" s="63">
        <v>66239.34</v>
      </c>
      <c r="D46" s="63">
        <v>66214.98</v>
      </c>
      <c r="E46" s="63">
        <v>66296.820000000007</v>
      </c>
      <c r="F46" s="63">
        <v>66476.28</v>
      </c>
      <c r="G46" s="63">
        <v>66732.25</v>
      </c>
      <c r="H46" s="63">
        <v>67084.009999999995</v>
      </c>
      <c r="I46" s="63">
        <v>67769.649999999994</v>
      </c>
      <c r="J46" s="63">
        <v>68615.75</v>
      </c>
      <c r="K46" s="63">
        <v>69566.78</v>
      </c>
      <c r="L46" s="6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AC498-CD81-46D4-933E-FF5B4DCF1DF1}">
  <sheetPr>
    <tabColor theme="8" tint="0.59999389629810485"/>
  </sheetPr>
  <dimension ref="A1:N54"/>
  <sheetViews>
    <sheetView workbookViewId="0"/>
  </sheetViews>
  <sheetFormatPr defaultColWidth="9.1796875" defaultRowHeight="14.5" x14ac:dyDescent="0.35"/>
  <cols>
    <col min="1" max="1" width="39.81640625" style="67" customWidth="1"/>
    <col min="2" max="11" width="11.453125" style="67" customWidth="1"/>
    <col min="12" max="12" width="11.453125" style="80" customWidth="1"/>
    <col min="13" max="16384" width="9.1796875" style="67"/>
  </cols>
  <sheetData>
    <row r="1" spans="1:14" s="55" customFormat="1" x14ac:dyDescent="0.35">
      <c r="A1" s="55" t="s">
        <v>93</v>
      </c>
      <c r="L1" s="56"/>
    </row>
    <row r="2" spans="1:14" s="58" customFormat="1" x14ac:dyDescent="0.35">
      <c r="A2" s="66"/>
      <c r="L2" s="65"/>
    </row>
    <row r="3" spans="1:14" s="58" customFormat="1" x14ac:dyDescent="0.35">
      <c r="L3" s="65"/>
    </row>
    <row r="4" spans="1:14" x14ac:dyDescent="0.35">
      <c r="A4" s="55" t="s">
        <v>88</v>
      </c>
      <c r="B4" s="55">
        <v>2025</v>
      </c>
      <c r="C4" s="55">
        <v>2026</v>
      </c>
      <c r="D4" s="55">
        <v>2027</v>
      </c>
      <c r="E4" s="55">
        <v>2028</v>
      </c>
      <c r="F4" s="55">
        <v>2029</v>
      </c>
      <c r="G4" s="55">
        <v>2030</v>
      </c>
      <c r="H4" s="55">
        <v>2031</v>
      </c>
      <c r="I4" s="55">
        <v>2032</v>
      </c>
      <c r="J4" s="55">
        <v>2033</v>
      </c>
      <c r="K4" s="55">
        <v>2034</v>
      </c>
      <c r="L4" s="56" t="s">
        <v>11</v>
      </c>
    </row>
    <row r="5" spans="1:14" s="71" customFormat="1" x14ac:dyDescent="0.35">
      <c r="A5" s="68" t="s">
        <v>89</v>
      </c>
      <c r="B5" s="69">
        <v>109101.6</v>
      </c>
      <c r="C5" s="69">
        <v>109963.96</v>
      </c>
      <c r="D5" s="69">
        <v>110090.77</v>
      </c>
      <c r="E5" s="69">
        <v>112613.48</v>
      </c>
      <c r="F5" s="69">
        <v>108634.09</v>
      </c>
      <c r="G5" s="69">
        <v>107279.17</v>
      </c>
      <c r="H5" s="69">
        <v>108677.88</v>
      </c>
      <c r="I5" s="69">
        <v>114598.5</v>
      </c>
      <c r="J5" s="69">
        <v>118488.46</v>
      </c>
      <c r="K5" s="69">
        <v>120522.94</v>
      </c>
      <c r="L5" s="69">
        <v>1119970.8500000001</v>
      </c>
      <c r="M5" s="70"/>
    </row>
    <row r="6" spans="1:14" s="71" customFormat="1" x14ac:dyDescent="0.35">
      <c r="A6" s="72" t="s">
        <v>94</v>
      </c>
      <c r="B6" s="69">
        <f>B5</f>
        <v>109101.6</v>
      </c>
      <c r="C6" s="69">
        <f t="shared" ref="C6:K6" si="0">C5</f>
        <v>109963.96</v>
      </c>
      <c r="D6" s="69">
        <f t="shared" si="0"/>
        <v>110090.77</v>
      </c>
      <c r="E6" s="69">
        <f t="shared" si="0"/>
        <v>112613.48</v>
      </c>
      <c r="F6" s="69">
        <f t="shared" si="0"/>
        <v>108634.09</v>
      </c>
      <c r="G6" s="69">
        <f t="shared" si="0"/>
        <v>107279.17</v>
      </c>
      <c r="H6" s="69">
        <f t="shared" si="0"/>
        <v>108677.88</v>
      </c>
      <c r="I6" s="69">
        <f t="shared" si="0"/>
        <v>114598.5</v>
      </c>
      <c r="J6" s="69">
        <f t="shared" si="0"/>
        <v>118488.46</v>
      </c>
      <c r="K6" s="69">
        <f t="shared" si="0"/>
        <v>120522.94</v>
      </c>
      <c r="L6" s="69">
        <f>SUM(B6:K6)</f>
        <v>1119970.8500000001</v>
      </c>
    </row>
    <row r="7" spans="1:14" x14ac:dyDescent="0.35">
      <c r="A7" s="58" t="s">
        <v>95</v>
      </c>
      <c r="B7" s="73">
        <v>53237.93</v>
      </c>
      <c r="C7" s="73">
        <v>52690.36</v>
      </c>
      <c r="D7" s="73">
        <v>52233.4</v>
      </c>
      <c r="E7" s="73">
        <v>52459.75</v>
      </c>
      <c r="F7" s="73">
        <v>52144.08</v>
      </c>
      <c r="G7" s="73">
        <v>52531.39</v>
      </c>
      <c r="H7" s="73">
        <v>52640.1</v>
      </c>
      <c r="I7" s="73">
        <v>52664.11</v>
      </c>
      <c r="J7" s="73">
        <v>52044.59</v>
      </c>
      <c r="K7" s="73">
        <v>51265.55</v>
      </c>
      <c r="L7" s="73">
        <v>523911.25999999995</v>
      </c>
      <c r="M7" s="74"/>
      <c r="N7" s="58"/>
    </row>
    <row r="8" spans="1:14" x14ac:dyDescent="0.35">
      <c r="A8" s="75" t="s">
        <v>96</v>
      </c>
      <c r="B8" s="73">
        <v>66924.070000000007</v>
      </c>
      <c r="C8" s="73">
        <v>54095.15</v>
      </c>
      <c r="D8" s="73">
        <v>50079.71</v>
      </c>
      <c r="E8" s="73">
        <v>49876.92</v>
      </c>
      <c r="F8" s="73">
        <v>49659.28</v>
      </c>
      <c r="G8" s="73">
        <v>49439.58</v>
      </c>
      <c r="H8" s="73">
        <v>49433.68</v>
      </c>
      <c r="I8" s="73">
        <v>49454.86</v>
      </c>
      <c r="J8" s="73">
        <v>49502.21</v>
      </c>
      <c r="K8" s="73">
        <v>49542.95</v>
      </c>
      <c r="L8" s="73">
        <v>518008.41000000003</v>
      </c>
      <c r="M8" s="74"/>
    </row>
    <row r="9" spans="1:14" x14ac:dyDescent="0.35">
      <c r="A9" s="75" t="s">
        <v>97</v>
      </c>
      <c r="B9" s="73">
        <v>-5183.7299999999996</v>
      </c>
      <c r="C9" s="73">
        <v>590.79</v>
      </c>
      <c r="D9" s="73">
        <v>5590.64</v>
      </c>
      <c r="E9" s="73">
        <v>7314.83</v>
      </c>
      <c r="F9" s="73">
        <v>7388.53</v>
      </c>
      <c r="G9" s="73">
        <v>7374.84</v>
      </c>
      <c r="H9" s="73">
        <v>7362</v>
      </c>
      <c r="I9" s="73">
        <v>7373.14</v>
      </c>
      <c r="J9" s="73">
        <v>7388.12</v>
      </c>
      <c r="K9" s="73">
        <v>7402.14</v>
      </c>
      <c r="L9" s="73">
        <v>52601.3</v>
      </c>
      <c r="M9" s="74"/>
    </row>
    <row r="10" spans="1:14" x14ac:dyDescent="0.35">
      <c r="A10" s="76" t="s">
        <v>98</v>
      </c>
      <c r="B10" s="73">
        <f>B6-SUM(B7:B9)</f>
        <v>-5876.6699999999983</v>
      </c>
      <c r="C10" s="73">
        <f t="shared" ref="C10:K10" si="1">C6-SUM(C7:C9)</f>
        <v>2587.6600000000035</v>
      </c>
      <c r="D10" s="73">
        <f t="shared" si="1"/>
        <v>2187.0200000000041</v>
      </c>
      <c r="E10" s="73">
        <f t="shared" si="1"/>
        <v>2961.9799999999959</v>
      </c>
      <c r="F10" s="73">
        <f t="shared" si="1"/>
        <v>-557.80000000000291</v>
      </c>
      <c r="G10" s="73">
        <f t="shared" si="1"/>
        <v>-2066.6399999999994</v>
      </c>
      <c r="H10" s="73">
        <f t="shared" si="1"/>
        <v>-757.89999999999418</v>
      </c>
      <c r="I10" s="73">
        <f t="shared" si="1"/>
        <v>5106.3899999999994</v>
      </c>
      <c r="J10" s="73">
        <f t="shared" si="1"/>
        <v>9553.5400000000227</v>
      </c>
      <c r="K10" s="73">
        <f t="shared" si="1"/>
        <v>12312.300000000003</v>
      </c>
      <c r="L10" s="73">
        <f t="shared" ref="L10" si="2">SUM(B10:K10)</f>
        <v>25449.880000000034</v>
      </c>
      <c r="M10" s="74"/>
    </row>
    <row r="11" spans="1:14" x14ac:dyDescent="0.35">
      <c r="B11" s="74"/>
      <c r="C11" s="74"/>
      <c r="D11" s="74"/>
      <c r="E11" s="74"/>
      <c r="F11" s="74"/>
      <c r="G11" s="74"/>
      <c r="H11" s="74"/>
      <c r="I11" s="74"/>
      <c r="J11" s="74"/>
      <c r="K11" s="74"/>
      <c r="L11" s="77"/>
      <c r="M11" s="74"/>
    </row>
    <row r="12" spans="1:14" x14ac:dyDescent="0.35">
      <c r="A12" s="55" t="s">
        <v>88</v>
      </c>
      <c r="B12" s="55">
        <v>2025</v>
      </c>
      <c r="C12" s="55">
        <v>2026</v>
      </c>
      <c r="D12" s="55">
        <v>2027</v>
      </c>
      <c r="E12" s="55">
        <v>2028</v>
      </c>
      <c r="F12" s="55">
        <v>2029</v>
      </c>
      <c r="G12" s="55">
        <v>2030</v>
      </c>
      <c r="H12" s="55">
        <v>2031</v>
      </c>
      <c r="I12" s="55">
        <v>2032</v>
      </c>
      <c r="J12" s="55">
        <v>2033</v>
      </c>
      <c r="K12" s="55">
        <v>2034</v>
      </c>
      <c r="L12" s="56" t="s">
        <v>11</v>
      </c>
    </row>
    <row r="13" spans="1:14" x14ac:dyDescent="0.35">
      <c r="A13" s="68" t="str">
        <f>A5</f>
        <v>Job Openings</v>
      </c>
      <c r="B13" s="69">
        <f>ROUND(B5,-3)</f>
        <v>109000</v>
      </c>
      <c r="C13" s="69">
        <f t="shared" ref="C13:L13" si="3">ROUND(C5,-3)</f>
        <v>110000</v>
      </c>
      <c r="D13" s="69">
        <f t="shared" si="3"/>
        <v>110000</v>
      </c>
      <c r="E13" s="69">
        <f t="shared" si="3"/>
        <v>113000</v>
      </c>
      <c r="F13" s="69">
        <f t="shared" si="3"/>
        <v>109000</v>
      </c>
      <c r="G13" s="69">
        <f t="shared" si="3"/>
        <v>107000</v>
      </c>
      <c r="H13" s="69">
        <f t="shared" si="3"/>
        <v>109000</v>
      </c>
      <c r="I13" s="69">
        <f t="shared" si="3"/>
        <v>115000</v>
      </c>
      <c r="J13" s="69">
        <f t="shared" si="3"/>
        <v>118000</v>
      </c>
      <c r="K13" s="69">
        <f t="shared" si="3"/>
        <v>121000</v>
      </c>
      <c r="L13" s="69">
        <f t="shared" si="3"/>
        <v>1120000</v>
      </c>
    </row>
    <row r="14" spans="1:14" x14ac:dyDescent="0.35">
      <c r="A14" s="68" t="str">
        <f t="shared" ref="A14:A18" si="4">A6</f>
        <v>Sources of New Supply</v>
      </c>
      <c r="B14" s="69">
        <f t="shared" ref="B14:L18" si="5">ROUND(B6,-3)</f>
        <v>109000</v>
      </c>
      <c r="C14" s="69">
        <f t="shared" si="5"/>
        <v>110000</v>
      </c>
      <c r="D14" s="69">
        <f t="shared" si="5"/>
        <v>110000</v>
      </c>
      <c r="E14" s="69">
        <f t="shared" si="5"/>
        <v>113000</v>
      </c>
      <c r="F14" s="69">
        <f t="shared" si="5"/>
        <v>109000</v>
      </c>
      <c r="G14" s="69">
        <f t="shared" si="5"/>
        <v>107000</v>
      </c>
      <c r="H14" s="69">
        <f t="shared" si="5"/>
        <v>109000</v>
      </c>
      <c r="I14" s="69">
        <f t="shared" si="5"/>
        <v>115000</v>
      </c>
      <c r="J14" s="69">
        <f t="shared" si="5"/>
        <v>118000</v>
      </c>
      <c r="K14" s="69">
        <f t="shared" si="5"/>
        <v>121000</v>
      </c>
      <c r="L14" s="69">
        <f t="shared" si="5"/>
        <v>1120000</v>
      </c>
    </row>
    <row r="15" spans="1:14" x14ac:dyDescent="0.35">
      <c r="A15" s="66" t="str">
        <f t="shared" si="4"/>
        <v>Young people starting work</v>
      </c>
      <c r="B15" s="73">
        <f t="shared" si="5"/>
        <v>53000</v>
      </c>
      <c r="C15" s="73">
        <f t="shared" si="5"/>
        <v>53000</v>
      </c>
      <c r="D15" s="73">
        <f t="shared" si="5"/>
        <v>52000</v>
      </c>
      <c r="E15" s="73">
        <f t="shared" si="5"/>
        <v>52000</v>
      </c>
      <c r="F15" s="73">
        <f t="shared" si="5"/>
        <v>52000</v>
      </c>
      <c r="G15" s="73">
        <f t="shared" si="5"/>
        <v>53000</v>
      </c>
      <c r="H15" s="73">
        <f t="shared" si="5"/>
        <v>53000</v>
      </c>
      <c r="I15" s="73">
        <f t="shared" si="5"/>
        <v>53000</v>
      </c>
      <c r="J15" s="73">
        <f t="shared" si="5"/>
        <v>52000</v>
      </c>
      <c r="K15" s="73">
        <f t="shared" si="5"/>
        <v>51000</v>
      </c>
      <c r="L15" s="73">
        <f t="shared" si="5"/>
        <v>524000</v>
      </c>
    </row>
    <row r="16" spans="1:14" x14ac:dyDescent="0.35">
      <c r="A16" s="66" t="str">
        <f t="shared" si="4"/>
        <v>Immigrants</v>
      </c>
      <c r="B16" s="73">
        <f t="shared" si="5"/>
        <v>67000</v>
      </c>
      <c r="C16" s="73">
        <f t="shared" si="5"/>
        <v>54000</v>
      </c>
      <c r="D16" s="73">
        <f t="shared" si="5"/>
        <v>50000</v>
      </c>
      <c r="E16" s="73">
        <f t="shared" si="5"/>
        <v>50000</v>
      </c>
      <c r="F16" s="73">
        <f t="shared" si="5"/>
        <v>50000</v>
      </c>
      <c r="G16" s="73">
        <f t="shared" si="5"/>
        <v>49000</v>
      </c>
      <c r="H16" s="73">
        <f t="shared" si="5"/>
        <v>49000</v>
      </c>
      <c r="I16" s="73">
        <f t="shared" si="5"/>
        <v>49000</v>
      </c>
      <c r="J16" s="73">
        <f t="shared" si="5"/>
        <v>50000</v>
      </c>
      <c r="K16" s="73">
        <f t="shared" si="5"/>
        <v>50000</v>
      </c>
      <c r="L16" s="73">
        <f t="shared" si="5"/>
        <v>518000</v>
      </c>
    </row>
    <row r="17" spans="1:12" x14ac:dyDescent="0.35">
      <c r="A17" s="66" t="str">
        <f t="shared" si="4"/>
        <v>Migrants from other provinces</v>
      </c>
      <c r="B17" s="73">
        <f t="shared" si="5"/>
        <v>-5000</v>
      </c>
      <c r="C17" s="73">
        <f t="shared" si="5"/>
        <v>1000</v>
      </c>
      <c r="D17" s="73">
        <f t="shared" si="5"/>
        <v>6000</v>
      </c>
      <c r="E17" s="73">
        <f t="shared" si="5"/>
        <v>7000</v>
      </c>
      <c r="F17" s="73">
        <f t="shared" si="5"/>
        <v>7000</v>
      </c>
      <c r="G17" s="73">
        <f t="shared" si="5"/>
        <v>7000</v>
      </c>
      <c r="H17" s="73">
        <f t="shared" si="5"/>
        <v>7000</v>
      </c>
      <c r="I17" s="73">
        <f t="shared" si="5"/>
        <v>7000</v>
      </c>
      <c r="J17" s="73">
        <f t="shared" si="5"/>
        <v>7000</v>
      </c>
      <c r="K17" s="73">
        <f t="shared" si="5"/>
        <v>7000</v>
      </c>
      <c r="L17" s="73">
        <f t="shared" si="5"/>
        <v>53000</v>
      </c>
    </row>
    <row r="18" spans="1:12" x14ac:dyDescent="0.35">
      <c r="A18" s="66" t="str">
        <f t="shared" si="4"/>
        <v>Changes in participation and unemployment</v>
      </c>
      <c r="B18" s="73">
        <f>ROUND(B10,-3)</f>
        <v>-6000</v>
      </c>
      <c r="C18" s="73">
        <f t="shared" si="5"/>
        <v>3000</v>
      </c>
      <c r="D18" s="73">
        <f t="shared" si="5"/>
        <v>2000</v>
      </c>
      <c r="E18" s="73">
        <f t="shared" si="5"/>
        <v>3000</v>
      </c>
      <c r="F18" s="73">
        <f t="shared" si="5"/>
        <v>-1000</v>
      </c>
      <c r="G18" s="73">
        <f t="shared" si="5"/>
        <v>-2000</v>
      </c>
      <c r="H18" s="73">
        <f t="shared" si="5"/>
        <v>-1000</v>
      </c>
      <c r="I18" s="73">
        <f t="shared" si="5"/>
        <v>5000</v>
      </c>
      <c r="J18" s="73">
        <f t="shared" si="5"/>
        <v>10000</v>
      </c>
      <c r="K18" s="73">
        <f t="shared" si="5"/>
        <v>12000</v>
      </c>
      <c r="L18" s="73">
        <f t="shared" si="5"/>
        <v>25000</v>
      </c>
    </row>
    <row r="20" spans="1:12" x14ac:dyDescent="0.35">
      <c r="A20" s="55" t="s">
        <v>88</v>
      </c>
      <c r="B20" s="55">
        <v>2025</v>
      </c>
      <c r="C20" s="55">
        <v>2026</v>
      </c>
      <c r="D20" s="55">
        <v>2027</v>
      </c>
      <c r="E20" s="55">
        <v>2028</v>
      </c>
      <c r="F20" s="55">
        <v>2029</v>
      </c>
      <c r="G20" s="55">
        <v>2030</v>
      </c>
      <c r="H20" s="55">
        <v>2031</v>
      </c>
      <c r="I20" s="55">
        <v>2032</v>
      </c>
      <c r="J20" s="55">
        <v>2033</v>
      </c>
      <c r="K20" s="55">
        <v>2034</v>
      </c>
      <c r="L20" s="56" t="s">
        <v>11</v>
      </c>
    </row>
    <row r="21" spans="1:12" x14ac:dyDescent="0.35">
      <c r="A21" s="68" t="str">
        <f>A5</f>
        <v>Job Openings</v>
      </c>
      <c r="B21" s="78">
        <f>B5/B$6</f>
        <v>1</v>
      </c>
      <c r="C21" s="78">
        <f t="shared" ref="C21:L22" si="6">C5/C$6</f>
        <v>1</v>
      </c>
      <c r="D21" s="78">
        <f t="shared" si="6"/>
        <v>1</v>
      </c>
      <c r="E21" s="78">
        <f t="shared" si="6"/>
        <v>1</v>
      </c>
      <c r="F21" s="78">
        <f t="shared" si="6"/>
        <v>1</v>
      </c>
      <c r="G21" s="78">
        <f t="shared" si="6"/>
        <v>1</v>
      </c>
      <c r="H21" s="78">
        <f t="shared" si="6"/>
        <v>1</v>
      </c>
      <c r="I21" s="78">
        <f t="shared" si="6"/>
        <v>1</v>
      </c>
      <c r="J21" s="78">
        <f t="shared" si="6"/>
        <v>1</v>
      </c>
      <c r="K21" s="78">
        <f t="shared" si="6"/>
        <v>1</v>
      </c>
      <c r="L21" s="78">
        <f t="shared" si="6"/>
        <v>1</v>
      </c>
    </row>
    <row r="22" spans="1:12" x14ac:dyDescent="0.35">
      <c r="A22" s="68" t="str">
        <f t="shared" ref="A22:A26" si="7">A6</f>
        <v>Sources of New Supply</v>
      </c>
      <c r="B22" s="78">
        <f>B6/B$6</f>
        <v>1</v>
      </c>
      <c r="C22" s="78">
        <f t="shared" si="6"/>
        <v>1</v>
      </c>
      <c r="D22" s="78">
        <f t="shared" si="6"/>
        <v>1</v>
      </c>
      <c r="E22" s="78">
        <f t="shared" si="6"/>
        <v>1</v>
      </c>
      <c r="F22" s="78">
        <f t="shared" si="6"/>
        <v>1</v>
      </c>
      <c r="G22" s="78">
        <f t="shared" si="6"/>
        <v>1</v>
      </c>
      <c r="H22" s="78">
        <f t="shared" si="6"/>
        <v>1</v>
      </c>
      <c r="I22" s="78">
        <f t="shared" si="6"/>
        <v>1</v>
      </c>
      <c r="J22" s="78">
        <f t="shared" si="6"/>
        <v>1</v>
      </c>
      <c r="K22" s="78">
        <f t="shared" si="6"/>
        <v>1</v>
      </c>
      <c r="L22" s="78">
        <f t="shared" si="6"/>
        <v>1</v>
      </c>
    </row>
    <row r="23" spans="1:12" x14ac:dyDescent="0.35">
      <c r="A23" s="66" t="str">
        <f t="shared" si="7"/>
        <v>Young people starting work</v>
      </c>
      <c r="B23" s="79">
        <f t="shared" ref="B23:L26" si="8">B7/B$6</f>
        <v>0.48796653761264724</v>
      </c>
      <c r="C23" s="79">
        <f t="shared" si="8"/>
        <v>0.4791602630534586</v>
      </c>
      <c r="D23" s="79">
        <f t="shared" si="8"/>
        <v>0.47445757714293396</v>
      </c>
      <c r="E23" s="79">
        <f t="shared" si="8"/>
        <v>0.46583899192174866</v>
      </c>
      <c r="F23" s="79">
        <f t="shared" si="8"/>
        <v>0.47999739308351552</v>
      </c>
      <c r="G23" s="79">
        <f t="shared" si="8"/>
        <v>0.48966998905752163</v>
      </c>
      <c r="H23" s="79">
        <f t="shared" si="8"/>
        <v>0.48436811612445879</v>
      </c>
      <c r="I23" s="79">
        <f t="shared" si="8"/>
        <v>0.45955322277342198</v>
      </c>
      <c r="J23" s="79">
        <f t="shared" si="8"/>
        <v>0.43923762702291846</v>
      </c>
      <c r="K23" s="79">
        <f t="shared" si="8"/>
        <v>0.42535927185314265</v>
      </c>
      <c r="L23" s="79">
        <f t="shared" si="8"/>
        <v>0.46779008578660769</v>
      </c>
    </row>
    <row r="24" spans="1:12" x14ac:dyDescent="0.35">
      <c r="A24" s="66" t="str">
        <f t="shared" si="7"/>
        <v>Immigrants</v>
      </c>
      <c r="B24" s="79">
        <f t="shared" si="8"/>
        <v>0.61341052743497804</v>
      </c>
      <c r="C24" s="79">
        <f t="shared" si="8"/>
        <v>0.49193526679104682</v>
      </c>
      <c r="D24" s="79">
        <f t="shared" si="8"/>
        <v>0.454894720056913</v>
      </c>
      <c r="E24" s="79">
        <f t="shared" si="8"/>
        <v>0.44290363817901729</v>
      </c>
      <c r="F24" s="79">
        <f t="shared" si="8"/>
        <v>0.45712427839180131</v>
      </c>
      <c r="G24" s="79">
        <f t="shared" si="8"/>
        <v>0.46084976235367969</v>
      </c>
      <c r="H24" s="79">
        <f t="shared" si="8"/>
        <v>0.45486422812075467</v>
      </c>
      <c r="I24" s="79">
        <f t="shared" si="8"/>
        <v>0.43154892952351037</v>
      </c>
      <c r="J24" s="79">
        <f t="shared" si="8"/>
        <v>0.41778085393294839</v>
      </c>
      <c r="K24" s="79">
        <f t="shared" si="8"/>
        <v>0.41106655712182261</v>
      </c>
      <c r="L24" s="79">
        <f t="shared" si="8"/>
        <v>0.46251954682570534</v>
      </c>
    </row>
    <row r="25" spans="1:12" x14ac:dyDescent="0.35">
      <c r="A25" s="66" t="str">
        <f t="shared" si="7"/>
        <v>Migrants from other provinces</v>
      </c>
      <c r="B25" s="79">
        <f t="shared" si="8"/>
        <v>-4.7512868738863588E-2</v>
      </c>
      <c r="C25" s="79">
        <f t="shared" si="8"/>
        <v>5.3725784338796087E-3</v>
      </c>
      <c r="D25" s="79">
        <f t="shared" si="8"/>
        <v>5.0782095538072815E-2</v>
      </c>
      <c r="E25" s="79">
        <f t="shared" si="8"/>
        <v>6.4955190089143855E-2</v>
      </c>
      <c r="F25" s="79">
        <f t="shared" si="8"/>
        <v>6.801299665694259E-2</v>
      </c>
      <c r="G25" s="79">
        <f t="shared" si="8"/>
        <v>6.874437973373583E-2</v>
      </c>
      <c r="H25" s="79">
        <f t="shared" si="8"/>
        <v>6.7741476002292272E-2</v>
      </c>
      <c r="I25" s="79">
        <f t="shared" si="8"/>
        <v>6.4338887507253584E-2</v>
      </c>
      <c r="J25" s="79">
        <f t="shared" si="8"/>
        <v>6.2353076409297575E-2</v>
      </c>
      <c r="K25" s="79">
        <f t="shared" si="8"/>
        <v>6.1416855579527016E-2</v>
      </c>
      <c r="L25" s="79">
        <f t="shared" si="8"/>
        <v>4.6966668819996518E-2</v>
      </c>
    </row>
    <row r="26" spans="1:12" x14ac:dyDescent="0.35">
      <c r="A26" s="66" t="str">
        <f t="shared" si="7"/>
        <v>Changes in participation and unemployment</v>
      </c>
      <c r="B26" s="79">
        <f t="shared" si="8"/>
        <v>-5.3864196308761721E-2</v>
      </c>
      <c r="C26" s="79">
        <f t="shared" si="8"/>
        <v>2.3531891721615003E-2</v>
      </c>
      <c r="D26" s="79">
        <f t="shared" si="8"/>
        <v>1.9865607262080226E-2</v>
      </c>
      <c r="E26" s="79">
        <f t="shared" si="8"/>
        <v>2.6302179810090195E-2</v>
      </c>
      <c r="F26" s="79">
        <f t="shared" si="8"/>
        <v>-5.1346681322594311E-3</v>
      </c>
      <c r="G26" s="79">
        <f t="shared" si="8"/>
        <v>-1.9264131144937077E-2</v>
      </c>
      <c r="H26" s="79">
        <f t="shared" si="8"/>
        <v>-6.9738202475056943E-3</v>
      </c>
      <c r="I26" s="79">
        <f t="shared" si="8"/>
        <v>4.4558960195814075E-2</v>
      </c>
      <c r="J26" s="79">
        <f t="shared" si="8"/>
        <v>8.0628442634835679E-2</v>
      </c>
      <c r="K26" s="79">
        <f t="shared" si="8"/>
        <v>0.10215731544550774</v>
      </c>
      <c r="L26" s="79">
        <f t="shared" si="8"/>
        <v>2.272369856769043E-2</v>
      </c>
    </row>
    <row r="50" spans="1:12" x14ac:dyDescent="0.35">
      <c r="A50" s="67" t="s">
        <v>88</v>
      </c>
      <c r="B50" s="67">
        <v>2025</v>
      </c>
      <c r="C50" s="67">
        <v>2026</v>
      </c>
      <c r="D50" s="67">
        <v>2027</v>
      </c>
      <c r="E50" s="67">
        <v>2028</v>
      </c>
      <c r="F50" s="67">
        <v>2029</v>
      </c>
      <c r="G50" s="67">
        <v>2030</v>
      </c>
      <c r="H50" s="67">
        <v>2031</v>
      </c>
      <c r="I50" s="80">
        <v>2032</v>
      </c>
      <c r="J50" s="67">
        <v>2033</v>
      </c>
      <c r="K50" s="67">
        <v>2034</v>
      </c>
      <c r="L50" s="67"/>
    </row>
    <row r="51" spans="1:12" x14ac:dyDescent="0.35">
      <c r="A51" s="67" t="s">
        <v>89</v>
      </c>
      <c r="B51" s="67">
        <v>109101.6</v>
      </c>
      <c r="C51" s="67">
        <v>109963.96</v>
      </c>
      <c r="D51" s="67">
        <v>110090.77</v>
      </c>
      <c r="E51" s="67">
        <v>112613.48</v>
      </c>
      <c r="F51" s="67">
        <v>108634.09</v>
      </c>
      <c r="G51" s="67">
        <v>107279.17</v>
      </c>
      <c r="H51" s="67">
        <v>108677.88</v>
      </c>
      <c r="I51" s="80">
        <v>114598.5</v>
      </c>
      <c r="J51" s="67">
        <v>118488.46</v>
      </c>
      <c r="K51" s="67">
        <v>120522.94</v>
      </c>
      <c r="L51" s="67"/>
    </row>
    <row r="52" spans="1:12" x14ac:dyDescent="0.35">
      <c r="A52" s="67" t="s">
        <v>99</v>
      </c>
      <c r="B52" s="67">
        <v>53237.93</v>
      </c>
      <c r="C52" s="67">
        <v>52690.36</v>
      </c>
      <c r="D52" s="67">
        <v>52233.4</v>
      </c>
      <c r="E52" s="67">
        <v>52459.75</v>
      </c>
      <c r="F52" s="67">
        <v>52144.08</v>
      </c>
      <c r="G52" s="67">
        <v>52531.39</v>
      </c>
      <c r="H52" s="67">
        <v>52640.1</v>
      </c>
      <c r="I52" s="80">
        <v>52664.11</v>
      </c>
      <c r="J52" s="67">
        <v>52044.59</v>
      </c>
      <c r="K52" s="67">
        <v>51265.55</v>
      </c>
      <c r="L52" s="67"/>
    </row>
    <row r="53" spans="1:12" x14ac:dyDescent="0.35">
      <c r="A53" s="67" t="s">
        <v>100</v>
      </c>
      <c r="B53" s="67">
        <v>66924.070000000007</v>
      </c>
      <c r="C53" s="67">
        <v>54095.15</v>
      </c>
      <c r="D53" s="67">
        <v>50079.71</v>
      </c>
      <c r="E53" s="67">
        <v>49876.92</v>
      </c>
      <c r="F53" s="67">
        <v>49659.28</v>
      </c>
      <c r="G53" s="67">
        <v>49439.58</v>
      </c>
      <c r="H53" s="67">
        <v>49433.68</v>
      </c>
      <c r="I53" s="80">
        <v>49454.86</v>
      </c>
      <c r="J53" s="67">
        <v>49502.21</v>
      </c>
      <c r="K53" s="67">
        <v>49542.95</v>
      </c>
      <c r="L53" s="67"/>
    </row>
    <row r="54" spans="1:12" x14ac:dyDescent="0.35">
      <c r="A54" s="67" t="s">
        <v>101</v>
      </c>
      <c r="B54" s="67">
        <v>-5183.7299999999996</v>
      </c>
      <c r="C54" s="67">
        <v>590.79</v>
      </c>
      <c r="D54" s="67">
        <v>5590.64</v>
      </c>
      <c r="E54" s="67">
        <v>7314.83</v>
      </c>
      <c r="F54" s="67">
        <v>7388.53</v>
      </c>
      <c r="G54" s="67">
        <v>7374.84</v>
      </c>
      <c r="H54" s="67">
        <v>7362</v>
      </c>
      <c r="I54" s="80">
        <v>7373.14</v>
      </c>
      <c r="J54" s="67">
        <v>7388.12</v>
      </c>
      <c r="K54" s="67">
        <v>7402.14</v>
      </c>
      <c r="L54" s="6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E5E9-863D-4C26-B20E-51379AF483B1}">
  <sheetPr>
    <tabColor theme="8" tint="0.59999389629810485"/>
  </sheetPr>
  <dimension ref="A1:L43"/>
  <sheetViews>
    <sheetView workbookViewId="0"/>
  </sheetViews>
  <sheetFormatPr defaultColWidth="11.453125" defaultRowHeight="14.5" x14ac:dyDescent="0.35"/>
  <cols>
    <col min="1" max="1" width="39.81640625" style="83" customWidth="1"/>
    <col min="2" max="11" width="11.453125" style="83"/>
    <col min="12" max="12" width="11.453125" style="92"/>
    <col min="13" max="16384" width="11.453125" style="83"/>
  </cols>
  <sheetData>
    <row r="1" spans="1:12" s="81" customFormat="1" x14ac:dyDescent="0.35">
      <c r="A1" s="81" t="s">
        <v>102</v>
      </c>
      <c r="L1" s="82"/>
    </row>
    <row r="4" spans="1:12" s="81" customFormat="1" x14ac:dyDescent="0.35">
      <c r="A4" s="81" t="s">
        <v>88</v>
      </c>
      <c r="B4" s="81">
        <v>2025</v>
      </c>
      <c r="C4" s="81">
        <v>2026</v>
      </c>
      <c r="D4" s="81">
        <v>2027</v>
      </c>
      <c r="E4" s="81">
        <v>2028</v>
      </c>
      <c r="F4" s="81">
        <v>2029</v>
      </c>
      <c r="G4" s="81">
        <v>2030</v>
      </c>
      <c r="H4" s="81">
        <v>2031</v>
      </c>
      <c r="I4" s="81">
        <v>2032</v>
      </c>
      <c r="J4" s="81">
        <v>2033</v>
      </c>
      <c r="K4" s="81">
        <v>2034</v>
      </c>
      <c r="L4" s="82" t="s">
        <v>11</v>
      </c>
    </row>
    <row r="5" spans="1:12" x14ac:dyDescent="0.35">
      <c r="A5" s="83" t="s">
        <v>103</v>
      </c>
      <c r="B5" s="84">
        <v>109101.6</v>
      </c>
      <c r="C5" s="84">
        <v>109963.96</v>
      </c>
      <c r="D5" s="84">
        <v>110090.77</v>
      </c>
      <c r="E5" s="84">
        <v>112613.48</v>
      </c>
      <c r="F5" s="84">
        <v>108634.09</v>
      </c>
      <c r="G5" s="84">
        <v>107279.17</v>
      </c>
      <c r="H5" s="84">
        <v>108677.88</v>
      </c>
      <c r="I5" s="84">
        <v>114598.5</v>
      </c>
      <c r="J5" s="84">
        <v>118488.46</v>
      </c>
      <c r="K5" s="84">
        <v>120522.94</v>
      </c>
      <c r="L5" s="85">
        <v>1119970.8500000001</v>
      </c>
    </row>
    <row r="6" spans="1:12" s="86" customFormat="1" x14ac:dyDescent="0.35">
      <c r="A6" s="58" t="s">
        <v>95</v>
      </c>
      <c r="B6" s="84">
        <v>53237.93</v>
      </c>
      <c r="C6" s="84">
        <v>52690.36</v>
      </c>
      <c r="D6" s="84">
        <v>52233.4</v>
      </c>
      <c r="E6" s="84">
        <v>52459.75</v>
      </c>
      <c r="F6" s="84">
        <v>52144.08</v>
      </c>
      <c r="G6" s="84">
        <v>52531.39</v>
      </c>
      <c r="H6" s="84">
        <v>52640.1</v>
      </c>
      <c r="I6" s="84">
        <v>52664.11</v>
      </c>
      <c r="J6" s="84">
        <v>52044.59</v>
      </c>
      <c r="K6" s="84">
        <v>51265.55</v>
      </c>
      <c r="L6" s="85">
        <v>523911.25999999995</v>
      </c>
    </row>
    <row r="7" spans="1:12" s="86" customFormat="1" x14ac:dyDescent="0.35">
      <c r="A7" s="87" t="s">
        <v>96</v>
      </c>
      <c r="B7" s="84">
        <v>66924.070000000007</v>
      </c>
      <c r="C7" s="84">
        <v>54095.15</v>
      </c>
      <c r="D7" s="84">
        <v>50079.71</v>
      </c>
      <c r="E7" s="84">
        <v>49876.92</v>
      </c>
      <c r="F7" s="84">
        <v>49659.28</v>
      </c>
      <c r="G7" s="84">
        <v>49439.58</v>
      </c>
      <c r="H7" s="84">
        <v>49433.68</v>
      </c>
      <c r="I7" s="84">
        <v>49454.86</v>
      </c>
      <c r="J7" s="84">
        <v>49502.21</v>
      </c>
      <c r="K7" s="84">
        <v>49542.95</v>
      </c>
      <c r="L7" s="85">
        <v>518008.41000000003</v>
      </c>
    </row>
    <row r="9" spans="1:12" s="81" customFormat="1" x14ac:dyDescent="0.35">
      <c r="A9" s="81" t="str">
        <f>A4</f>
        <v>Variable</v>
      </c>
      <c r="B9" s="81">
        <f>B4</f>
        <v>2025</v>
      </c>
      <c r="C9" s="81">
        <f t="shared" ref="C9:K9" si="0">C4</f>
        <v>2026</v>
      </c>
      <c r="D9" s="81">
        <f t="shared" si="0"/>
        <v>2027</v>
      </c>
      <c r="E9" s="81">
        <f t="shared" si="0"/>
        <v>2028</v>
      </c>
      <c r="F9" s="81">
        <f t="shared" si="0"/>
        <v>2029</v>
      </c>
      <c r="G9" s="81">
        <f t="shared" si="0"/>
        <v>2030</v>
      </c>
      <c r="H9" s="81">
        <f t="shared" si="0"/>
        <v>2031</v>
      </c>
      <c r="I9" s="81">
        <f t="shared" si="0"/>
        <v>2032</v>
      </c>
      <c r="J9" s="81">
        <f t="shared" si="0"/>
        <v>2033</v>
      </c>
      <c r="K9" s="81">
        <f t="shared" si="0"/>
        <v>2034</v>
      </c>
      <c r="L9" s="82" t="str">
        <f>L4</f>
        <v>2024-2034</v>
      </c>
    </row>
    <row r="10" spans="1:12" x14ac:dyDescent="0.35">
      <c r="A10" s="83" t="str">
        <f t="shared" ref="A10:A12" si="1">A5</f>
        <v>Job openings</v>
      </c>
      <c r="B10" s="84">
        <f t="shared" ref="B10:L12" si="2">ROUND(B5,-3)</f>
        <v>109000</v>
      </c>
      <c r="C10" s="84">
        <f t="shared" si="2"/>
        <v>110000</v>
      </c>
      <c r="D10" s="84">
        <f t="shared" si="2"/>
        <v>110000</v>
      </c>
      <c r="E10" s="84">
        <f t="shared" si="2"/>
        <v>113000</v>
      </c>
      <c r="F10" s="84">
        <f t="shared" si="2"/>
        <v>109000</v>
      </c>
      <c r="G10" s="84">
        <f t="shared" si="2"/>
        <v>107000</v>
      </c>
      <c r="H10" s="84">
        <f t="shared" si="2"/>
        <v>109000</v>
      </c>
      <c r="I10" s="84">
        <f t="shared" si="2"/>
        <v>115000</v>
      </c>
      <c r="J10" s="84">
        <f t="shared" si="2"/>
        <v>118000</v>
      </c>
      <c r="K10" s="84">
        <f t="shared" si="2"/>
        <v>121000</v>
      </c>
      <c r="L10" s="85">
        <f t="shared" si="2"/>
        <v>1120000</v>
      </c>
    </row>
    <row r="11" spans="1:12" x14ac:dyDescent="0.35">
      <c r="A11" s="83" t="str">
        <f t="shared" si="1"/>
        <v>Young people starting work</v>
      </c>
      <c r="B11" s="84">
        <f t="shared" si="2"/>
        <v>53000</v>
      </c>
      <c r="C11" s="84">
        <f t="shared" si="2"/>
        <v>53000</v>
      </c>
      <c r="D11" s="84">
        <f t="shared" si="2"/>
        <v>52000</v>
      </c>
      <c r="E11" s="84">
        <f t="shared" si="2"/>
        <v>52000</v>
      </c>
      <c r="F11" s="84">
        <f t="shared" si="2"/>
        <v>52000</v>
      </c>
      <c r="G11" s="84">
        <f t="shared" si="2"/>
        <v>53000</v>
      </c>
      <c r="H11" s="84">
        <f t="shared" si="2"/>
        <v>53000</v>
      </c>
      <c r="I11" s="84">
        <f t="shared" si="2"/>
        <v>53000</v>
      </c>
      <c r="J11" s="84">
        <f t="shared" si="2"/>
        <v>52000</v>
      </c>
      <c r="K11" s="84">
        <f t="shared" si="2"/>
        <v>51000</v>
      </c>
      <c r="L11" s="85">
        <f t="shared" si="2"/>
        <v>524000</v>
      </c>
    </row>
    <row r="12" spans="1:12" x14ac:dyDescent="0.35">
      <c r="A12" s="83" t="str">
        <f t="shared" si="1"/>
        <v>Immigrants</v>
      </c>
      <c r="B12" s="84">
        <f t="shared" si="2"/>
        <v>67000</v>
      </c>
      <c r="C12" s="84">
        <f t="shared" si="2"/>
        <v>54000</v>
      </c>
      <c r="D12" s="84">
        <f t="shared" si="2"/>
        <v>50000</v>
      </c>
      <c r="E12" s="84">
        <f t="shared" si="2"/>
        <v>50000</v>
      </c>
      <c r="F12" s="84">
        <f t="shared" si="2"/>
        <v>50000</v>
      </c>
      <c r="G12" s="84">
        <f t="shared" si="2"/>
        <v>49000</v>
      </c>
      <c r="H12" s="84">
        <f t="shared" si="2"/>
        <v>49000</v>
      </c>
      <c r="I12" s="84">
        <f t="shared" si="2"/>
        <v>49000</v>
      </c>
      <c r="J12" s="84">
        <f t="shared" si="2"/>
        <v>50000</v>
      </c>
      <c r="K12" s="84">
        <f t="shared" si="2"/>
        <v>50000</v>
      </c>
      <c r="L12" s="85">
        <f t="shared" si="2"/>
        <v>518000</v>
      </c>
    </row>
    <row r="13" spans="1:12" x14ac:dyDescent="0.35">
      <c r="L13" s="85"/>
    </row>
    <row r="14" spans="1:12" s="81" customFormat="1" x14ac:dyDescent="0.35">
      <c r="A14" s="81" t="str">
        <f>A9</f>
        <v>Variable</v>
      </c>
      <c r="B14" s="81">
        <f>B4</f>
        <v>2025</v>
      </c>
      <c r="C14" s="81">
        <f t="shared" ref="C14:L14" si="3">C4</f>
        <v>2026</v>
      </c>
      <c r="D14" s="81">
        <f t="shared" si="3"/>
        <v>2027</v>
      </c>
      <c r="E14" s="81">
        <f t="shared" si="3"/>
        <v>2028</v>
      </c>
      <c r="F14" s="81">
        <f t="shared" si="3"/>
        <v>2029</v>
      </c>
      <c r="G14" s="81">
        <f t="shared" si="3"/>
        <v>2030</v>
      </c>
      <c r="H14" s="81">
        <f t="shared" si="3"/>
        <v>2031</v>
      </c>
      <c r="I14" s="81">
        <f t="shared" si="3"/>
        <v>2032</v>
      </c>
      <c r="J14" s="81">
        <f t="shared" si="3"/>
        <v>2033</v>
      </c>
      <c r="K14" s="81">
        <f t="shared" si="3"/>
        <v>2034</v>
      </c>
      <c r="L14" s="82" t="str">
        <f t="shared" si="3"/>
        <v>2024-2034</v>
      </c>
    </row>
    <row r="15" spans="1:12" x14ac:dyDescent="0.35">
      <c r="A15" s="83" t="str">
        <f>A5</f>
        <v>Job openings</v>
      </c>
      <c r="B15" s="88">
        <f>B5/B$5</f>
        <v>1</v>
      </c>
      <c r="C15" s="88">
        <f t="shared" ref="C15:L15" si="4">C5/C$5</f>
        <v>1</v>
      </c>
      <c r="D15" s="88">
        <f t="shared" si="4"/>
        <v>1</v>
      </c>
      <c r="E15" s="88">
        <f t="shared" si="4"/>
        <v>1</v>
      </c>
      <c r="F15" s="88">
        <f t="shared" si="4"/>
        <v>1</v>
      </c>
      <c r="G15" s="88">
        <f t="shared" si="4"/>
        <v>1</v>
      </c>
      <c r="H15" s="88">
        <f t="shared" si="4"/>
        <v>1</v>
      </c>
      <c r="I15" s="88">
        <f t="shared" si="4"/>
        <v>1</v>
      </c>
      <c r="J15" s="88">
        <f t="shared" si="4"/>
        <v>1</v>
      </c>
      <c r="K15" s="88">
        <f t="shared" si="4"/>
        <v>1</v>
      </c>
      <c r="L15" s="89">
        <f t="shared" si="4"/>
        <v>1</v>
      </c>
    </row>
    <row r="16" spans="1:12" x14ac:dyDescent="0.35">
      <c r="A16" s="83" t="str">
        <f t="shared" ref="A16:A17" si="5">A6</f>
        <v>Young people starting work</v>
      </c>
      <c r="B16" s="88">
        <f t="shared" ref="B16:L17" si="6">B6/B$5</f>
        <v>0.48796653761264724</v>
      </c>
      <c r="C16" s="88">
        <f t="shared" si="6"/>
        <v>0.4791602630534586</v>
      </c>
      <c r="D16" s="88">
        <f t="shared" si="6"/>
        <v>0.47445757714293396</v>
      </c>
      <c r="E16" s="88">
        <f t="shared" si="6"/>
        <v>0.46583899192174866</v>
      </c>
      <c r="F16" s="88">
        <f t="shared" si="6"/>
        <v>0.47999739308351552</v>
      </c>
      <c r="G16" s="88">
        <f t="shared" si="6"/>
        <v>0.48966998905752163</v>
      </c>
      <c r="H16" s="88">
        <f t="shared" si="6"/>
        <v>0.48436811612445879</v>
      </c>
      <c r="I16" s="88">
        <f t="shared" si="6"/>
        <v>0.45955322277342198</v>
      </c>
      <c r="J16" s="88">
        <f t="shared" si="6"/>
        <v>0.43923762702291846</v>
      </c>
      <c r="K16" s="88">
        <f t="shared" si="6"/>
        <v>0.42535927185314265</v>
      </c>
      <c r="L16" s="89">
        <f t="shared" si="6"/>
        <v>0.46779008578660769</v>
      </c>
    </row>
    <row r="17" spans="1:12" x14ac:dyDescent="0.35">
      <c r="A17" s="83" t="str">
        <f t="shared" si="5"/>
        <v>Immigrants</v>
      </c>
      <c r="B17" s="88">
        <f t="shared" si="6"/>
        <v>0.61341052743497804</v>
      </c>
      <c r="C17" s="88">
        <f t="shared" si="6"/>
        <v>0.49193526679104682</v>
      </c>
      <c r="D17" s="88">
        <f t="shared" si="6"/>
        <v>0.454894720056913</v>
      </c>
      <c r="E17" s="88">
        <f t="shared" si="6"/>
        <v>0.44290363817901729</v>
      </c>
      <c r="F17" s="88">
        <f t="shared" si="6"/>
        <v>0.45712427839180131</v>
      </c>
      <c r="G17" s="88">
        <f t="shared" si="6"/>
        <v>0.46084976235367969</v>
      </c>
      <c r="H17" s="88">
        <f t="shared" si="6"/>
        <v>0.45486422812075467</v>
      </c>
      <c r="I17" s="88">
        <f t="shared" si="6"/>
        <v>0.43154892952351037</v>
      </c>
      <c r="J17" s="88">
        <f t="shared" si="6"/>
        <v>0.41778085393294839</v>
      </c>
      <c r="K17" s="88">
        <f t="shared" si="6"/>
        <v>0.41106655712182261</v>
      </c>
      <c r="L17" s="89">
        <f t="shared" si="6"/>
        <v>0.46251954682570534</v>
      </c>
    </row>
    <row r="18" spans="1:12" x14ac:dyDescent="0.35">
      <c r="B18" s="88"/>
      <c r="C18" s="88"/>
      <c r="D18" s="88"/>
      <c r="E18" s="88"/>
      <c r="F18" s="88"/>
      <c r="G18" s="88"/>
      <c r="H18" s="88"/>
      <c r="I18" s="88"/>
      <c r="J18" s="88"/>
      <c r="K18" s="88"/>
      <c r="L18" s="89"/>
    </row>
    <row r="43" spans="2:12" s="86" customFormat="1" x14ac:dyDescent="0.35">
      <c r="B43" s="90"/>
      <c r="C43" s="90"/>
      <c r="D43" s="90"/>
      <c r="E43" s="90"/>
      <c r="F43" s="90"/>
      <c r="G43" s="90"/>
      <c r="H43" s="90"/>
      <c r="I43" s="90"/>
      <c r="J43" s="90"/>
      <c r="K43" s="90"/>
      <c r="L43" s="91"/>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0ACC8-F95C-40CA-9E38-898AA7C71043}">
  <sheetPr>
    <tabColor theme="8" tint="0.59999389629810485"/>
  </sheetPr>
  <dimension ref="B1:F46"/>
  <sheetViews>
    <sheetView tabSelected="1" workbookViewId="0">
      <selection activeCell="B4" sqref="B4"/>
    </sheetView>
  </sheetViews>
  <sheetFormatPr defaultColWidth="9" defaultRowHeight="14.5" x14ac:dyDescent="0.35"/>
  <cols>
    <col min="1" max="1" width="9" style="95"/>
    <col min="2" max="2" width="48.1796875" style="95" customWidth="1"/>
    <col min="3" max="4" width="14.453125" style="94" customWidth="1"/>
    <col min="5" max="6" width="14.453125" style="95" customWidth="1"/>
    <col min="7" max="16384" width="9" style="95"/>
  </cols>
  <sheetData>
    <row r="1" spans="2:6" x14ac:dyDescent="0.35">
      <c r="B1" s="93" t="s">
        <v>104</v>
      </c>
    </row>
    <row r="2" spans="2:6" x14ac:dyDescent="0.35">
      <c r="B2" s="93"/>
    </row>
    <row r="3" spans="2:6" ht="14.25" customHeight="1" x14ac:dyDescent="0.35">
      <c r="B3" s="96"/>
      <c r="C3" s="97"/>
      <c r="D3" s="97"/>
      <c r="E3" s="97"/>
    </row>
    <row r="4" spans="2:6" x14ac:dyDescent="0.35">
      <c r="B4" s="98" t="s">
        <v>105</v>
      </c>
      <c r="C4" s="99" t="s">
        <v>89</v>
      </c>
      <c r="D4" s="99" t="s">
        <v>89</v>
      </c>
      <c r="E4" s="99" t="s">
        <v>106</v>
      </c>
      <c r="F4" s="99" t="s">
        <v>107</v>
      </c>
    </row>
    <row r="5" spans="2:6" x14ac:dyDescent="0.35">
      <c r="B5" s="96" t="s">
        <v>108</v>
      </c>
      <c r="C5" s="100">
        <v>178512.71000000008</v>
      </c>
      <c r="D5" s="100">
        <f>ROUND(C5,-2)</f>
        <v>178500</v>
      </c>
      <c r="E5" s="101">
        <f t="shared" ref="E5:E11" si="0">C5/$C$11</f>
        <v>0.1593904880975883</v>
      </c>
      <c r="F5" s="97">
        <v>44</v>
      </c>
    </row>
    <row r="6" spans="2:6" x14ac:dyDescent="0.35">
      <c r="B6" s="96" t="s">
        <v>109</v>
      </c>
      <c r="C6" s="100">
        <v>239102.65000000005</v>
      </c>
      <c r="D6" s="100">
        <f t="shared" ref="D6:D11" si="1">ROUND(C6,-2)</f>
        <v>239100</v>
      </c>
      <c r="E6" s="101">
        <f t="shared" si="0"/>
        <v>0.21349005395149068</v>
      </c>
      <c r="F6" s="97">
        <v>97</v>
      </c>
    </row>
    <row r="7" spans="2:6" x14ac:dyDescent="0.35">
      <c r="B7" s="96" t="s">
        <v>110</v>
      </c>
      <c r="C7" s="100">
        <v>237931.07000000015</v>
      </c>
      <c r="D7" s="100">
        <f t="shared" si="1"/>
        <v>237900</v>
      </c>
      <c r="E7" s="101">
        <f t="shared" si="0"/>
        <v>0.21244397320998296</v>
      </c>
      <c r="F7" s="97">
        <v>162</v>
      </c>
    </row>
    <row r="8" spans="2:6" x14ac:dyDescent="0.35">
      <c r="B8" s="96" t="s">
        <v>111</v>
      </c>
      <c r="C8" s="100">
        <v>191681.47000000003</v>
      </c>
      <c r="D8" s="100">
        <f t="shared" si="1"/>
        <v>191700</v>
      </c>
      <c r="E8" s="101">
        <f t="shared" si="0"/>
        <v>0.1711486149225073</v>
      </c>
      <c r="F8" s="97">
        <v>69</v>
      </c>
    </row>
    <row r="9" spans="2:6" x14ac:dyDescent="0.35">
      <c r="B9" s="96" t="s">
        <v>112</v>
      </c>
      <c r="C9" s="100">
        <v>141481.96999999994</v>
      </c>
      <c r="D9" s="100">
        <f t="shared" si="1"/>
        <v>141500</v>
      </c>
      <c r="E9" s="101">
        <f t="shared" si="0"/>
        <v>0.126326468604439</v>
      </c>
      <c r="F9" s="97">
        <v>95</v>
      </c>
    </row>
    <row r="10" spans="2:6" x14ac:dyDescent="0.35">
      <c r="B10" s="96" t="s">
        <v>1300</v>
      </c>
      <c r="C10" s="100">
        <v>131261.04</v>
      </c>
      <c r="D10" s="100">
        <f t="shared" si="1"/>
        <v>131300</v>
      </c>
      <c r="E10" s="101">
        <f t="shared" si="0"/>
        <v>0.11720040121399229</v>
      </c>
      <c r="F10" s="97">
        <v>45</v>
      </c>
    </row>
    <row r="11" spans="2:6" x14ac:dyDescent="0.35">
      <c r="B11" s="98" t="s">
        <v>14</v>
      </c>
      <c r="C11" s="102">
        <v>1119970.9099999997</v>
      </c>
      <c r="D11" s="102">
        <f t="shared" si="1"/>
        <v>1120000</v>
      </c>
      <c r="E11" s="103">
        <f t="shared" si="0"/>
        <v>1</v>
      </c>
      <c r="F11" s="99">
        <v>512</v>
      </c>
    </row>
    <row r="12" spans="2:6" x14ac:dyDescent="0.35">
      <c r="C12" s="102"/>
      <c r="D12" s="102"/>
      <c r="E12" s="103"/>
      <c r="F12" s="99"/>
    </row>
    <row r="14" spans="2:6" s="93" customFormat="1" x14ac:dyDescent="0.35">
      <c r="B14" s="93" t="s">
        <v>113</v>
      </c>
      <c r="C14" s="104"/>
      <c r="D14" s="104"/>
    </row>
    <row r="46" spans="2:4" s="93" customFormat="1" x14ac:dyDescent="0.35">
      <c r="B46" s="93" t="s">
        <v>114</v>
      </c>
      <c r="C46" s="104"/>
      <c r="D46" s="10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5B513-2318-46A3-86A8-601C006E11F2}">
  <sheetPr>
    <tabColor theme="5"/>
  </sheetPr>
  <dimension ref="A1:W105"/>
  <sheetViews>
    <sheetView workbookViewId="0">
      <selection sqref="A1:XFD1048576"/>
    </sheetView>
  </sheetViews>
  <sheetFormatPr defaultRowHeight="14.5" x14ac:dyDescent="0.35"/>
  <cols>
    <col min="13" max="13" width="8.7265625" customWidth="1"/>
    <col min="15" max="15" width="51.81640625" bestFit="1" customWidth="1"/>
    <col min="16" max="16" width="11.453125" bestFit="1" customWidth="1"/>
    <col min="17" max="17" width="12.54296875" bestFit="1" customWidth="1"/>
    <col min="18" max="18" width="12.453125" customWidth="1"/>
    <col min="19" max="19" width="13.26953125" bestFit="1" customWidth="1"/>
    <col min="20" max="20" width="15.7265625" bestFit="1" customWidth="1"/>
  </cols>
  <sheetData>
    <row r="1" spans="1:21" x14ac:dyDescent="0.35">
      <c r="A1" s="198" t="s">
        <v>1205</v>
      </c>
      <c r="B1" s="199"/>
      <c r="C1" s="199"/>
      <c r="D1" s="199"/>
      <c r="E1" s="199"/>
      <c r="F1" s="199"/>
      <c r="G1" s="199"/>
      <c r="H1" s="199"/>
      <c r="O1" s="8"/>
      <c r="P1" s="8"/>
      <c r="Q1" s="8"/>
      <c r="R1" s="8"/>
      <c r="S1" s="8"/>
      <c r="T1" s="8"/>
      <c r="U1" s="8"/>
    </row>
    <row r="2" spans="1:21" x14ac:dyDescent="0.35">
      <c r="O2" s="200" t="s">
        <v>7</v>
      </c>
      <c r="P2" s="201" t="s">
        <v>12</v>
      </c>
      <c r="Q2" s="201" t="s">
        <v>13</v>
      </c>
      <c r="R2" s="201" t="s">
        <v>89</v>
      </c>
      <c r="S2" s="201" t="s">
        <v>120</v>
      </c>
      <c r="T2" s="201" t="s">
        <v>119</v>
      </c>
      <c r="U2" s="202" t="s">
        <v>121</v>
      </c>
    </row>
    <row r="3" spans="1:21" x14ac:dyDescent="0.35">
      <c r="O3" s="203" t="s">
        <v>1207</v>
      </c>
      <c r="P3" s="204">
        <v>87200</v>
      </c>
      <c r="Q3" s="204">
        <v>90900</v>
      </c>
      <c r="R3" s="204">
        <v>178100</v>
      </c>
      <c r="S3" s="205">
        <f>P3/$R3</f>
        <v>0.48961257720381807</v>
      </c>
      <c r="T3" s="205">
        <f t="shared" ref="S3:T20" si="0">Q3/$R3</f>
        <v>0.51038742279618188</v>
      </c>
      <c r="U3" s="206">
        <f t="shared" ref="U3:U21" si="1">R3/$R$21</f>
        <v>0.15900366038746541</v>
      </c>
    </row>
    <row r="4" spans="1:21" x14ac:dyDescent="0.35">
      <c r="O4" s="207" t="s">
        <v>1206</v>
      </c>
      <c r="P4" s="208">
        <v>83600</v>
      </c>
      <c r="Q4" s="208">
        <v>66700</v>
      </c>
      <c r="R4" s="208">
        <v>150300</v>
      </c>
      <c r="S4" s="209">
        <f t="shared" si="0"/>
        <v>0.55622089155023291</v>
      </c>
      <c r="T4" s="209">
        <f t="shared" si="0"/>
        <v>0.44377910844976715</v>
      </c>
      <c r="U4" s="210">
        <f t="shared" si="1"/>
        <v>0.13418444781715919</v>
      </c>
    </row>
    <row r="5" spans="1:21" x14ac:dyDescent="0.35">
      <c r="O5" s="207" t="s">
        <v>1208</v>
      </c>
      <c r="P5" s="208">
        <v>49100</v>
      </c>
      <c r="Q5" s="208">
        <v>74700</v>
      </c>
      <c r="R5" s="208">
        <v>123700</v>
      </c>
      <c r="S5" s="209">
        <f t="shared" si="0"/>
        <v>0.39692805173807599</v>
      </c>
      <c r="T5" s="209">
        <f t="shared" si="0"/>
        <v>0.60388035569927245</v>
      </c>
      <c r="U5" s="210">
        <f t="shared" si="1"/>
        <v>0.11043656816355682</v>
      </c>
    </row>
    <row r="6" spans="1:21" x14ac:dyDescent="0.35">
      <c r="O6" s="211" t="s">
        <v>1210</v>
      </c>
      <c r="P6" s="208">
        <v>41800</v>
      </c>
      <c r="Q6" s="208">
        <v>57900</v>
      </c>
      <c r="R6" s="208">
        <v>99600</v>
      </c>
      <c r="S6" s="209">
        <f t="shared" si="0"/>
        <v>0.41967871485943775</v>
      </c>
      <c r="T6" s="209">
        <f t="shared" si="0"/>
        <v>0.58132530120481929</v>
      </c>
      <c r="U6" s="210">
        <f t="shared" si="1"/>
        <v>8.8920632086420856E-2</v>
      </c>
    </row>
    <row r="7" spans="1:21" x14ac:dyDescent="0.35">
      <c r="O7" s="207" t="s">
        <v>1209</v>
      </c>
      <c r="P7" s="208">
        <v>26400</v>
      </c>
      <c r="Q7" s="208">
        <v>53400</v>
      </c>
      <c r="R7" s="208">
        <v>79800</v>
      </c>
      <c r="S7" s="209">
        <f t="shared" si="0"/>
        <v>0.33082706766917291</v>
      </c>
      <c r="T7" s="209">
        <f t="shared" si="0"/>
        <v>0.66917293233082709</v>
      </c>
      <c r="U7" s="210">
        <f t="shared" si="1"/>
        <v>7.1243638960807071E-2</v>
      </c>
    </row>
    <row r="8" spans="1:21" x14ac:dyDescent="0.35">
      <c r="O8" s="207" t="s">
        <v>1256</v>
      </c>
      <c r="P8" s="208">
        <v>21700</v>
      </c>
      <c r="Q8" s="208">
        <v>44400</v>
      </c>
      <c r="R8" s="208">
        <v>66100</v>
      </c>
      <c r="S8" s="209">
        <f t="shared" si="0"/>
        <v>0.32829046898638425</v>
      </c>
      <c r="T8" s="209">
        <f t="shared" si="0"/>
        <v>0.67170953101361575</v>
      </c>
      <c r="U8" s="210">
        <f t="shared" si="1"/>
        <v>5.9012588161771268E-2</v>
      </c>
    </row>
    <row r="9" spans="1:21" x14ac:dyDescent="0.35">
      <c r="O9" s="207" t="s">
        <v>1211</v>
      </c>
      <c r="P9" s="208">
        <v>30000</v>
      </c>
      <c r="Q9" s="208">
        <v>34600</v>
      </c>
      <c r="R9" s="208">
        <v>64600</v>
      </c>
      <c r="S9" s="209">
        <f t="shared" si="0"/>
        <v>0.46439628482972134</v>
      </c>
      <c r="T9" s="209">
        <f t="shared" si="0"/>
        <v>0.5356037151702786</v>
      </c>
      <c r="U9" s="210">
        <f t="shared" si="1"/>
        <v>5.7673422015891436E-2</v>
      </c>
    </row>
    <row r="10" spans="1:21" x14ac:dyDescent="0.35">
      <c r="O10" s="207" t="s">
        <v>1212</v>
      </c>
      <c r="P10" s="208">
        <v>19200</v>
      </c>
      <c r="Q10" s="208">
        <v>37700</v>
      </c>
      <c r="R10" s="208">
        <v>56900</v>
      </c>
      <c r="S10" s="209">
        <f t="shared" si="0"/>
        <v>0.3374340949033392</v>
      </c>
      <c r="T10" s="209">
        <f t="shared" si="0"/>
        <v>0.6625659050966608</v>
      </c>
      <c r="U10" s="210">
        <f t="shared" si="1"/>
        <v>5.0799035800374967E-2</v>
      </c>
    </row>
    <row r="11" spans="1:21" x14ac:dyDescent="0.35">
      <c r="O11" s="207" t="s">
        <v>1213</v>
      </c>
      <c r="P11" s="208">
        <v>17500</v>
      </c>
      <c r="Q11" s="208">
        <v>38900</v>
      </c>
      <c r="R11" s="208">
        <v>56500</v>
      </c>
      <c r="S11" s="209">
        <f t="shared" si="0"/>
        <v>0.30973451327433627</v>
      </c>
      <c r="T11" s="209">
        <f t="shared" si="0"/>
        <v>0.68849557522123894</v>
      </c>
      <c r="U11" s="210">
        <f t="shared" si="1"/>
        <v>5.0441924828140347E-2</v>
      </c>
    </row>
    <row r="12" spans="1:21" x14ac:dyDescent="0.35">
      <c r="O12" s="212" t="s">
        <v>1214</v>
      </c>
      <c r="P12" s="208">
        <v>12000</v>
      </c>
      <c r="Q12" s="208">
        <v>44300</v>
      </c>
      <c r="R12" s="208">
        <v>56200</v>
      </c>
      <c r="S12" s="209">
        <f t="shared" si="0"/>
        <v>0.21352313167259787</v>
      </c>
      <c r="T12" s="209">
        <f t="shared" si="0"/>
        <v>0.78825622775800708</v>
      </c>
      <c r="U12" s="210">
        <f t="shared" si="1"/>
        <v>5.0174091598964375E-2</v>
      </c>
    </row>
    <row r="13" spans="1:21" x14ac:dyDescent="0.35">
      <c r="O13" s="207" t="s">
        <v>1215</v>
      </c>
      <c r="P13" s="208">
        <v>20800</v>
      </c>
      <c r="Q13" s="208">
        <v>30400</v>
      </c>
      <c r="R13" s="208">
        <v>51300</v>
      </c>
      <c r="S13" s="209">
        <f t="shared" si="0"/>
        <v>0.40545808966861596</v>
      </c>
      <c r="T13" s="209">
        <f t="shared" si="0"/>
        <v>0.59259259259259256</v>
      </c>
      <c r="U13" s="210">
        <f t="shared" si="1"/>
        <v>4.579948218909026E-2</v>
      </c>
    </row>
    <row r="14" spans="1:21" x14ac:dyDescent="0.35">
      <c r="O14" s="207" t="s">
        <v>1216</v>
      </c>
      <c r="P14" s="208">
        <v>17400</v>
      </c>
      <c r="Q14" s="208">
        <v>25600</v>
      </c>
      <c r="R14" s="208">
        <v>43000</v>
      </c>
      <c r="S14" s="209">
        <f t="shared" si="0"/>
        <v>0.40465116279069768</v>
      </c>
      <c r="T14" s="209">
        <f t="shared" si="0"/>
        <v>0.59534883720930232</v>
      </c>
      <c r="U14" s="210">
        <f t="shared" si="1"/>
        <v>3.8389429515221854E-2</v>
      </c>
    </row>
    <row r="15" spans="1:21" x14ac:dyDescent="0.35">
      <c r="O15" s="207" t="s">
        <v>37</v>
      </c>
      <c r="P15" s="208">
        <v>11600</v>
      </c>
      <c r="Q15" s="208">
        <v>24000</v>
      </c>
      <c r="R15" s="208">
        <v>35600</v>
      </c>
      <c r="S15" s="209">
        <f t="shared" si="0"/>
        <v>0.3258426966292135</v>
      </c>
      <c r="T15" s="209">
        <f t="shared" si="0"/>
        <v>0.6741573033707865</v>
      </c>
      <c r="U15" s="210">
        <f t="shared" si="1"/>
        <v>3.178287652888135E-2</v>
      </c>
    </row>
    <row r="16" spans="1:21" x14ac:dyDescent="0.35">
      <c r="O16" s="207" t="s">
        <v>1217</v>
      </c>
      <c r="P16" s="208">
        <v>7500</v>
      </c>
      <c r="Q16" s="208">
        <v>23100</v>
      </c>
      <c r="R16" s="208">
        <v>30600</v>
      </c>
      <c r="S16" s="209">
        <f t="shared" si="0"/>
        <v>0.24509803921568626</v>
      </c>
      <c r="T16" s="209">
        <f t="shared" si="0"/>
        <v>0.75490196078431371</v>
      </c>
      <c r="U16" s="210">
        <f t="shared" si="1"/>
        <v>2.7318989375948576E-2</v>
      </c>
    </row>
    <row r="17" spans="15:21" x14ac:dyDescent="0.35">
      <c r="O17" s="207" t="s">
        <v>1218</v>
      </c>
      <c r="P17" s="208">
        <v>1300</v>
      </c>
      <c r="Q17" s="208">
        <v>8900</v>
      </c>
      <c r="R17" s="208">
        <v>10200</v>
      </c>
      <c r="S17" s="209">
        <f t="shared" si="0"/>
        <v>0.12745098039215685</v>
      </c>
      <c r="T17" s="209">
        <f t="shared" si="0"/>
        <v>0.87254901960784315</v>
      </c>
      <c r="U17" s="210">
        <f t="shared" si="1"/>
        <v>9.1063297919828593E-3</v>
      </c>
    </row>
    <row r="18" spans="15:21" x14ac:dyDescent="0.35">
      <c r="O18" s="207" t="s">
        <v>1219</v>
      </c>
      <c r="P18" s="208">
        <v>700</v>
      </c>
      <c r="Q18" s="208">
        <v>7000</v>
      </c>
      <c r="R18" s="208">
        <v>7800</v>
      </c>
      <c r="S18" s="209">
        <f t="shared" si="0"/>
        <v>8.9743589743589744E-2</v>
      </c>
      <c r="T18" s="209">
        <f t="shared" si="0"/>
        <v>0.89743589743589747</v>
      </c>
      <c r="U18" s="210">
        <f t="shared" si="1"/>
        <v>6.9636639585751274E-3</v>
      </c>
    </row>
    <row r="19" spans="15:21" x14ac:dyDescent="0.35">
      <c r="O19" s="211" t="s">
        <v>1220</v>
      </c>
      <c r="P19" s="208">
        <v>2100</v>
      </c>
      <c r="Q19" s="208">
        <v>4600</v>
      </c>
      <c r="R19" s="208">
        <v>6700</v>
      </c>
      <c r="S19" s="209">
        <f t="shared" si="0"/>
        <v>0.31343283582089554</v>
      </c>
      <c r="T19" s="209">
        <f t="shared" si="0"/>
        <v>0.68656716417910446</v>
      </c>
      <c r="U19" s="210">
        <f t="shared" si="1"/>
        <v>5.9816087849299173E-3</v>
      </c>
    </row>
    <row r="20" spans="15:21" x14ac:dyDescent="0.35">
      <c r="O20" s="213" t="s">
        <v>35</v>
      </c>
      <c r="P20" s="214">
        <v>-1200</v>
      </c>
      <c r="Q20" s="214">
        <v>4200</v>
      </c>
      <c r="R20" s="214">
        <v>3100</v>
      </c>
      <c r="S20" s="215">
        <f>P20/$R20</f>
        <v>-0.38709677419354838</v>
      </c>
      <c r="T20" s="215">
        <f t="shared" si="0"/>
        <v>1.3548387096774193</v>
      </c>
      <c r="U20" s="216">
        <f t="shared" si="1"/>
        <v>2.7676100348183199E-3</v>
      </c>
    </row>
    <row r="21" spans="15:21" x14ac:dyDescent="0.35">
      <c r="O21" s="8" t="s">
        <v>1221</v>
      </c>
      <c r="P21" s="208">
        <f>SUM(P3:P20)</f>
        <v>448700</v>
      </c>
      <c r="Q21" s="208">
        <f>SUM(Q3:Q20)</f>
        <v>671300</v>
      </c>
      <c r="R21" s="208">
        <f>SUM(R3:R20)</f>
        <v>1120100</v>
      </c>
      <c r="S21" s="217">
        <f t="shared" ref="S21:T21" si="2">P21/$R21</f>
        <v>0.40058923310418715</v>
      </c>
      <c r="T21" s="217">
        <f t="shared" si="2"/>
        <v>0.59932148915275418</v>
      </c>
      <c r="U21" s="217">
        <f t="shared" si="1"/>
        <v>1</v>
      </c>
    </row>
    <row r="22" spans="15:21" x14ac:dyDescent="0.35">
      <c r="O22" s="218" t="s">
        <v>1222</v>
      </c>
      <c r="P22" s="8"/>
      <c r="Q22" s="8"/>
      <c r="R22" s="8"/>
      <c r="S22" s="8"/>
      <c r="T22" s="219"/>
      <c r="U22" s="220">
        <f>SUM(U3:U5)</f>
        <v>0.40362467636818145</v>
      </c>
    </row>
    <row r="23" spans="15:21" x14ac:dyDescent="0.35">
      <c r="O23" s="221" t="s">
        <v>1223</v>
      </c>
      <c r="P23" s="222">
        <f>SUM(P3:P7)</f>
        <v>288100</v>
      </c>
      <c r="Q23" s="222">
        <f>SUM(Q3:Q7)</f>
        <v>343600</v>
      </c>
      <c r="R23" s="222">
        <f>SUM(R3:R7)</f>
        <v>631500</v>
      </c>
      <c r="S23" s="217">
        <f t="shared" ref="S23" si="3">P23/$R23</f>
        <v>0.45621536025336501</v>
      </c>
      <c r="T23" s="217">
        <f>Q23/$R23</f>
        <v>0.54410134600158355</v>
      </c>
      <c r="U23" s="223">
        <f>SUM(U3:U7)</f>
        <v>0.56378894741540941</v>
      </c>
    </row>
    <row r="24" spans="15:21" x14ac:dyDescent="0.35">
      <c r="O24" s="8"/>
      <c r="P24" s="8"/>
      <c r="Q24" s="8"/>
      <c r="R24" s="8"/>
      <c r="S24" s="8"/>
      <c r="T24" s="8"/>
      <c r="U24" s="8"/>
    </row>
    <row r="25" spans="15:21" x14ac:dyDescent="0.35">
      <c r="O25" s="8"/>
      <c r="P25" s="8"/>
      <c r="Q25" s="8"/>
      <c r="R25" s="8"/>
      <c r="S25" s="8"/>
      <c r="T25" s="8"/>
      <c r="U25" s="8"/>
    </row>
    <row r="26" spans="15:21" x14ac:dyDescent="0.35">
      <c r="O26" s="224" t="s">
        <v>116</v>
      </c>
      <c r="P26" s="225"/>
      <c r="Q26" s="225"/>
      <c r="R26" s="225"/>
      <c r="S26" s="225"/>
    </row>
    <row r="27" spans="15:21" x14ac:dyDescent="0.35">
      <c r="O27" s="226"/>
      <c r="P27" s="43"/>
      <c r="Q27" s="43"/>
      <c r="R27" s="43"/>
    </row>
    <row r="28" spans="15:21" x14ac:dyDescent="0.35">
      <c r="O28" s="226"/>
      <c r="P28" s="43"/>
      <c r="Q28" s="43"/>
      <c r="R28" s="43"/>
    </row>
    <row r="29" spans="15:21" x14ac:dyDescent="0.35">
      <c r="O29" s="226"/>
      <c r="P29" s="43"/>
      <c r="Q29" s="43"/>
      <c r="R29" s="43"/>
    </row>
    <row r="30" spans="15:21" x14ac:dyDescent="0.35">
      <c r="O30" s="226"/>
      <c r="P30" s="43"/>
      <c r="Q30" s="43"/>
      <c r="R30" s="43"/>
    </row>
    <row r="31" spans="15:21" x14ac:dyDescent="0.35">
      <c r="O31" s="226"/>
      <c r="P31" s="43"/>
      <c r="Q31" s="43"/>
      <c r="R31" s="43"/>
    </row>
    <row r="32" spans="15:21" x14ac:dyDescent="0.35">
      <c r="O32" s="227"/>
      <c r="P32" s="43"/>
      <c r="Q32" s="43"/>
      <c r="R32" s="43"/>
    </row>
    <row r="33" spans="15:23" x14ac:dyDescent="0.35">
      <c r="O33" s="227"/>
      <c r="P33" s="43"/>
      <c r="Q33" s="43"/>
      <c r="R33" s="43"/>
    </row>
    <row r="34" spans="15:23" x14ac:dyDescent="0.35">
      <c r="O34" s="227"/>
      <c r="P34" s="43"/>
      <c r="Q34" s="43"/>
      <c r="R34" s="43"/>
    </row>
    <row r="35" spans="15:23" x14ac:dyDescent="0.35">
      <c r="O35" s="226"/>
      <c r="P35" s="43"/>
      <c r="Q35" s="43"/>
      <c r="R35" s="43"/>
    </row>
    <row r="36" spans="15:23" x14ac:dyDescent="0.35">
      <c r="O36" s="227"/>
      <c r="P36" s="43"/>
      <c r="Q36" s="43"/>
      <c r="R36" s="43"/>
    </row>
    <row r="37" spans="15:23" x14ac:dyDescent="0.35">
      <c r="O37" s="227"/>
      <c r="P37" s="43"/>
      <c r="Q37" s="43"/>
      <c r="R37" s="43"/>
    </row>
    <row r="38" spans="15:23" x14ac:dyDescent="0.35">
      <c r="O38" s="227"/>
      <c r="P38" s="43"/>
      <c r="Q38" s="43"/>
      <c r="R38" s="43"/>
      <c r="U38" s="228"/>
      <c r="V38" s="228"/>
      <c r="W38" s="228"/>
    </row>
    <row r="39" spans="15:23" x14ac:dyDescent="0.35">
      <c r="O39" s="226"/>
      <c r="P39" s="43"/>
      <c r="Q39" s="43"/>
      <c r="R39" s="43"/>
    </row>
    <row r="40" spans="15:23" x14ac:dyDescent="0.35">
      <c r="O40" s="229"/>
      <c r="P40" s="43"/>
      <c r="Q40" s="43"/>
      <c r="R40" s="43"/>
    </row>
    <row r="41" spans="15:23" x14ac:dyDescent="0.35">
      <c r="O41" s="226"/>
      <c r="P41" s="43"/>
      <c r="Q41" s="43"/>
      <c r="R41" s="43"/>
    </row>
    <row r="42" spans="15:23" x14ac:dyDescent="0.35">
      <c r="O42" s="226"/>
      <c r="P42" s="43"/>
      <c r="Q42" s="43"/>
      <c r="R42" s="43"/>
    </row>
    <row r="43" spans="15:23" x14ac:dyDescent="0.35">
      <c r="O43" s="226"/>
      <c r="P43" s="43"/>
      <c r="Q43" s="43"/>
      <c r="R43" s="43"/>
    </row>
    <row r="44" spans="15:23" x14ac:dyDescent="0.35">
      <c r="O44" s="227"/>
      <c r="P44" s="43"/>
      <c r="Q44" s="43"/>
      <c r="R44" s="43"/>
    </row>
    <row r="45" spans="15:23" x14ac:dyDescent="0.35">
      <c r="O45" s="230"/>
      <c r="P45" s="43"/>
      <c r="Q45" s="43"/>
      <c r="R45" s="43"/>
    </row>
    <row r="46" spans="15:23" x14ac:dyDescent="0.35">
      <c r="O46" s="230"/>
      <c r="P46" s="43"/>
      <c r="Q46" s="43"/>
      <c r="R46" s="43"/>
    </row>
    <row r="47" spans="15:23" x14ac:dyDescent="0.35">
      <c r="O47" s="230"/>
      <c r="P47" s="43"/>
      <c r="Q47" s="43"/>
      <c r="R47" s="43"/>
    </row>
    <row r="48" spans="15:23" x14ac:dyDescent="0.35">
      <c r="O48" s="230"/>
      <c r="P48" s="43"/>
      <c r="Q48" s="43"/>
      <c r="R48" s="43"/>
    </row>
    <row r="49" spans="15:18" x14ac:dyDescent="0.35">
      <c r="O49" s="230"/>
      <c r="P49" s="43"/>
      <c r="Q49" s="43"/>
      <c r="R49" s="43"/>
    </row>
    <row r="50" spans="15:18" x14ac:dyDescent="0.35">
      <c r="O50" s="230"/>
      <c r="P50" s="43"/>
      <c r="Q50" s="43"/>
      <c r="R50" s="43"/>
    </row>
    <row r="51" spans="15:18" x14ac:dyDescent="0.35">
      <c r="O51" s="230"/>
      <c r="P51" s="43"/>
      <c r="Q51" s="43"/>
      <c r="R51" s="43"/>
    </row>
    <row r="52" spans="15:18" x14ac:dyDescent="0.35">
      <c r="O52" s="230"/>
      <c r="P52" s="43"/>
      <c r="Q52" s="43"/>
      <c r="R52" s="43"/>
    </row>
    <row r="53" spans="15:18" x14ac:dyDescent="0.35">
      <c r="O53" s="230"/>
      <c r="P53" s="43"/>
      <c r="Q53" s="43"/>
      <c r="R53" s="43"/>
    </row>
    <row r="54" spans="15:18" x14ac:dyDescent="0.35">
      <c r="O54" s="230"/>
      <c r="P54" s="43"/>
      <c r="Q54" s="43"/>
      <c r="R54" s="43"/>
    </row>
    <row r="55" spans="15:18" x14ac:dyDescent="0.35">
      <c r="O55" s="230"/>
      <c r="P55" s="43"/>
      <c r="Q55" s="43"/>
      <c r="R55" s="43"/>
    </row>
    <row r="56" spans="15:18" x14ac:dyDescent="0.35">
      <c r="O56" s="230"/>
      <c r="P56" s="43"/>
      <c r="Q56" s="43"/>
      <c r="R56" s="43"/>
    </row>
    <row r="57" spans="15:18" x14ac:dyDescent="0.35">
      <c r="O57" s="230"/>
      <c r="P57" s="43"/>
      <c r="Q57" s="43"/>
      <c r="R57" s="43"/>
    </row>
    <row r="58" spans="15:18" x14ac:dyDescent="0.35">
      <c r="O58" s="230"/>
      <c r="P58" s="43"/>
      <c r="Q58" s="43"/>
      <c r="R58" s="43"/>
    </row>
    <row r="59" spans="15:18" x14ac:dyDescent="0.35">
      <c r="O59" s="230"/>
      <c r="P59" s="43"/>
      <c r="Q59" s="43"/>
      <c r="R59" s="43"/>
    </row>
    <row r="60" spans="15:18" x14ac:dyDescent="0.35">
      <c r="O60" s="230"/>
      <c r="P60" s="43"/>
      <c r="Q60" s="43"/>
      <c r="R60" s="43"/>
    </row>
    <row r="61" spans="15:18" x14ac:dyDescent="0.35">
      <c r="O61" s="230"/>
      <c r="P61" s="43"/>
      <c r="Q61" s="43"/>
      <c r="R61" s="43"/>
    </row>
    <row r="62" spans="15:18" x14ac:dyDescent="0.35">
      <c r="O62" s="230"/>
      <c r="P62" s="43"/>
      <c r="Q62" s="43"/>
      <c r="R62" s="43"/>
    </row>
    <row r="63" spans="15:18" x14ac:dyDescent="0.35">
      <c r="O63" s="230"/>
      <c r="P63" s="43"/>
      <c r="Q63" s="43"/>
      <c r="R63" s="43"/>
    </row>
    <row r="64" spans="15:18" x14ac:dyDescent="0.35">
      <c r="O64" s="230"/>
      <c r="P64" s="43"/>
      <c r="Q64" s="43"/>
      <c r="R64" s="43"/>
    </row>
    <row r="65" spans="15:18" x14ac:dyDescent="0.35">
      <c r="O65" s="230"/>
      <c r="P65" s="17"/>
      <c r="Q65" s="17"/>
      <c r="R65" s="17"/>
    </row>
    <row r="66" spans="15:18" x14ac:dyDescent="0.35">
      <c r="O66" s="230"/>
      <c r="P66" s="17"/>
      <c r="Q66" s="17"/>
      <c r="R66" s="17"/>
    </row>
    <row r="67" spans="15:18" x14ac:dyDescent="0.35">
      <c r="O67" s="230"/>
      <c r="P67" s="17"/>
      <c r="Q67" s="17"/>
      <c r="R67" s="17"/>
    </row>
    <row r="68" spans="15:18" x14ac:dyDescent="0.35">
      <c r="O68" s="230"/>
      <c r="P68" s="17"/>
      <c r="Q68" s="17"/>
      <c r="R68" s="17"/>
    </row>
    <row r="69" spans="15:18" x14ac:dyDescent="0.35">
      <c r="O69" s="230"/>
      <c r="P69" s="17"/>
      <c r="Q69" s="17"/>
      <c r="R69" s="17"/>
    </row>
    <row r="70" spans="15:18" x14ac:dyDescent="0.35">
      <c r="O70" s="230"/>
      <c r="P70" s="17"/>
      <c r="Q70" s="17"/>
      <c r="R70" s="17"/>
    </row>
    <row r="71" spans="15:18" x14ac:dyDescent="0.35">
      <c r="O71" s="230"/>
      <c r="P71" s="17"/>
      <c r="Q71" s="17"/>
      <c r="R71" s="17"/>
    </row>
    <row r="72" spans="15:18" x14ac:dyDescent="0.35">
      <c r="O72" s="230"/>
      <c r="P72" s="17"/>
      <c r="Q72" s="17"/>
      <c r="R72" s="17"/>
    </row>
    <row r="73" spans="15:18" x14ac:dyDescent="0.35">
      <c r="O73" s="230"/>
      <c r="P73" s="17"/>
      <c r="Q73" s="17"/>
      <c r="R73" s="17"/>
    </row>
    <row r="74" spans="15:18" x14ac:dyDescent="0.35">
      <c r="O74" s="230"/>
      <c r="P74" s="17"/>
      <c r="Q74" s="17"/>
      <c r="R74" s="17"/>
    </row>
    <row r="75" spans="15:18" x14ac:dyDescent="0.35">
      <c r="O75" s="230"/>
      <c r="P75" s="17"/>
      <c r="Q75" s="17"/>
      <c r="R75" s="17"/>
    </row>
    <row r="76" spans="15:18" x14ac:dyDescent="0.35">
      <c r="O76" s="230"/>
      <c r="P76" s="17"/>
      <c r="Q76" s="17"/>
      <c r="R76" s="17"/>
    </row>
    <row r="77" spans="15:18" x14ac:dyDescent="0.35">
      <c r="O77" s="230"/>
      <c r="P77" s="17"/>
      <c r="Q77" s="17"/>
      <c r="R77" s="17"/>
    </row>
    <row r="78" spans="15:18" x14ac:dyDescent="0.35">
      <c r="O78" s="230"/>
      <c r="P78" s="17"/>
      <c r="Q78" s="17"/>
      <c r="R78" s="17"/>
    </row>
    <row r="79" spans="15:18" x14ac:dyDescent="0.35">
      <c r="O79" s="230"/>
      <c r="P79" s="17"/>
      <c r="Q79" s="17"/>
      <c r="R79" s="17"/>
    </row>
    <row r="80" spans="15:18" x14ac:dyDescent="0.35">
      <c r="O80" s="230"/>
      <c r="P80" s="17"/>
      <c r="Q80" s="17"/>
      <c r="R80" s="17"/>
    </row>
    <row r="81" spans="15:18" x14ac:dyDescent="0.35">
      <c r="O81" s="230"/>
      <c r="P81" s="17"/>
      <c r="Q81" s="17"/>
      <c r="R81" s="17"/>
    </row>
    <row r="82" spans="15:18" x14ac:dyDescent="0.35">
      <c r="O82" s="230"/>
      <c r="P82" s="17"/>
      <c r="Q82" s="17"/>
      <c r="R82" s="17"/>
    </row>
    <row r="83" spans="15:18" x14ac:dyDescent="0.35">
      <c r="O83" s="230"/>
      <c r="P83" s="17"/>
      <c r="Q83" s="17"/>
      <c r="R83" s="17"/>
    </row>
    <row r="84" spans="15:18" x14ac:dyDescent="0.35">
      <c r="O84" s="230"/>
      <c r="P84" s="17"/>
      <c r="Q84" s="17"/>
      <c r="R84" s="17"/>
    </row>
    <row r="85" spans="15:18" x14ac:dyDescent="0.35">
      <c r="O85" s="230"/>
      <c r="P85" s="17"/>
      <c r="Q85" s="17"/>
      <c r="R85" s="17"/>
    </row>
    <row r="86" spans="15:18" x14ac:dyDescent="0.35">
      <c r="O86" s="230"/>
      <c r="P86" s="17"/>
      <c r="Q86" s="17"/>
      <c r="R86" s="17"/>
    </row>
    <row r="87" spans="15:18" x14ac:dyDescent="0.35">
      <c r="O87" s="230"/>
      <c r="P87" s="17"/>
      <c r="Q87" s="17"/>
      <c r="R87" s="17"/>
    </row>
    <row r="88" spans="15:18" x14ac:dyDescent="0.35">
      <c r="O88" s="230"/>
      <c r="P88" s="17"/>
      <c r="Q88" s="17"/>
      <c r="R88" s="17"/>
    </row>
    <row r="89" spans="15:18" x14ac:dyDescent="0.35">
      <c r="O89" s="230"/>
      <c r="P89" s="17"/>
      <c r="Q89" s="17"/>
      <c r="R89" s="17"/>
    </row>
    <row r="90" spans="15:18" x14ac:dyDescent="0.35">
      <c r="O90" s="230"/>
      <c r="P90" s="17"/>
      <c r="Q90" s="17"/>
      <c r="R90" s="17"/>
    </row>
    <row r="91" spans="15:18" x14ac:dyDescent="0.35">
      <c r="O91" s="230"/>
      <c r="P91" s="17"/>
      <c r="Q91" s="17"/>
      <c r="R91" s="17"/>
    </row>
    <row r="92" spans="15:18" x14ac:dyDescent="0.35">
      <c r="O92" s="230"/>
      <c r="P92" s="17"/>
      <c r="Q92" s="17"/>
      <c r="R92" s="17"/>
    </row>
    <row r="93" spans="15:18" x14ac:dyDescent="0.35">
      <c r="O93" s="230"/>
      <c r="P93" s="17"/>
      <c r="Q93" s="17"/>
      <c r="R93" s="17"/>
    </row>
    <row r="94" spans="15:18" x14ac:dyDescent="0.35">
      <c r="O94" s="230"/>
      <c r="P94" s="231"/>
      <c r="Q94" s="231"/>
      <c r="R94" s="231"/>
    </row>
    <row r="95" spans="15:18" x14ac:dyDescent="0.35">
      <c r="O95" s="230"/>
      <c r="P95" s="17"/>
      <c r="Q95" s="17"/>
      <c r="R95" s="17"/>
    </row>
    <row r="96" spans="15:18" x14ac:dyDescent="0.35">
      <c r="O96" s="230"/>
      <c r="P96" s="17"/>
      <c r="Q96" s="17"/>
      <c r="R96" s="17"/>
    </row>
    <row r="97" spans="15:18" x14ac:dyDescent="0.35">
      <c r="O97" s="230"/>
      <c r="P97" s="17"/>
      <c r="Q97" s="17"/>
      <c r="R97" s="17"/>
    </row>
    <row r="98" spans="15:18" x14ac:dyDescent="0.35">
      <c r="O98" s="230"/>
      <c r="P98" s="17"/>
      <c r="Q98" s="17"/>
      <c r="R98" s="17"/>
    </row>
    <row r="99" spans="15:18" x14ac:dyDescent="0.35">
      <c r="O99" s="230"/>
      <c r="P99" s="17"/>
      <c r="Q99" s="17"/>
      <c r="R99" s="17"/>
    </row>
    <row r="100" spans="15:18" x14ac:dyDescent="0.35">
      <c r="O100" s="230"/>
      <c r="P100" s="17"/>
      <c r="Q100" s="17"/>
      <c r="R100" s="17"/>
    </row>
    <row r="101" spans="15:18" x14ac:dyDescent="0.35">
      <c r="O101" s="230"/>
      <c r="P101" s="17"/>
      <c r="Q101" s="17"/>
      <c r="R101" s="17"/>
    </row>
    <row r="102" spans="15:18" x14ac:dyDescent="0.35">
      <c r="O102" s="230"/>
      <c r="P102" s="17"/>
      <c r="Q102" s="17"/>
      <c r="R102" s="17"/>
    </row>
    <row r="103" spans="15:18" x14ac:dyDescent="0.35">
      <c r="O103" s="230"/>
      <c r="P103" s="17"/>
      <c r="Q103" s="17"/>
      <c r="R103" s="17"/>
    </row>
    <row r="104" spans="15:18" x14ac:dyDescent="0.35">
      <c r="O104" s="230"/>
      <c r="P104" s="17"/>
      <c r="Q104" s="17"/>
      <c r="R104" s="17"/>
    </row>
    <row r="105" spans="15:18" x14ac:dyDescent="0.35">
      <c r="O105" s="230"/>
      <c r="P105" s="17"/>
      <c r="Q105" s="17"/>
      <c r="R105" s="17"/>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2E9C-AB03-466E-925D-FEBDE3E65018}">
  <sheetPr>
    <tabColor theme="8" tint="0.59999389629810485"/>
  </sheetPr>
  <dimension ref="A1:J79"/>
  <sheetViews>
    <sheetView workbookViewId="0"/>
  </sheetViews>
  <sheetFormatPr defaultColWidth="9" defaultRowHeight="14.5" x14ac:dyDescent="0.35"/>
  <cols>
    <col min="1" max="1" width="5.54296875" style="95" customWidth="1"/>
    <col min="2" max="2" width="74.26953125" style="95" customWidth="1"/>
    <col min="3" max="7" width="16" style="95" customWidth="1"/>
    <col min="8" max="8" width="13.81640625" style="95" customWidth="1"/>
    <col min="9" max="9" width="9" style="95"/>
    <col min="10" max="10" width="13.81640625" style="95" customWidth="1"/>
    <col min="11" max="16384" width="9" style="95"/>
  </cols>
  <sheetData>
    <row r="1" spans="1:10" x14ac:dyDescent="0.35">
      <c r="A1" s="93" t="s">
        <v>115</v>
      </c>
      <c r="B1" s="87"/>
      <c r="C1" s="105"/>
      <c r="D1" s="87"/>
      <c r="E1" s="87"/>
      <c r="F1" s="87"/>
      <c r="G1" s="87"/>
      <c r="H1" s="87"/>
      <c r="I1" s="87"/>
      <c r="J1" s="87"/>
    </row>
    <row r="2" spans="1:10" x14ac:dyDescent="0.35">
      <c r="A2" s="106" t="s">
        <v>116</v>
      </c>
      <c r="B2" s="107"/>
      <c r="C2" s="108"/>
      <c r="D2" s="108"/>
      <c r="E2" s="108"/>
      <c r="F2" s="108"/>
      <c r="G2" s="108"/>
    </row>
    <row r="3" spans="1:10" x14ac:dyDescent="0.35">
      <c r="A3" s="107"/>
      <c r="B3" s="107"/>
      <c r="C3" s="108"/>
      <c r="D3" s="108"/>
      <c r="E3" s="108"/>
      <c r="F3" s="108"/>
      <c r="G3" s="108"/>
    </row>
    <row r="4" spans="1:10" s="93" customFormat="1" ht="31.5" customHeight="1" x14ac:dyDescent="0.35">
      <c r="A4" s="109" t="s">
        <v>117</v>
      </c>
      <c r="B4" s="109" t="s">
        <v>118</v>
      </c>
      <c r="C4" s="110" t="s">
        <v>13</v>
      </c>
      <c r="D4" s="110" t="s">
        <v>12</v>
      </c>
      <c r="E4" s="110" t="s">
        <v>89</v>
      </c>
      <c r="F4" s="110" t="s">
        <v>119</v>
      </c>
      <c r="G4" s="110" t="s">
        <v>120</v>
      </c>
      <c r="H4" s="111" t="s">
        <v>121</v>
      </c>
      <c r="J4" s="112" t="s">
        <v>122</v>
      </c>
    </row>
    <row r="5" spans="1:10" s="117" customFormat="1" x14ac:dyDescent="0.35">
      <c r="A5" s="113" t="s">
        <v>123</v>
      </c>
      <c r="B5" s="113" t="s">
        <v>124</v>
      </c>
      <c r="C5" s="114">
        <v>149100</v>
      </c>
      <c r="D5" s="114">
        <v>103100</v>
      </c>
      <c r="E5" s="114">
        <v>252100</v>
      </c>
      <c r="F5" s="115">
        <f t="shared" ref="F5:F17" si="0">C5/E5</f>
        <v>0.59143197143990478</v>
      </c>
      <c r="G5" s="115">
        <f t="shared" ref="G5:G17" si="1">D5/E5</f>
        <v>0.40896469654898848</v>
      </c>
      <c r="H5" s="116">
        <f t="shared" ref="H5:H15" si="2">E5/$E$15</f>
        <v>0.22508928571428571</v>
      </c>
      <c r="J5" s="116">
        <v>1.3180933769309844E-2</v>
      </c>
    </row>
    <row r="6" spans="1:10" s="117" customFormat="1" x14ac:dyDescent="0.35">
      <c r="A6" s="113" t="s">
        <v>125</v>
      </c>
      <c r="B6" s="113" t="s">
        <v>126</v>
      </c>
      <c r="C6" s="114">
        <v>128700</v>
      </c>
      <c r="D6" s="114">
        <v>74000</v>
      </c>
      <c r="E6" s="114">
        <v>202700</v>
      </c>
      <c r="F6" s="115">
        <f t="shared" si="0"/>
        <v>0.6349284657128762</v>
      </c>
      <c r="G6" s="115">
        <f t="shared" si="1"/>
        <v>0.36507153428712386</v>
      </c>
      <c r="H6" s="116">
        <f t="shared" si="2"/>
        <v>0.18098214285714287</v>
      </c>
      <c r="J6" s="116">
        <v>1.4001977510305075E-2</v>
      </c>
    </row>
    <row r="7" spans="1:10" s="117" customFormat="1" x14ac:dyDescent="0.35">
      <c r="A7" s="113" t="s">
        <v>127</v>
      </c>
      <c r="B7" s="113" t="s">
        <v>128</v>
      </c>
      <c r="C7" s="114">
        <v>120100</v>
      </c>
      <c r="D7" s="114">
        <v>66400</v>
      </c>
      <c r="E7" s="114">
        <v>186500</v>
      </c>
      <c r="F7" s="115">
        <f t="shared" si="0"/>
        <v>0.64396782841823053</v>
      </c>
      <c r="G7" s="115">
        <f t="shared" si="1"/>
        <v>0.35603217158176942</v>
      </c>
      <c r="H7" s="116">
        <f t="shared" si="2"/>
        <v>0.16651785714285713</v>
      </c>
      <c r="J7" s="116">
        <v>1.251386992923309E-2</v>
      </c>
    </row>
    <row r="8" spans="1:10" s="117" customFormat="1" x14ac:dyDescent="0.35">
      <c r="A8" s="113" t="s">
        <v>129</v>
      </c>
      <c r="B8" s="113" t="s">
        <v>130</v>
      </c>
      <c r="C8" s="114">
        <v>82000</v>
      </c>
      <c r="D8" s="114">
        <v>53000</v>
      </c>
      <c r="E8" s="114">
        <v>135000</v>
      </c>
      <c r="F8" s="115">
        <f t="shared" si="0"/>
        <v>0.6074074074074074</v>
      </c>
      <c r="G8" s="115">
        <f t="shared" si="1"/>
        <v>0.3925925925925926</v>
      </c>
      <c r="H8" s="116">
        <f t="shared" si="2"/>
        <v>0.12053571428571429</v>
      </c>
      <c r="J8" s="116">
        <v>1.4200889238998871E-2</v>
      </c>
    </row>
    <row r="9" spans="1:10" s="117" customFormat="1" x14ac:dyDescent="0.35">
      <c r="A9" s="113" t="s">
        <v>131</v>
      </c>
      <c r="B9" s="113" t="s">
        <v>132</v>
      </c>
      <c r="C9" s="114">
        <v>53600</v>
      </c>
      <c r="D9" s="114">
        <v>58500</v>
      </c>
      <c r="E9" s="114">
        <v>112100</v>
      </c>
      <c r="F9" s="115">
        <f t="shared" si="0"/>
        <v>0.47814451382694023</v>
      </c>
      <c r="G9" s="115">
        <f t="shared" si="1"/>
        <v>0.52185548617305977</v>
      </c>
      <c r="H9" s="116">
        <f t="shared" si="2"/>
        <v>0.10008928571428571</v>
      </c>
      <c r="J9" s="116">
        <v>2.1476011542771012E-2</v>
      </c>
    </row>
    <row r="10" spans="1:10" s="117" customFormat="1" x14ac:dyDescent="0.35">
      <c r="A10" s="113" t="s">
        <v>133</v>
      </c>
      <c r="B10" s="113" t="s">
        <v>134</v>
      </c>
      <c r="C10" s="114">
        <v>55400</v>
      </c>
      <c r="D10" s="114">
        <v>54000</v>
      </c>
      <c r="E10" s="114">
        <v>109300</v>
      </c>
      <c r="F10" s="115">
        <f t="shared" si="0"/>
        <v>0.50686184812442814</v>
      </c>
      <c r="G10" s="115">
        <f t="shared" si="1"/>
        <v>0.49405306495882889</v>
      </c>
      <c r="H10" s="116">
        <f t="shared" si="2"/>
        <v>9.7589285714285712E-2</v>
      </c>
      <c r="J10" s="116">
        <v>2.0122045701024494E-2</v>
      </c>
    </row>
    <row r="11" spans="1:10" s="117" customFormat="1" x14ac:dyDescent="0.35">
      <c r="A11" s="113" t="s">
        <v>135</v>
      </c>
      <c r="B11" s="113" t="s">
        <v>136</v>
      </c>
      <c r="C11" s="114">
        <v>24100</v>
      </c>
      <c r="D11" s="114">
        <v>21700</v>
      </c>
      <c r="E11" s="114">
        <v>45800</v>
      </c>
      <c r="F11" s="115">
        <f t="shared" si="0"/>
        <v>0.52620087336244536</v>
      </c>
      <c r="G11" s="115">
        <f t="shared" si="1"/>
        <v>0.47379912663755458</v>
      </c>
      <c r="H11" s="116">
        <f t="shared" si="2"/>
        <v>4.0892857142857141E-2</v>
      </c>
      <c r="J11" s="116">
        <v>1.5904373967076779E-2</v>
      </c>
    </row>
    <row r="12" spans="1:10" s="117" customFormat="1" x14ac:dyDescent="0.35">
      <c r="A12" s="113" t="s">
        <v>137</v>
      </c>
      <c r="B12" s="113" t="s">
        <v>138</v>
      </c>
      <c r="C12" s="114">
        <v>28000</v>
      </c>
      <c r="D12" s="114">
        <v>8600</v>
      </c>
      <c r="E12" s="114">
        <v>36600</v>
      </c>
      <c r="F12" s="115">
        <f t="shared" si="0"/>
        <v>0.76502732240437155</v>
      </c>
      <c r="G12" s="115">
        <f t="shared" si="1"/>
        <v>0.23497267759562843</v>
      </c>
      <c r="H12" s="116">
        <f t="shared" si="2"/>
        <v>3.2678571428571432E-2</v>
      </c>
      <c r="J12" s="116">
        <v>8.3732937812357466E-3</v>
      </c>
    </row>
    <row r="13" spans="1:10" s="117" customFormat="1" x14ac:dyDescent="0.35">
      <c r="A13" s="113" t="s">
        <v>139</v>
      </c>
      <c r="B13" s="113" t="s">
        <v>140</v>
      </c>
      <c r="C13" s="114">
        <v>15700</v>
      </c>
      <c r="D13" s="114">
        <v>6500</v>
      </c>
      <c r="E13" s="114">
        <v>22200</v>
      </c>
      <c r="F13" s="115">
        <f t="shared" si="0"/>
        <v>0.7072072072072072</v>
      </c>
      <c r="G13" s="115">
        <f t="shared" si="1"/>
        <v>0.2927927927927928</v>
      </c>
      <c r="H13" s="116">
        <f t="shared" si="2"/>
        <v>1.982142857142857E-2</v>
      </c>
      <c r="J13" s="116">
        <v>1.5973363428871457E-2</v>
      </c>
    </row>
    <row r="14" spans="1:10" s="117" customFormat="1" x14ac:dyDescent="0.35">
      <c r="A14" s="113" t="s">
        <v>141</v>
      </c>
      <c r="B14" s="113" t="s">
        <v>142</v>
      </c>
      <c r="C14" s="114">
        <v>14700</v>
      </c>
      <c r="D14" s="114">
        <v>3000</v>
      </c>
      <c r="E14" s="114">
        <v>17700</v>
      </c>
      <c r="F14" s="115">
        <f t="shared" si="0"/>
        <v>0.83050847457627119</v>
      </c>
      <c r="G14" s="115">
        <f t="shared" si="1"/>
        <v>0.16949152542372881</v>
      </c>
      <c r="H14" s="116">
        <f t="shared" si="2"/>
        <v>1.5803571428571427E-2</v>
      </c>
      <c r="J14" s="116">
        <v>5.1215728071603017E-3</v>
      </c>
    </row>
    <row r="15" spans="1:10" s="123" customFormat="1" x14ac:dyDescent="0.35">
      <c r="A15" s="118" t="s">
        <v>143</v>
      </c>
      <c r="B15" s="119" t="s">
        <v>144</v>
      </c>
      <c r="C15" s="120">
        <v>671300</v>
      </c>
      <c r="D15" s="120">
        <v>448700</v>
      </c>
      <c r="E15" s="120">
        <v>1120000</v>
      </c>
      <c r="F15" s="121">
        <f t="shared" si="0"/>
        <v>0.59937499999999999</v>
      </c>
      <c r="G15" s="121">
        <f t="shared" si="1"/>
        <v>0.40062500000000001</v>
      </c>
      <c r="H15" s="122">
        <f t="shared" si="2"/>
        <v>1</v>
      </c>
      <c r="J15" s="122">
        <v>1.4499895304855182E-2</v>
      </c>
    </row>
    <row r="16" spans="1:10" s="117" customFormat="1" x14ac:dyDescent="0.35">
      <c r="A16" s="124"/>
      <c r="B16" s="86" t="s">
        <v>145</v>
      </c>
      <c r="C16" s="125">
        <f>SUM(C5:C9)</f>
        <v>533500</v>
      </c>
      <c r="D16" s="125">
        <f t="shared" ref="D16:E16" si="3">SUM(D5:D9)</f>
        <v>355000</v>
      </c>
      <c r="E16" s="125">
        <f t="shared" si="3"/>
        <v>888400</v>
      </c>
      <c r="F16" s="126">
        <f t="shared" si="0"/>
        <v>0.60051778478162987</v>
      </c>
      <c r="G16" s="126">
        <f t="shared" si="1"/>
        <v>0.39959477712742009</v>
      </c>
      <c r="H16" s="127">
        <f>SUM(H5:H9)</f>
        <v>0.79321428571428565</v>
      </c>
      <c r="J16" s="127"/>
    </row>
    <row r="17" spans="1:10" s="117" customFormat="1" x14ac:dyDescent="0.35">
      <c r="A17" s="124"/>
      <c r="B17" s="86" t="s">
        <v>146</v>
      </c>
      <c r="C17" s="125">
        <f>SUM(C5:C7)</f>
        <v>397900</v>
      </c>
      <c r="D17" s="125">
        <f t="shared" ref="D17:E17" si="4">SUM(D5:D7)</f>
        <v>243500</v>
      </c>
      <c r="E17" s="125">
        <f t="shared" si="4"/>
        <v>641300</v>
      </c>
      <c r="F17" s="126">
        <f t="shared" si="0"/>
        <v>0.62045844378605952</v>
      </c>
      <c r="G17" s="126">
        <f t="shared" si="1"/>
        <v>0.37969748947450493</v>
      </c>
      <c r="H17" s="127">
        <f>SUM(H5:H7)</f>
        <v>0.57258928571428569</v>
      </c>
      <c r="J17" s="127"/>
    </row>
    <row r="18" spans="1:10" s="117" customFormat="1" x14ac:dyDescent="0.35">
      <c r="A18" s="124"/>
      <c r="C18" s="125"/>
      <c r="D18" s="125"/>
      <c r="E18" s="125"/>
      <c r="F18" s="126"/>
      <c r="G18" s="126"/>
      <c r="H18" s="127"/>
      <c r="J18" s="127"/>
    </row>
    <row r="19" spans="1:10" x14ac:dyDescent="0.35">
      <c r="B19" s="93"/>
    </row>
    <row r="21" spans="1:10" x14ac:dyDescent="0.35">
      <c r="G21" s="128"/>
    </row>
    <row r="22" spans="1:10" x14ac:dyDescent="0.35">
      <c r="G22" s="128"/>
    </row>
    <row r="23" spans="1:10" x14ac:dyDescent="0.35">
      <c r="G23" s="128"/>
    </row>
    <row r="24" spans="1:10" x14ac:dyDescent="0.35">
      <c r="G24" s="128"/>
    </row>
    <row r="25" spans="1:10" x14ac:dyDescent="0.35">
      <c r="G25" s="128"/>
    </row>
    <row r="26" spans="1:10" x14ac:dyDescent="0.35">
      <c r="G26" s="128"/>
    </row>
    <row r="27" spans="1:10" x14ac:dyDescent="0.35">
      <c r="G27" s="128"/>
    </row>
    <row r="28" spans="1:10" x14ac:dyDescent="0.35">
      <c r="G28" s="128"/>
    </row>
    <row r="29" spans="1:10" x14ac:dyDescent="0.35">
      <c r="G29" s="128"/>
    </row>
    <row r="30" spans="1:10" x14ac:dyDescent="0.35">
      <c r="G30" s="128"/>
    </row>
    <row r="31" spans="1:10" x14ac:dyDescent="0.35">
      <c r="G31" s="128"/>
    </row>
    <row r="32" spans="1:10" x14ac:dyDescent="0.35">
      <c r="G32" s="128"/>
    </row>
    <row r="33" spans="7:7" x14ac:dyDescent="0.35">
      <c r="G33" s="128"/>
    </row>
    <row r="34" spans="7:7" x14ac:dyDescent="0.35">
      <c r="G34" s="128"/>
    </row>
    <row r="35" spans="7:7" x14ac:dyDescent="0.35">
      <c r="G35" s="128"/>
    </row>
    <row r="36" spans="7:7" x14ac:dyDescent="0.35">
      <c r="G36" s="128"/>
    </row>
    <row r="37" spans="7:7" x14ac:dyDescent="0.35">
      <c r="G37" s="128"/>
    </row>
    <row r="38" spans="7:7" x14ac:dyDescent="0.35">
      <c r="G38" s="129"/>
    </row>
    <row r="53" spans="1:5" x14ac:dyDescent="0.35">
      <c r="A53" s="93" t="s">
        <v>147</v>
      </c>
    </row>
    <row r="54" spans="1:5" s="117" customFormat="1" x14ac:dyDescent="0.35">
      <c r="A54" s="130" t="s">
        <v>117</v>
      </c>
      <c r="B54" s="130" t="s">
        <v>118</v>
      </c>
      <c r="C54" s="131" t="s">
        <v>92</v>
      </c>
      <c r="D54" s="131" t="s">
        <v>90</v>
      </c>
      <c r="E54" s="131" t="s">
        <v>89</v>
      </c>
    </row>
    <row r="55" spans="1:5" s="117" customFormat="1" x14ac:dyDescent="0.35">
      <c r="A55" s="63" t="s">
        <v>123</v>
      </c>
      <c r="B55" s="63" t="s">
        <v>148</v>
      </c>
      <c r="C55" s="132">
        <v>149052.34000000003</v>
      </c>
      <c r="D55" s="132">
        <v>103076.53</v>
      </c>
      <c r="E55" s="132">
        <v>252128.86</v>
      </c>
    </row>
    <row r="56" spans="1:5" s="117" customFormat="1" x14ac:dyDescent="0.35">
      <c r="A56" s="63" t="s">
        <v>125</v>
      </c>
      <c r="B56" s="63" t="s">
        <v>149</v>
      </c>
      <c r="C56" s="132">
        <v>128659.80000000002</v>
      </c>
      <c r="D56" s="132">
        <v>73991.080000000016</v>
      </c>
      <c r="E56" s="132">
        <v>202650.88999999998</v>
      </c>
    </row>
    <row r="57" spans="1:5" s="117" customFormat="1" x14ac:dyDescent="0.35">
      <c r="A57" s="63" t="s">
        <v>127</v>
      </c>
      <c r="B57" s="63" t="s">
        <v>150</v>
      </c>
      <c r="C57" s="132">
        <v>120124.46999999999</v>
      </c>
      <c r="D57" s="132">
        <v>66395.210000000006</v>
      </c>
      <c r="E57" s="132">
        <v>186519.7</v>
      </c>
    </row>
    <row r="58" spans="1:5" s="117" customFormat="1" x14ac:dyDescent="0.35">
      <c r="A58" s="63" t="s">
        <v>129</v>
      </c>
      <c r="B58" s="63" t="s">
        <v>151</v>
      </c>
      <c r="C58" s="132">
        <v>81979.989999999991</v>
      </c>
      <c r="D58" s="132">
        <v>53034.6</v>
      </c>
      <c r="E58" s="132">
        <v>135014.58000000002</v>
      </c>
    </row>
    <row r="59" spans="1:5" s="117" customFormat="1" x14ac:dyDescent="0.35">
      <c r="A59" s="63" t="s">
        <v>131</v>
      </c>
      <c r="B59" s="63" t="s">
        <v>152</v>
      </c>
      <c r="C59" s="132">
        <v>53578.080000000002</v>
      </c>
      <c r="D59" s="132">
        <v>58524.22</v>
      </c>
      <c r="E59" s="132">
        <v>112102.29</v>
      </c>
    </row>
    <row r="60" spans="1:5" s="117" customFormat="1" x14ac:dyDescent="0.35">
      <c r="A60" s="63" t="s">
        <v>133</v>
      </c>
      <c r="B60" s="63" t="s">
        <v>153</v>
      </c>
      <c r="C60" s="132">
        <v>55378.54</v>
      </c>
      <c r="D60" s="132">
        <v>53958.509999999995</v>
      </c>
      <c r="E60" s="132">
        <v>109337.06</v>
      </c>
    </row>
    <row r="61" spans="1:5" s="117" customFormat="1" x14ac:dyDescent="0.35">
      <c r="A61" s="63" t="s">
        <v>135</v>
      </c>
      <c r="B61" s="63" t="s">
        <v>154</v>
      </c>
      <c r="C61" s="132">
        <v>24132.129999999997</v>
      </c>
      <c r="D61" s="132">
        <v>21660.58</v>
      </c>
      <c r="E61" s="132">
        <v>45792.719999999994</v>
      </c>
    </row>
    <row r="62" spans="1:5" s="117" customFormat="1" x14ac:dyDescent="0.35">
      <c r="A62" s="63" t="s">
        <v>137</v>
      </c>
      <c r="B62" s="63" t="s">
        <v>155</v>
      </c>
      <c r="C62" s="132">
        <v>27979.249999999996</v>
      </c>
      <c r="D62" s="132">
        <v>8571.84</v>
      </c>
      <c r="E62" s="132">
        <v>36551.110000000008</v>
      </c>
    </row>
    <row r="63" spans="1:5" s="117" customFormat="1" x14ac:dyDescent="0.35">
      <c r="A63" s="63" t="s">
        <v>139</v>
      </c>
      <c r="B63" s="63" t="s">
        <v>156</v>
      </c>
      <c r="C63" s="132">
        <v>15723.890000000001</v>
      </c>
      <c r="D63" s="132">
        <v>6463.01</v>
      </c>
      <c r="E63" s="132">
        <v>22186.91</v>
      </c>
    </row>
    <row r="64" spans="1:5" s="117" customFormat="1" x14ac:dyDescent="0.35">
      <c r="A64" s="63" t="s">
        <v>141</v>
      </c>
      <c r="B64" s="63" t="s">
        <v>157</v>
      </c>
      <c r="C64" s="132">
        <v>14669.119999999999</v>
      </c>
      <c r="D64" s="132">
        <v>3017.5800000000004</v>
      </c>
      <c r="E64" s="132">
        <v>17686.689999999999</v>
      </c>
    </row>
    <row r="65" spans="1:5" s="117" customFormat="1" x14ac:dyDescent="0.35">
      <c r="A65" s="130" t="s">
        <v>143</v>
      </c>
      <c r="B65" s="130" t="s">
        <v>14</v>
      </c>
      <c r="C65" s="133">
        <v>671277.67</v>
      </c>
      <c r="D65" s="133">
        <v>448693.18000000005</v>
      </c>
      <c r="E65" s="133">
        <v>1119970.8500000001</v>
      </c>
    </row>
    <row r="67" spans="1:5" x14ac:dyDescent="0.35">
      <c r="A67" s="93" t="s">
        <v>158</v>
      </c>
    </row>
    <row r="68" spans="1:5" s="117" customFormat="1" x14ac:dyDescent="0.35">
      <c r="A68" s="130" t="s">
        <v>117</v>
      </c>
      <c r="B68" s="130" t="s">
        <v>118</v>
      </c>
      <c r="C68" s="131" t="s">
        <v>92</v>
      </c>
      <c r="D68" s="131" t="s">
        <v>90</v>
      </c>
      <c r="E68" s="131" t="s">
        <v>89</v>
      </c>
    </row>
    <row r="69" spans="1:5" s="117" customFormat="1" x14ac:dyDescent="0.35">
      <c r="A69" s="63" t="s">
        <v>123</v>
      </c>
      <c r="B69" s="63" t="s">
        <v>148</v>
      </c>
      <c r="C69" s="132">
        <f>ROUND(C55,-2)</f>
        <v>149100</v>
      </c>
      <c r="D69" s="132">
        <f t="shared" ref="D69:E69" si="5">ROUND(D55,-2)</f>
        <v>103100</v>
      </c>
      <c r="E69" s="132">
        <f t="shared" si="5"/>
        <v>252100</v>
      </c>
    </row>
    <row r="70" spans="1:5" s="117" customFormat="1" x14ac:dyDescent="0.35">
      <c r="A70" s="63" t="s">
        <v>125</v>
      </c>
      <c r="B70" s="63" t="s">
        <v>149</v>
      </c>
      <c r="C70" s="132">
        <f t="shared" ref="C70:E79" si="6">ROUND(C56,-2)</f>
        <v>128700</v>
      </c>
      <c r="D70" s="132">
        <f t="shared" si="6"/>
        <v>74000</v>
      </c>
      <c r="E70" s="132">
        <f t="shared" si="6"/>
        <v>202700</v>
      </c>
    </row>
    <row r="71" spans="1:5" s="117" customFormat="1" x14ac:dyDescent="0.35">
      <c r="A71" s="63" t="s">
        <v>127</v>
      </c>
      <c r="B71" s="63" t="s">
        <v>150</v>
      </c>
      <c r="C71" s="132">
        <f t="shared" si="6"/>
        <v>120100</v>
      </c>
      <c r="D71" s="132">
        <f t="shared" si="6"/>
        <v>66400</v>
      </c>
      <c r="E71" s="132">
        <f t="shared" si="6"/>
        <v>186500</v>
      </c>
    </row>
    <row r="72" spans="1:5" s="117" customFormat="1" x14ac:dyDescent="0.35">
      <c r="A72" s="63" t="s">
        <v>129</v>
      </c>
      <c r="B72" s="63" t="s">
        <v>151</v>
      </c>
      <c r="C72" s="132">
        <f t="shared" si="6"/>
        <v>82000</v>
      </c>
      <c r="D72" s="132">
        <f t="shared" si="6"/>
        <v>53000</v>
      </c>
      <c r="E72" s="132">
        <f t="shared" si="6"/>
        <v>135000</v>
      </c>
    </row>
    <row r="73" spans="1:5" s="117" customFormat="1" x14ac:dyDescent="0.35">
      <c r="A73" s="63" t="s">
        <v>131</v>
      </c>
      <c r="B73" s="63" t="s">
        <v>152</v>
      </c>
      <c r="C73" s="132">
        <f t="shared" si="6"/>
        <v>53600</v>
      </c>
      <c r="D73" s="132">
        <f t="shared" si="6"/>
        <v>58500</v>
      </c>
      <c r="E73" s="132">
        <f t="shared" si="6"/>
        <v>112100</v>
      </c>
    </row>
    <row r="74" spans="1:5" s="117" customFormat="1" x14ac:dyDescent="0.35">
      <c r="A74" s="63" t="s">
        <v>133</v>
      </c>
      <c r="B74" s="63" t="s">
        <v>153</v>
      </c>
      <c r="C74" s="132">
        <f t="shared" si="6"/>
        <v>55400</v>
      </c>
      <c r="D74" s="132">
        <f t="shared" si="6"/>
        <v>54000</v>
      </c>
      <c r="E74" s="132">
        <f t="shared" si="6"/>
        <v>109300</v>
      </c>
    </row>
    <row r="75" spans="1:5" s="117" customFormat="1" x14ac:dyDescent="0.35">
      <c r="A75" s="63" t="s">
        <v>135</v>
      </c>
      <c r="B75" s="63" t="s">
        <v>154</v>
      </c>
      <c r="C75" s="132">
        <f t="shared" si="6"/>
        <v>24100</v>
      </c>
      <c r="D75" s="132">
        <f t="shared" si="6"/>
        <v>21700</v>
      </c>
      <c r="E75" s="132">
        <f t="shared" si="6"/>
        <v>45800</v>
      </c>
    </row>
    <row r="76" spans="1:5" s="117" customFormat="1" x14ac:dyDescent="0.35">
      <c r="A76" s="63" t="s">
        <v>137</v>
      </c>
      <c r="B76" s="63" t="s">
        <v>155</v>
      </c>
      <c r="C76" s="132">
        <f t="shared" si="6"/>
        <v>28000</v>
      </c>
      <c r="D76" s="132">
        <f t="shared" si="6"/>
        <v>8600</v>
      </c>
      <c r="E76" s="132">
        <f t="shared" si="6"/>
        <v>36600</v>
      </c>
    </row>
    <row r="77" spans="1:5" s="117" customFormat="1" x14ac:dyDescent="0.35">
      <c r="A77" s="63" t="s">
        <v>139</v>
      </c>
      <c r="B77" s="63" t="s">
        <v>156</v>
      </c>
      <c r="C77" s="132">
        <f t="shared" si="6"/>
        <v>15700</v>
      </c>
      <c r="D77" s="132">
        <f t="shared" si="6"/>
        <v>6500</v>
      </c>
      <c r="E77" s="132">
        <f t="shared" si="6"/>
        <v>22200</v>
      </c>
    </row>
    <row r="78" spans="1:5" s="117" customFormat="1" x14ac:dyDescent="0.35">
      <c r="A78" s="63" t="s">
        <v>141</v>
      </c>
      <c r="B78" s="63" t="s">
        <v>157</v>
      </c>
      <c r="C78" s="132">
        <f t="shared" si="6"/>
        <v>14700</v>
      </c>
      <c r="D78" s="132">
        <f t="shared" si="6"/>
        <v>3000</v>
      </c>
      <c r="E78" s="132">
        <f t="shared" si="6"/>
        <v>17700</v>
      </c>
    </row>
    <row r="79" spans="1:5" s="123" customFormat="1" x14ac:dyDescent="0.35">
      <c r="A79" s="130" t="s">
        <v>143</v>
      </c>
      <c r="B79" s="130" t="s">
        <v>14</v>
      </c>
      <c r="C79" s="133">
        <f t="shared" si="6"/>
        <v>671300</v>
      </c>
      <c r="D79" s="133">
        <f t="shared" si="6"/>
        <v>448700</v>
      </c>
      <c r="E79" s="133">
        <f t="shared" si="6"/>
        <v>1120000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Legend</vt:lpstr>
      <vt:lpstr>Figure 1.1-1</vt:lpstr>
      <vt:lpstr>Figure 1.1-2</vt:lpstr>
      <vt:lpstr>Figure 1.2-1</vt:lpstr>
      <vt:lpstr>Figure 1.2-2</vt:lpstr>
      <vt:lpstr>Figure 1.2-3</vt:lpstr>
      <vt:lpstr>Figure 2-1</vt:lpstr>
      <vt:lpstr>Figure 3-1</vt:lpstr>
      <vt:lpstr>Figure 4.1-1</vt:lpstr>
      <vt:lpstr>Table 4.1-1</vt:lpstr>
      <vt:lpstr>Figure 5-1</vt:lpstr>
      <vt:lpstr>Table 5-1</vt:lpstr>
      <vt:lpstr>Table 5.1-1</vt:lpstr>
      <vt:lpstr>Table 5.2-1</vt:lpstr>
      <vt:lpstr>Table 5.3-1</vt:lpstr>
      <vt:lpstr>Table 5.4.-1</vt:lpstr>
      <vt:lpstr>Table 5.5-1</vt:lpstr>
      <vt:lpstr>Table 5.6-1</vt:lpstr>
      <vt:lpstr>Table 5.7-1</vt:lpstr>
      <vt:lpstr>Table A.2-1</vt:lpstr>
      <vt:lpstr>Table A.2-2</vt:lpstr>
      <vt:lpstr>Appendix 3</vt:lpstr>
      <vt:lpstr>Appendix 4</vt:lpstr>
      <vt:lpstr>Appendix 5</vt:lpstr>
      <vt:lpstr>Appendix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Bruce, Nicole PSFS:EX</dc:creator>
  <cp:lastModifiedBy>Moryson, Shannon PSFS:EX</cp:lastModifiedBy>
  <dcterms:created xsi:type="dcterms:W3CDTF">2023-08-17T20:40:37Z</dcterms:created>
  <dcterms:modified xsi:type="dcterms:W3CDTF">2025-02-12T18:52:22Z</dcterms:modified>
</cp:coreProperties>
</file>