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175"/>
  </bookViews>
  <sheets>
    <sheet name="map" sheetId="1" r:id="rId1"/>
    <sheet name="traj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1" l="1"/>
  <c r="B19" i="1"/>
  <c r="C13" i="1"/>
  <c r="B13" i="1"/>
  <c r="B4" i="1" l="1"/>
  <c r="C4" i="1"/>
  <c r="B5" i="1"/>
  <c r="C5" i="1"/>
  <c r="B7" i="1"/>
  <c r="C7" i="1"/>
  <c r="B9" i="1"/>
  <c r="C9" i="1"/>
  <c r="B10" i="1"/>
  <c r="C10" i="1"/>
  <c r="B11" i="1"/>
  <c r="C11" i="1"/>
  <c r="B12" i="1"/>
  <c r="C12" i="1"/>
  <c r="B15" i="1"/>
  <c r="C15" i="1"/>
  <c r="B16" i="1"/>
  <c r="C16" i="1"/>
  <c r="B17" i="1"/>
  <c r="C17" i="1"/>
  <c r="B18" i="1"/>
  <c r="C18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1" i="1"/>
  <c r="C61" i="1"/>
  <c r="C3" i="1"/>
  <c r="B3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1" i="1"/>
  <c r="F21" i="1"/>
  <c r="G55" i="1" l="1"/>
  <c r="G56" i="1"/>
  <c r="G57" i="1"/>
  <c r="G58" i="1" s="1"/>
  <c r="G59" i="1" s="1"/>
  <c r="E57" i="1"/>
  <c r="E56" i="1"/>
  <c r="E55" i="1"/>
  <c r="E54" i="1" s="1"/>
  <c r="E49" i="1"/>
  <c r="G50" i="1"/>
  <c r="E51" i="1"/>
  <c r="G51" i="1"/>
  <c r="G43" i="1"/>
  <c r="E45" i="1"/>
  <c r="G45" i="1"/>
  <c r="E46" i="1"/>
  <c r="G46" i="1"/>
  <c r="E47" i="1"/>
  <c r="G47" i="1"/>
  <c r="E48" i="1"/>
  <c r="E38" i="1"/>
  <c r="G38" i="1"/>
  <c r="E39" i="1"/>
  <c r="G39" i="1"/>
  <c r="E40" i="1"/>
  <c r="G42" i="1"/>
  <c r="G37" i="1"/>
  <c r="E27" i="1"/>
  <c r="E43" i="1" s="1"/>
  <c r="G54" i="1"/>
  <c r="G61" i="1" s="1"/>
  <c r="G53" i="1" s="1"/>
  <c r="E34" i="1"/>
  <c r="E50" i="1" s="1"/>
  <c r="G32" i="1"/>
  <c r="G33" i="1" s="1"/>
  <c r="G49" i="1" s="1"/>
  <c r="E33" i="1"/>
  <c r="E25" i="1"/>
  <c r="E41" i="1" s="1"/>
  <c r="G25" i="1"/>
  <c r="G41" i="1" s="1"/>
  <c r="G24" i="1"/>
  <c r="G40" i="1" s="1"/>
  <c r="E22" i="1"/>
  <c r="E18" i="1"/>
  <c r="E16" i="1"/>
  <c r="E21" i="1"/>
  <c r="E37" i="1" s="1"/>
  <c r="E12" i="1"/>
  <c r="E10" i="1"/>
  <c r="F10" i="1"/>
  <c r="F11" i="1" s="1"/>
  <c r="F12" i="1" s="1"/>
  <c r="E5" i="1"/>
  <c r="E3" i="1"/>
  <c r="E7" i="1" s="1"/>
  <c r="E26" i="1" l="1"/>
  <c r="E42" i="1" s="1"/>
  <c r="G48" i="1"/>
  <c r="E58" i="1"/>
  <c r="E59" i="1" s="1"/>
  <c r="E61" i="1" s="1"/>
  <c r="E53" i="1" l="1"/>
</calcChain>
</file>

<file path=xl/sharedStrings.xml><?xml version="1.0" encoding="utf-8"?>
<sst xmlns="http://schemas.openxmlformats.org/spreadsheetml/2006/main" count="21" uniqueCount="19">
  <si>
    <t>x</t>
  </si>
  <si>
    <t>y</t>
  </si>
  <si>
    <t>A</t>
  </si>
  <si>
    <t>B</t>
  </si>
  <si>
    <t>D</t>
  </si>
  <si>
    <t>C2</t>
  </si>
  <si>
    <t>C1</t>
  </si>
  <si>
    <t>E</t>
  </si>
  <si>
    <t>Balcony</t>
  </si>
  <si>
    <t>Construction</t>
  </si>
  <si>
    <t>D2</t>
  </si>
  <si>
    <t>E2</t>
  </si>
  <si>
    <t>x (unflipped)</t>
  </si>
  <si>
    <t>y (unflipped)</t>
  </si>
  <si>
    <t>$map</t>
  </si>
  <si>
    <t>M1</t>
  </si>
  <si>
    <t>M2</t>
  </si>
  <si>
    <t>M0</t>
  </si>
  <si>
    <t>t (*pi)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</si>
</sst>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map</c:v>
          </c:tx>
          <c:spPr>
            <a:ln w="19050"/>
          </c:spPr>
          <c:marker>
            <c:symbol val="square"/>
            <c:size val="3"/>
          </c:marker>
          <c:xVal>
            <c:numRef>
              <c:f>map!$B$3:$B$61</c:f>
              <c:numCache>
                <c:formatCode>General</c:formatCode>
                <c:ptCount val="59"/>
                <c:pt idx="0">
                  <c:v>1.8305</c:v>
                </c:pt>
                <c:pt idx="1">
                  <c:v>8.8070000000000004</c:v>
                </c:pt>
                <c:pt idx="2">
                  <c:v>8.8070000000000004</c:v>
                </c:pt>
                <c:pt idx="4">
                  <c:v>-1.8305</c:v>
                </c:pt>
                <c:pt idx="6">
                  <c:v>0.15</c:v>
                </c:pt>
                <c:pt idx="7">
                  <c:v>-0.15</c:v>
                </c:pt>
                <c:pt idx="8">
                  <c:v>-0.15</c:v>
                </c:pt>
                <c:pt idx="9">
                  <c:v>0.15</c:v>
                </c:pt>
                <c:pt idx="10">
                  <c:v>0.15</c:v>
                </c:pt>
                <c:pt idx="12">
                  <c:v>0.15</c:v>
                </c:pt>
                <c:pt idx="13">
                  <c:v>-0.15</c:v>
                </c:pt>
                <c:pt idx="14">
                  <c:v>-0.15</c:v>
                </c:pt>
                <c:pt idx="15">
                  <c:v>0.15</c:v>
                </c:pt>
                <c:pt idx="16">
                  <c:v>0.15</c:v>
                </c:pt>
                <c:pt idx="18">
                  <c:v>-1.8305</c:v>
                </c:pt>
                <c:pt idx="19">
                  <c:v>-1.8305</c:v>
                </c:pt>
                <c:pt idx="20">
                  <c:v>-3.657</c:v>
                </c:pt>
                <c:pt idx="21">
                  <c:v>-3.657</c:v>
                </c:pt>
                <c:pt idx="22">
                  <c:v>-7.4740000000000002</c:v>
                </c:pt>
                <c:pt idx="23">
                  <c:v>-7.4740000000000002</c:v>
                </c:pt>
                <c:pt idx="24">
                  <c:v>-1.8305</c:v>
                </c:pt>
                <c:pt idx="26">
                  <c:v>1.8305</c:v>
                </c:pt>
                <c:pt idx="27">
                  <c:v>1.8305</c:v>
                </c:pt>
                <c:pt idx="28">
                  <c:v>10.890499999999999</c:v>
                </c:pt>
                <c:pt idx="29">
                  <c:v>10.890499999999999</c:v>
                </c:pt>
                <c:pt idx="30">
                  <c:v>14.720499999999999</c:v>
                </c:pt>
                <c:pt idx="31">
                  <c:v>14.720499999999999</c:v>
                </c:pt>
                <c:pt idx="32">
                  <c:v>1.8305</c:v>
                </c:pt>
                <c:pt idx="34">
                  <c:v>-1.8305</c:v>
                </c:pt>
                <c:pt idx="35">
                  <c:v>-1.8305</c:v>
                </c:pt>
                <c:pt idx="36">
                  <c:v>-3.657</c:v>
                </c:pt>
                <c:pt idx="37">
                  <c:v>-3.657</c:v>
                </c:pt>
                <c:pt idx="38">
                  <c:v>-7.4740000000000002</c:v>
                </c:pt>
                <c:pt idx="39">
                  <c:v>-7.4740000000000002</c:v>
                </c:pt>
                <c:pt idx="40">
                  <c:v>-1.8305</c:v>
                </c:pt>
                <c:pt idx="42">
                  <c:v>1.8305</c:v>
                </c:pt>
                <c:pt idx="43">
                  <c:v>1.8305</c:v>
                </c:pt>
                <c:pt idx="44">
                  <c:v>10.890499999999999</c:v>
                </c:pt>
                <c:pt idx="45">
                  <c:v>10.890499999999999</c:v>
                </c:pt>
                <c:pt idx="46">
                  <c:v>14.720499999999999</c:v>
                </c:pt>
                <c:pt idx="47">
                  <c:v>14.720499999999999</c:v>
                </c:pt>
                <c:pt idx="48">
                  <c:v>1.8305</c:v>
                </c:pt>
                <c:pt idx="50">
                  <c:v>44.655499999999996</c:v>
                </c:pt>
                <c:pt idx="51">
                  <c:v>21.655499999999996</c:v>
                </c:pt>
                <c:pt idx="52">
                  <c:v>21.655499999999996</c:v>
                </c:pt>
                <c:pt idx="53">
                  <c:v>23.563499999999998</c:v>
                </c:pt>
                <c:pt idx="54">
                  <c:v>23.563499999999998</c:v>
                </c:pt>
                <c:pt idx="55">
                  <c:v>21.655499999999996</c:v>
                </c:pt>
                <c:pt idx="56">
                  <c:v>21.655499999999996</c:v>
                </c:pt>
                <c:pt idx="58">
                  <c:v>56.847499999999997</c:v>
                </c:pt>
              </c:numCache>
            </c:numRef>
          </c:xVal>
          <c:yVal>
            <c:numRef>
              <c:f>map!$C$3:$C$61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-3.871</c:v>
                </c:pt>
                <c:pt idx="4">
                  <c:v>0</c:v>
                </c:pt>
                <c:pt idx="6">
                  <c:v>-7.0789999999999997</c:v>
                </c:pt>
                <c:pt idx="7">
                  <c:v>-7.0789999999999997</c:v>
                </c:pt>
                <c:pt idx="8">
                  <c:v>-7.3789999999999996</c:v>
                </c:pt>
                <c:pt idx="9">
                  <c:v>-7.3789999999999996</c:v>
                </c:pt>
                <c:pt idx="10">
                  <c:v>-7.0789999999999997</c:v>
                </c:pt>
                <c:pt idx="12">
                  <c:v>-10.239000000000001</c:v>
                </c:pt>
                <c:pt idx="13">
                  <c:v>-10.239000000000001</c:v>
                </c:pt>
                <c:pt idx="14">
                  <c:v>-10.539</c:v>
                </c:pt>
                <c:pt idx="15">
                  <c:v>-10.539</c:v>
                </c:pt>
                <c:pt idx="16">
                  <c:v>-10.239000000000001</c:v>
                </c:pt>
                <c:pt idx="18">
                  <c:v>-17.340000000000003</c:v>
                </c:pt>
                <c:pt idx="19">
                  <c:v>-20.875</c:v>
                </c:pt>
                <c:pt idx="20">
                  <c:v>-20.875</c:v>
                </c:pt>
                <c:pt idx="21">
                  <c:v>-24.384</c:v>
                </c:pt>
                <c:pt idx="22">
                  <c:v>-24.384</c:v>
                </c:pt>
                <c:pt idx="23">
                  <c:v>-17.340000000000003</c:v>
                </c:pt>
                <c:pt idx="24">
                  <c:v>-17.340000000000003</c:v>
                </c:pt>
                <c:pt idx="26">
                  <c:v>-17.340000000000003</c:v>
                </c:pt>
                <c:pt idx="27">
                  <c:v>-20.875</c:v>
                </c:pt>
                <c:pt idx="28">
                  <c:v>-20.875</c:v>
                </c:pt>
                <c:pt idx="29">
                  <c:v>-24.384</c:v>
                </c:pt>
                <c:pt idx="30">
                  <c:v>-24.384</c:v>
                </c:pt>
                <c:pt idx="31">
                  <c:v>-17.340000000000003</c:v>
                </c:pt>
                <c:pt idx="32">
                  <c:v>-17.340000000000003</c:v>
                </c:pt>
                <c:pt idx="34">
                  <c:v>-34.471999999999994</c:v>
                </c:pt>
                <c:pt idx="35">
                  <c:v>-30.936999999999998</c:v>
                </c:pt>
                <c:pt idx="36">
                  <c:v>-30.936999999999998</c:v>
                </c:pt>
                <c:pt idx="37">
                  <c:v>-27.427999999999997</c:v>
                </c:pt>
                <c:pt idx="38">
                  <c:v>-27.427999999999997</c:v>
                </c:pt>
                <c:pt idx="39">
                  <c:v>-34.471999999999994</c:v>
                </c:pt>
                <c:pt idx="40">
                  <c:v>-34.471999999999994</c:v>
                </c:pt>
                <c:pt idx="42">
                  <c:v>-34.471999999999994</c:v>
                </c:pt>
                <c:pt idx="43">
                  <c:v>-30.936999999999998</c:v>
                </c:pt>
                <c:pt idx="44">
                  <c:v>-30.936999999999998</c:v>
                </c:pt>
                <c:pt idx="45">
                  <c:v>-27.427999999999997</c:v>
                </c:pt>
                <c:pt idx="46">
                  <c:v>-27.427999999999997</c:v>
                </c:pt>
                <c:pt idx="47">
                  <c:v>-34.471999999999994</c:v>
                </c:pt>
                <c:pt idx="48">
                  <c:v>-34.471999999999994</c:v>
                </c:pt>
                <c:pt idx="50">
                  <c:v>-10.600499999999995</c:v>
                </c:pt>
                <c:pt idx="51">
                  <c:v>-10.600499999999995</c:v>
                </c:pt>
                <c:pt idx="52">
                  <c:v>-21.067499999999995</c:v>
                </c:pt>
                <c:pt idx="53">
                  <c:v>-21.067499999999995</c:v>
                </c:pt>
                <c:pt idx="54">
                  <c:v>-30.744499999999995</c:v>
                </c:pt>
                <c:pt idx="55">
                  <c:v>-30.744499999999995</c:v>
                </c:pt>
                <c:pt idx="56">
                  <c:v>-41.211499999999994</c:v>
                </c:pt>
                <c:pt idx="58">
                  <c:v>-10.600499999999995</c:v>
                </c:pt>
              </c:numCache>
            </c:numRef>
          </c:yVal>
          <c:smooth val="0"/>
        </c:ser>
        <c:ser>
          <c:idx val="1"/>
          <c:order val="1"/>
          <c:tx>
            <c:v>traj</c:v>
          </c:tx>
          <c:marker>
            <c:symbol val="diamond"/>
            <c:size val="6"/>
          </c:marker>
          <c:xVal>
            <c:numRef>
              <c:f>traj!$B$2:$B$215</c:f>
              <c:numCache>
                <c:formatCode>General</c:formatCode>
                <c:ptCount val="214"/>
                <c:pt idx="0">
                  <c:v>1.5</c:v>
                </c:pt>
                <c:pt idx="2">
                  <c:v>1.5</c:v>
                </c:pt>
                <c:pt idx="4">
                  <c:v>1.5</c:v>
                </c:pt>
                <c:pt idx="6">
                  <c:v>0</c:v>
                </c:pt>
                <c:pt idx="8">
                  <c:v>0</c:v>
                </c:pt>
                <c:pt idx="10">
                  <c:v>1</c:v>
                </c:pt>
                <c:pt idx="12">
                  <c:v>4</c:v>
                </c:pt>
                <c:pt idx="14">
                  <c:v>8</c:v>
                </c:pt>
                <c:pt idx="16">
                  <c:v>13</c:v>
                </c:pt>
                <c:pt idx="24">
                  <c:v>50</c:v>
                </c:pt>
              </c:numCache>
            </c:numRef>
          </c:xVal>
          <c:yVal>
            <c:numRef>
              <c:f>traj!$C$2:$C$215</c:f>
              <c:numCache>
                <c:formatCode>General</c:formatCode>
                <c:ptCount val="214"/>
                <c:pt idx="0">
                  <c:v>0</c:v>
                </c:pt>
                <c:pt idx="2">
                  <c:v>-8.6999999999999993</c:v>
                </c:pt>
                <c:pt idx="4">
                  <c:v>-14</c:v>
                </c:pt>
                <c:pt idx="6">
                  <c:v>-19</c:v>
                </c:pt>
                <c:pt idx="8">
                  <c:v>-21</c:v>
                </c:pt>
                <c:pt idx="10">
                  <c:v>-24</c:v>
                </c:pt>
                <c:pt idx="12">
                  <c:v>-25.5</c:v>
                </c:pt>
                <c:pt idx="14">
                  <c:v>-26</c:v>
                </c:pt>
                <c:pt idx="16">
                  <c:v>-26</c:v>
                </c:pt>
                <c:pt idx="24">
                  <c:v>-27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3888"/>
        <c:axId val="42586496"/>
      </c:scatterChart>
      <c:valAx>
        <c:axId val="817338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2586496"/>
        <c:crosses val="autoZero"/>
        <c:crossBetween val="midCat"/>
      </c:valAx>
      <c:valAx>
        <c:axId val="425864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173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16566</xdr:colOff>
      <xdr:row>2</xdr:row>
      <xdr:rowOff>181390</xdr:rowOff>
    </xdr:from>
    <xdr:to>
      <xdr:col>17</xdr:col>
      <xdr:colOff>66261</xdr:colOff>
      <xdr:row>19</xdr:row>
      <xdr:rowOff>67090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J1" zoomScale="115" zoomScaleNormal="115" workbookViewId="0">
      <selection activeCell="G11" sqref="G1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 t="s">
        <v>2</v>
      </c>
      <c r="B3">
        <f>-E3</f>
        <v>1.8305</v>
      </c>
      <c r="C3">
        <f>-F3</f>
        <v>0</v>
      </c>
      <c r="E3">
        <f>-3.661/2</f>
        <v>-1.8305</v>
      </c>
      <c r="F3">
        <v>0</v>
      </c>
    </row>
    <row r="4" spans="1:6" x14ac:dyDescent="0.25">
      <c r="B4">
        <f t="shared" ref="B4:B61" si="0">-E4</f>
        <v>8.8070000000000004</v>
      </c>
      <c r="C4">
        <f t="shared" ref="C4:C61" si="1">-F4</f>
        <v>0</v>
      </c>
      <c r="E4">
        <v>-8.8070000000000004</v>
      </c>
      <c r="F4">
        <v>0</v>
      </c>
    </row>
    <row r="5" spans="1:6" x14ac:dyDescent="0.25">
      <c r="B5">
        <f t="shared" si="0"/>
        <v>8.8070000000000004</v>
      </c>
      <c r="C5">
        <f t="shared" si="1"/>
        <v>-3.871</v>
      </c>
      <c r="E5">
        <f>E4</f>
        <v>-8.8070000000000004</v>
      </c>
      <c r="F5">
        <v>3.871</v>
      </c>
    </row>
    <row r="7" spans="1:6" x14ac:dyDescent="0.25">
      <c r="A7" t="s">
        <v>3</v>
      </c>
      <c r="B7">
        <f t="shared" si="0"/>
        <v>-1.8305</v>
      </c>
      <c r="C7">
        <f t="shared" si="1"/>
        <v>0</v>
      </c>
      <c r="E7">
        <f>E3*-1</f>
        <v>1.8305</v>
      </c>
      <c r="F7">
        <v>0</v>
      </c>
    </row>
    <row r="9" spans="1:6" x14ac:dyDescent="0.25">
      <c r="A9" t="s">
        <v>6</v>
      </c>
      <c r="B9">
        <f t="shared" si="0"/>
        <v>0.15</v>
      </c>
      <c r="C9">
        <f t="shared" si="1"/>
        <v>-7.0789999999999997</v>
      </c>
      <c r="E9">
        <v>-0.15</v>
      </c>
      <c r="F9">
        <v>7.0789999999999997</v>
      </c>
    </row>
    <row r="10" spans="1:6" x14ac:dyDescent="0.25">
      <c r="B10">
        <f t="shared" si="0"/>
        <v>-0.15</v>
      </c>
      <c r="C10">
        <f t="shared" si="1"/>
        <v>-7.0789999999999997</v>
      </c>
      <c r="E10">
        <f>E9+0.3</f>
        <v>0.15</v>
      </c>
      <c r="F10">
        <f>F9</f>
        <v>7.0789999999999997</v>
      </c>
    </row>
    <row r="11" spans="1:6" x14ac:dyDescent="0.25">
      <c r="B11">
        <f t="shared" si="0"/>
        <v>-0.15</v>
      </c>
      <c r="C11">
        <f t="shared" si="1"/>
        <v>-7.3789999999999996</v>
      </c>
      <c r="E11">
        <v>0.15</v>
      </c>
      <c r="F11">
        <f>0.3+F10</f>
        <v>7.3789999999999996</v>
      </c>
    </row>
    <row r="12" spans="1:6" x14ac:dyDescent="0.25">
      <c r="B12">
        <f t="shared" si="0"/>
        <v>0.15</v>
      </c>
      <c r="C12">
        <f t="shared" si="1"/>
        <v>-7.3789999999999996</v>
      </c>
      <c r="E12">
        <f>-0.15</f>
        <v>-0.15</v>
      </c>
      <c r="F12">
        <f>F11</f>
        <v>7.3789999999999996</v>
      </c>
    </row>
    <row r="13" spans="1:6" x14ac:dyDescent="0.25">
      <c r="B13">
        <f t="shared" ref="B13" si="2">-E13</f>
        <v>0.15</v>
      </c>
      <c r="C13">
        <f t="shared" ref="C13" si="3">-F13</f>
        <v>-7.0789999999999997</v>
      </c>
      <c r="E13">
        <v>-0.15</v>
      </c>
      <c r="F13">
        <v>7.0789999999999997</v>
      </c>
    </row>
    <row r="15" spans="1:6" x14ac:dyDescent="0.25">
      <c r="A15" t="s">
        <v>5</v>
      </c>
      <c r="B15">
        <f t="shared" si="0"/>
        <v>0.15</v>
      </c>
      <c r="C15">
        <f t="shared" si="1"/>
        <v>-10.239000000000001</v>
      </c>
      <c r="E15">
        <v>-0.15</v>
      </c>
      <c r="F15">
        <v>10.239000000000001</v>
      </c>
    </row>
    <row r="16" spans="1:6" x14ac:dyDescent="0.25">
      <c r="B16">
        <f t="shared" si="0"/>
        <v>-0.15</v>
      </c>
      <c r="C16">
        <f t="shared" si="1"/>
        <v>-10.239000000000001</v>
      </c>
      <c r="E16">
        <f>E15+0.3</f>
        <v>0.15</v>
      </c>
      <c r="F16">
        <v>10.239000000000001</v>
      </c>
    </row>
    <row r="17" spans="1:7" x14ac:dyDescent="0.25">
      <c r="B17">
        <f t="shared" si="0"/>
        <v>-0.15</v>
      </c>
      <c r="C17">
        <f t="shared" si="1"/>
        <v>-10.539</v>
      </c>
      <c r="E17">
        <v>0.15</v>
      </c>
      <c r="F17">
        <v>10.539</v>
      </c>
    </row>
    <row r="18" spans="1:7" x14ac:dyDescent="0.25">
      <c r="B18">
        <f t="shared" si="0"/>
        <v>0.15</v>
      </c>
      <c r="C18">
        <f t="shared" si="1"/>
        <v>-10.539</v>
      </c>
      <c r="E18">
        <f>-0.15</f>
        <v>-0.15</v>
      </c>
      <c r="F18">
        <v>10.539</v>
      </c>
    </row>
    <row r="19" spans="1:7" x14ac:dyDescent="0.25">
      <c r="B19">
        <f t="shared" ref="B19" si="4">-E19</f>
        <v>0.15</v>
      </c>
      <c r="C19">
        <f t="shared" ref="C19" si="5">-F19</f>
        <v>-10.239000000000001</v>
      </c>
      <c r="E19">
        <v>-0.15</v>
      </c>
      <c r="F19">
        <v>10.239000000000001</v>
      </c>
    </row>
    <row r="21" spans="1:7" x14ac:dyDescent="0.25">
      <c r="A21" t="s">
        <v>4</v>
      </c>
      <c r="B21">
        <f t="shared" si="0"/>
        <v>-1.8305</v>
      </c>
      <c r="C21">
        <f t="shared" si="1"/>
        <v>-17.340000000000003</v>
      </c>
      <c r="E21">
        <f>3.661/2</f>
        <v>1.8305</v>
      </c>
      <c r="F21">
        <f>G21-7.077</f>
        <v>17.340000000000003</v>
      </c>
      <c r="G21">
        <v>24.417000000000002</v>
      </c>
    </row>
    <row r="22" spans="1:7" x14ac:dyDescent="0.25">
      <c r="B22">
        <f t="shared" si="0"/>
        <v>-1.8305</v>
      </c>
      <c r="C22">
        <f t="shared" si="1"/>
        <v>-20.875</v>
      </c>
      <c r="E22">
        <f>3.661/2</f>
        <v>1.8305</v>
      </c>
      <c r="F22">
        <f t="shared" ref="F22:F61" si="6">G22-7.077</f>
        <v>20.875</v>
      </c>
      <c r="G22">
        <v>27.952000000000002</v>
      </c>
    </row>
    <row r="23" spans="1:7" x14ac:dyDescent="0.25">
      <c r="B23">
        <f t="shared" si="0"/>
        <v>-3.657</v>
      </c>
      <c r="C23">
        <f t="shared" si="1"/>
        <v>-20.875</v>
      </c>
      <c r="E23">
        <v>3.657</v>
      </c>
      <c r="F23">
        <f t="shared" si="6"/>
        <v>20.875</v>
      </c>
      <c r="G23">
        <v>27.952000000000002</v>
      </c>
    </row>
    <row r="24" spans="1:7" x14ac:dyDescent="0.25">
      <c r="B24">
        <f t="shared" si="0"/>
        <v>-3.657</v>
      </c>
      <c r="C24">
        <f t="shared" si="1"/>
        <v>-24.384</v>
      </c>
      <c r="E24">
        <v>3.657</v>
      </c>
      <c r="F24">
        <f t="shared" si="6"/>
        <v>24.384</v>
      </c>
      <c r="G24">
        <f>27.952+3.509</f>
        <v>31.461000000000002</v>
      </c>
    </row>
    <row r="25" spans="1:7" x14ac:dyDescent="0.25">
      <c r="B25">
        <f t="shared" si="0"/>
        <v>-7.4740000000000002</v>
      </c>
      <c r="C25">
        <f t="shared" si="1"/>
        <v>-24.384</v>
      </c>
      <c r="E25">
        <f>E24+3.817</f>
        <v>7.4740000000000002</v>
      </c>
      <c r="F25">
        <f t="shared" si="6"/>
        <v>24.384</v>
      </c>
      <c r="G25">
        <f>27.952+3.509</f>
        <v>31.461000000000002</v>
      </c>
    </row>
    <row r="26" spans="1:7" x14ac:dyDescent="0.25">
      <c r="B26">
        <f t="shared" si="0"/>
        <v>-7.4740000000000002</v>
      </c>
      <c r="C26">
        <f t="shared" si="1"/>
        <v>-17.340000000000003</v>
      </c>
      <c r="E26">
        <f>E25</f>
        <v>7.4740000000000002</v>
      </c>
      <c r="F26">
        <f t="shared" si="6"/>
        <v>17.340000000000003</v>
      </c>
      <c r="G26">
        <v>24.417000000000002</v>
      </c>
    </row>
    <row r="27" spans="1:7" x14ac:dyDescent="0.25">
      <c r="B27">
        <f t="shared" si="0"/>
        <v>-1.8305</v>
      </c>
      <c r="C27">
        <f t="shared" si="1"/>
        <v>-17.340000000000003</v>
      </c>
      <c r="E27">
        <f>3.661/2</f>
        <v>1.8305</v>
      </c>
      <c r="F27">
        <f t="shared" si="6"/>
        <v>17.340000000000003</v>
      </c>
      <c r="G27">
        <v>24.417000000000002</v>
      </c>
    </row>
    <row r="29" spans="1:7" x14ac:dyDescent="0.25">
      <c r="A29" t="s">
        <v>7</v>
      </c>
      <c r="B29">
        <f t="shared" si="0"/>
        <v>1.8305</v>
      </c>
      <c r="C29">
        <f t="shared" si="1"/>
        <v>-17.340000000000003</v>
      </c>
      <c r="E29">
        <v>-1.8305</v>
      </c>
      <c r="F29">
        <f t="shared" si="6"/>
        <v>17.340000000000003</v>
      </c>
      <c r="G29">
        <v>24.417000000000002</v>
      </c>
    </row>
    <row r="30" spans="1:7" x14ac:dyDescent="0.25">
      <c r="B30">
        <f t="shared" si="0"/>
        <v>1.8305</v>
      </c>
      <c r="C30">
        <f t="shared" si="1"/>
        <v>-20.875</v>
      </c>
      <c r="E30">
        <v>-1.8305</v>
      </c>
      <c r="F30">
        <f t="shared" si="6"/>
        <v>20.875</v>
      </c>
      <c r="G30">
        <v>27.952000000000002</v>
      </c>
    </row>
    <row r="31" spans="1:7" x14ac:dyDescent="0.25">
      <c r="B31">
        <f t="shared" si="0"/>
        <v>10.890499999999999</v>
      </c>
      <c r="C31">
        <f t="shared" si="1"/>
        <v>-20.875</v>
      </c>
      <c r="E31">
        <v>-10.890499999999999</v>
      </c>
      <c r="F31">
        <f t="shared" si="6"/>
        <v>20.875</v>
      </c>
      <c r="G31">
        <v>27.952000000000002</v>
      </c>
    </row>
    <row r="32" spans="1:7" x14ac:dyDescent="0.25">
      <c r="B32">
        <f t="shared" si="0"/>
        <v>10.890499999999999</v>
      </c>
      <c r="C32">
        <f t="shared" si="1"/>
        <v>-24.384</v>
      </c>
      <c r="E32">
        <v>-10.890499999999999</v>
      </c>
      <c r="F32">
        <f t="shared" si="6"/>
        <v>24.384</v>
      </c>
      <c r="G32">
        <f>G31+3.509</f>
        <v>31.461000000000002</v>
      </c>
    </row>
    <row r="33" spans="1:8" x14ac:dyDescent="0.25">
      <c r="B33">
        <f t="shared" si="0"/>
        <v>14.720499999999999</v>
      </c>
      <c r="C33">
        <f t="shared" si="1"/>
        <v>-24.384</v>
      </c>
      <c r="E33">
        <f>-10.8905-3.83</f>
        <v>-14.720499999999999</v>
      </c>
      <c r="F33">
        <f t="shared" si="6"/>
        <v>24.384</v>
      </c>
      <c r="G33">
        <f>G32</f>
        <v>31.461000000000002</v>
      </c>
    </row>
    <row r="34" spans="1:8" x14ac:dyDescent="0.25">
      <c r="B34">
        <f t="shared" si="0"/>
        <v>14.720499999999999</v>
      </c>
      <c r="C34">
        <f t="shared" si="1"/>
        <v>-17.340000000000003</v>
      </c>
      <c r="E34">
        <f>-10.8905-3.83</f>
        <v>-14.720499999999999</v>
      </c>
      <c r="F34">
        <f t="shared" si="6"/>
        <v>17.340000000000003</v>
      </c>
      <c r="G34">
        <v>24.417000000000002</v>
      </c>
    </row>
    <row r="35" spans="1:8" x14ac:dyDescent="0.25">
      <c r="B35">
        <f t="shared" si="0"/>
        <v>1.8305</v>
      </c>
      <c r="C35">
        <f t="shared" si="1"/>
        <v>-17.340000000000003</v>
      </c>
      <c r="E35">
        <v>-1.8305</v>
      </c>
      <c r="F35">
        <f t="shared" si="6"/>
        <v>17.340000000000003</v>
      </c>
      <c r="G35">
        <v>24.417000000000002</v>
      </c>
    </row>
    <row r="37" spans="1:8" x14ac:dyDescent="0.25">
      <c r="A37" t="s">
        <v>10</v>
      </c>
      <c r="B37">
        <f t="shared" si="0"/>
        <v>-1.8305</v>
      </c>
      <c r="C37">
        <f t="shared" si="1"/>
        <v>-34.471999999999994</v>
      </c>
      <c r="E37">
        <f>E21</f>
        <v>1.8305</v>
      </c>
      <c r="F37">
        <f t="shared" si="6"/>
        <v>34.471999999999994</v>
      </c>
      <c r="G37">
        <f>2*32.983-G21</f>
        <v>41.548999999999992</v>
      </c>
      <c r="H37">
        <v>32.982999999999997</v>
      </c>
    </row>
    <row r="38" spans="1:8" x14ac:dyDescent="0.25">
      <c r="B38">
        <f t="shared" si="0"/>
        <v>-1.8305</v>
      </c>
      <c r="C38">
        <f t="shared" si="1"/>
        <v>-30.936999999999998</v>
      </c>
      <c r="E38">
        <f t="shared" ref="E38:E51" si="7">E22</f>
        <v>1.8305</v>
      </c>
      <c r="F38">
        <f t="shared" si="6"/>
        <v>30.936999999999998</v>
      </c>
      <c r="G38">
        <f t="shared" ref="G38:G51" si="8">2*32.983-G22</f>
        <v>38.013999999999996</v>
      </c>
    </row>
    <row r="39" spans="1:8" x14ac:dyDescent="0.25">
      <c r="B39">
        <f t="shared" si="0"/>
        <v>-3.657</v>
      </c>
      <c r="C39">
        <f t="shared" si="1"/>
        <v>-30.936999999999998</v>
      </c>
      <c r="E39">
        <f t="shared" si="7"/>
        <v>3.657</v>
      </c>
      <c r="F39">
        <f t="shared" si="6"/>
        <v>30.936999999999998</v>
      </c>
      <c r="G39">
        <f t="shared" si="8"/>
        <v>38.013999999999996</v>
      </c>
    </row>
    <row r="40" spans="1:8" x14ac:dyDescent="0.25">
      <c r="B40">
        <f t="shared" si="0"/>
        <v>-3.657</v>
      </c>
      <c r="C40">
        <f t="shared" si="1"/>
        <v>-27.427999999999997</v>
      </c>
      <c r="E40">
        <f t="shared" si="7"/>
        <v>3.657</v>
      </c>
      <c r="F40">
        <f t="shared" si="6"/>
        <v>27.427999999999997</v>
      </c>
      <c r="G40">
        <f t="shared" si="8"/>
        <v>34.504999999999995</v>
      </c>
    </row>
    <row r="41" spans="1:8" x14ac:dyDescent="0.25">
      <c r="B41">
        <f t="shared" si="0"/>
        <v>-7.4740000000000002</v>
      </c>
      <c r="C41">
        <f t="shared" si="1"/>
        <v>-27.427999999999997</v>
      </c>
      <c r="E41">
        <f t="shared" si="7"/>
        <v>7.4740000000000002</v>
      </c>
      <c r="F41">
        <f t="shared" si="6"/>
        <v>27.427999999999997</v>
      </c>
      <c r="G41">
        <f t="shared" si="8"/>
        <v>34.504999999999995</v>
      </c>
    </row>
    <row r="42" spans="1:8" x14ac:dyDescent="0.25">
      <c r="B42">
        <f t="shared" si="0"/>
        <v>-7.4740000000000002</v>
      </c>
      <c r="C42">
        <f t="shared" si="1"/>
        <v>-34.471999999999994</v>
      </c>
      <c r="E42">
        <f t="shared" si="7"/>
        <v>7.4740000000000002</v>
      </c>
      <c r="F42">
        <f t="shared" si="6"/>
        <v>34.471999999999994</v>
      </c>
      <c r="G42">
        <f t="shared" si="8"/>
        <v>41.548999999999992</v>
      </c>
    </row>
    <row r="43" spans="1:8" x14ac:dyDescent="0.25">
      <c r="B43">
        <f t="shared" si="0"/>
        <v>-1.8305</v>
      </c>
      <c r="C43">
        <f t="shared" si="1"/>
        <v>-34.471999999999994</v>
      </c>
      <c r="E43">
        <f>E27</f>
        <v>1.8305</v>
      </c>
      <c r="F43">
        <f t="shared" si="6"/>
        <v>34.471999999999994</v>
      </c>
      <c r="G43">
        <f>2*32.983-G27</f>
        <v>41.548999999999992</v>
      </c>
    </row>
    <row r="45" spans="1:8" x14ac:dyDescent="0.25">
      <c r="A45" t="s">
        <v>11</v>
      </c>
      <c r="B45">
        <f t="shared" si="0"/>
        <v>1.8305</v>
      </c>
      <c r="C45">
        <f t="shared" si="1"/>
        <v>-34.471999999999994</v>
      </c>
      <c r="E45">
        <f t="shared" si="7"/>
        <v>-1.8305</v>
      </c>
      <c r="F45">
        <f t="shared" si="6"/>
        <v>34.471999999999994</v>
      </c>
      <c r="G45">
        <f t="shared" si="8"/>
        <v>41.548999999999992</v>
      </c>
    </row>
    <row r="46" spans="1:8" x14ac:dyDescent="0.25">
      <c r="B46">
        <f t="shared" si="0"/>
        <v>1.8305</v>
      </c>
      <c r="C46">
        <f t="shared" si="1"/>
        <v>-30.936999999999998</v>
      </c>
      <c r="E46">
        <f t="shared" si="7"/>
        <v>-1.8305</v>
      </c>
      <c r="F46">
        <f t="shared" si="6"/>
        <v>30.936999999999998</v>
      </c>
      <c r="G46">
        <f t="shared" si="8"/>
        <v>38.013999999999996</v>
      </c>
    </row>
    <row r="47" spans="1:8" x14ac:dyDescent="0.25">
      <c r="B47">
        <f t="shared" si="0"/>
        <v>10.890499999999999</v>
      </c>
      <c r="C47">
        <f t="shared" si="1"/>
        <v>-30.936999999999998</v>
      </c>
      <c r="E47">
        <f t="shared" si="7"/>
        <v>-10.890499999999999</v>
      </c>
      <c r="F47">
        <f t="shared" si="6"/>
        <v>30.936999999999998</v>
      </c>
      <c r="G47">
        <f t="shared" si="8"/>
        <v>38.013999999999996</v>
      </c>
    </row>
    <row r="48" spans="1:8" x14ac:dyDescent="0.25">
      <c r="B48">
        <f t="shared" si="0"/>
        <v>10.890499999999999</v>
      </c>
      <c r="C48">
        <f t="shared" si="1"/>
        <v>-27.427999999999997</v>
      </c>
      <c r="E48">
        <f t="shared" si="7"/>
        <v>-10.890499999999999</v>
      </c>
      <c r="F48">
        <f t="shared" si="6"/>
        <v>27.427999999999997</v>
      </c>
      <c r="G48">
        <f t="shared" si="8"/>
        <v>34.504999999999995</v>
      </c>
    </row>
    <row r="49" spans="1:7" x14ac:dyDescent="0.25">
      <c r="B49">
        <f t="shared" si="0"/>
        <v>14.720499999999999</v>
      </c>
      <c r="C49">
        <f t="shared" si="1"/>
        <v>-27.427999999999997</v>
      </c>
      <c r="E49">
        <f>E33</f>
        <v>-14.720499999999999</v>
      </c>
      <c r="F49">
        <f t="shared" si="6"/>
        <v>27.427999999999997</v>
      </c>
      <c r="G49">
        <f>2*32.983-G33</f>
        <v>34.504999999999995</v>
      </c>
    </row>
    <row r="50" spans="1:7" x14ac:dyDescent="0.25">
      <c r="B50">
        <f t="shared" si="0"/>
        <v>14.720499999999999</v>
      </c>
      <c r="C50">
        <f t="shared" si="1"/>
        <v>-34.471999999999994</v>
      </c>
      <c r="E50">
        <f t="shared" si="7"/>
        <v>-14.720499999999999</v>
      </c>
      <c r="F50">
        <f t="shared" si="6"/>
        <v>34.471999999999994</v>
      </c>
      <c r="G50">
        <f t="shared" si="8"/>
        <v>41.548999999999992</v>
      </c>
    </row>
    <row r="51" spans="1:7" x14ac:dyDescent="0.25">
      <c r="B51">
        <f t="shared" si="0"/>
        <v>1.8305</v>
      </c>
      <c r="C51">
        <f t="shared" si="1"/>
        <v>-34.471999999999994</v>
      </c>
      <c r="E51">
        <f t="shared" si="7"/>
        <v>-1.8305</v>
      </c>
      <c r="F51">
        <f t="shared" si="6"/>
        <v>34.471999999999994</v>
      </c>
      <c r="G51">
        <f t="shared" si="8"/>
        <v>41.548999999999992</v>
      </c>
    </row>
    <row r="53" spans="1:7" x14ac:dyDescent="0.25">
      <c r="A53" t="s">
        <v>8</v>
      </c>
      <c r="B53">
        <f t="shared" si="0"/>
        <v>44.655499999999996</v>
      </c>
      <c r="C53">
        <f t="shared" si="1"/>
        <v>-10.600499999999995</v>
      </c>
      <c r="E53">
        <f>E59-23</f>
        <v>-44.655499999999996</v>
      </c>
      <c r="F53">
        <f t="shared" si="6"/>
        <v>10.600499999999995</v>
      </c>
      <c r="G53">
        <f>G61</f>
        <v>17.677499999999995</v>
      </c>
    </row>
    <row r="54" spans="1:7" x14ac:dyDescent="0.25">
      <c r="B54">
        <f t="shared" si="0"/>
        <v>21.655499999999996</v>
      </c>
      <c r="C54">
        <f t="shared" si="1"/>
        <v>-10.600499999999995</v>
      </c>
      <c r="E54">
        <f>E55</f>
        <v>-21.655499999999996</v>
      </c>
      <c r="F54">
        <f t="shared" si="6"/>
        <v>10.600499999999995</v>
      </c>
      <c r="G54">
        <f>G55-10.467</f>
        <v>17.677499999999995</v>
      </c>
    </row>
    <row r="55" spans="1:7" x14ac:dyDescent="0.25">
      <c r="B55">
        <f t="shared" si="0"/>
        <v>21.655499999999996</v>
      </c>
      <c r="C55">
        <f t="shared" si="1"/>
        <v>-21.067499999999995</v>
      </c>
      <c r="E55">
        <f>E56+1.908</f>
        <v>-21.655499999999996</v>
      </c>
      <c r="F55">
        <f t="shared" si="6"/>
        <v>21.067499999999995</v>
      </c>
      <c r="G55">
        <f>31.461-9.677/2+3.044/2</f>
        <v>28.144499999999997</v>
      </c>
    </row>
    <row r="56" spans="1:7" x14ac:dyDescent="0.25">
      <c r="B56">
        <f t="shared" si="0"/>
        <v>23.563499999999998</v>
      </c>
      <c r="C56">
        <f t="shared" si="1"/>
        <v>-21.067499999999995</v>
      </c>
      <c r="E56">
        <f>-10.8905-3.83-8.843</f>
        <v>-23.563499999999998</v>
      </c>
      <c r="F56">
        <f t="shared" si="6"/>
        <v>21.067499999999995</v>
      </c>
      <c r="G56">
        <f>31.461-9.677/2+3.044/2</f>
        <v>28.144499999999997</v>
      </c>
    </row>
    <row r="57" spans="1:7" x14ac:dyDescent="0.25">
      <c r="B57">
        <f t="shared" si="0"/>
        <v>23.563499999999998</v>
      </c>
      <c r="C57">
        <f t="shared" si="1"/>
        <v>-30.744499999999995</v>
      </c>
      <c r="E57">
        <f>-10.8905-3.83-8.843</f>
        <v>-23.563499999999998</v>
      </c>
      <c r="F57">
        <f t="shared" si="6"/>
        <v>30.744499999999995</v>
      </c>
      <c r="G57">
        <f>31.461+9.677/2+3.044/2</f>
        <v>37.821499999999993</v>
      </c>
    </row>
    <row r="58" spans="1:7" x14ac:dyDescent="0.25">
      <c r="B58">
        <f t="shared" si="0"/>
        <v>21.655499999999996</v>
      </c>
      <c r="C58">
        <f t="shared" si="1"/>
        <v>-30.744499999999995</v>
      </c>
      <c r="E58">
        <f>E55</f>
        <v>-21.655499999999996</v>
      </c>
      <c r="F58">
        <f t="shared" si="6"/>
        <v>30.744499999999995</v>
      </c>
      <c r="G58">
        <f>G57</f>
        <v>37.821499999999993</v>
      </c>
    </row>
    <row r="59" spans="1:7" x14ac:dyDescent="0.25">
      <c r="B59">
        <f t="shared" si="0"/>
        <v>21.655499999999996</v>
      </c>
      <c r="C59">
        <f t="shared" si="1"/>
        <v>-41.211499999999994</v>
      </c>
      <c r="E59">
        <f>E58</f>
        <v>-21.655499999999996</v>
      </c>
      <c r="F59">
        <f t="shared" si="6"/>
        <v>41.211499999999994</v>
      </c>
      <c r="G59">
        <f>G58+10.467</f>
        <v>48.288499999999992</v>
      </c>
    </row>
    <row r="61" spans="1:7" x14ac:dyDescent="0.25">
      <c r="A61" t="s">
        <v>9</v>
      </c>
      <c r="B61">
        <f t="shared" si="0"/>
        <v>56.847499999999997</v>
      </c>
      <c r="C61">
        <f t="shared" si="1"/>
        <v>-10.600499999999995</v>
      </c>
      <c r="E61">
        <f>E59-35.192</f>
        <v>-56.847499999999997</v>
      </c>
      <c r="F61">
        <f t="shared" si="6"/>
        <v>10.600499999999995</v>
      </c>
      <c r="G61">
        <f>G54</f>
        <v>17.677499999999995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18</v>
      </c>
    </row>
    <row r="2" spans="1:4" x14ac:dyDescent="0.25">
      <c r="A2" t="s">
        <v>17</v>
      </c>
      <c r="B2">
        <v>1.5</v>
      </c>
      <c r="C2">
        <v>0</v>
      </c>
      <c r="D2">
        <v>-0.5</v>
      </c>
    </row>
    <row r="4" spans="1:4" x14ac:dyDescent="0.25">
      <c r="B4">
        <v>1.5</v>
      </c>
      <c r="C4">
        <v>-8.6999999999999993</v>
      </c>
      <c r="D4">
        <v>-0.5</v>
      </c>
    </row>
    <row r="6" spans="1:4" x14ac:dyDescent="0.25">
      <c r="B6">
        <v>1.5</v>
      </c>
      <c r="C6">
        <v>-14</v>
      </c>
      <c r="D6">
        <v>-0.5</v>
      </c>
    </row>
    <row r="8" spans="1:4" x14ac:dyDescent="0.25">
      <c r="A8" t="s">
        <v>15</v>
      </c>
      <c r="B8">
        <v>0</v>
      </c>
      <c r="C8">
        <v>-19</v>
      </c>
      <c r="D8">
        <v>-0.5</v>
      </c>
    </row>
    <row r="10" spans="1:4" x14ac:dyDescent="0.25">
      <c r="B10">
        <v>0</v>
      </c>
      <c r="C10">
        <v>-21</v>
      </c>
      <c r="D10">
        <v>-0.5</v>
      </c>
    </row>
    <row r="12" spans="1:4" x14ac:dyDescent="0.25">
      <c r="B12">
        <v>1</v>
      </c>
      <c r="C12">
        <v>-24</v>
      </c>
      <c r="D12">
        <v>-0.3</v>
      </c>
    </row>
    <row r="14" spans="1:4" x14ac:dyDescent="0.25">
      <c r="B14">
        <v>4</v>
      </c>
      <c r="C14">
        <v>-25.5</v>
      </c>
      <c r="D14">
        <v>-0.1</v>
      </c>
    </row>
    <row r="16" spans="1:4" x14ac:dyDescent="0.25">
      <c r="B16">
        <v>8</v>
      </c>
      <c r="C16">
        <v>-26</v>
      </c>
      <c r="D16">
        <v>0</v>
      </c>
    </row>
    <row r="18" spans="1:4" x14ac:dyDescent="0.25">
      <c r="B18">
        <v>13</v>
      </c>
      <c r="C18">
        <v>-26</v>
      </c>
      <c r="D18">
        <v>0</v>
      </c>
    </row>
    <row r="26" spans="1:4" x14ac:dyDescent="0.25">
      <c r="A26" t="s">
        <v>16</v>
      </c>
      <c r="B26">
        <v>50</v>
      </c>
      <c r="C26">
        <v>-27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traj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2013-04-16T02:27:54Z</dcterms:created>
  <dcterms:modified xsi:type="dcterms:W3CDTF">2013-04-17T09:28:15Z</dcterms:modified>
</cp:coreProperties>
</file>