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<sst xmlns="http://schemas.openxmlformats.org/spreadsheetml/2006/main" uniqueCount="87">
  <si>
    <t>SUBSECRETARÍA DE EDUCACIÓN BÁSICA</t>
  </si>
  <si>
    <t>CICLO ESCOLAR: 2022-2023</t>
  </si>
  <si>
    <t>DIRECCIÓN DE EDUCACIÓN SECUNDARIA</t>
  </si>
  <si>
    <t>SUBDIRECCIÓN DE TELESECUNDARIAS</t>
  </si>
  <si>
    <t>CLAVE C.T:16ETV0174M</t>
  </si>
  <si>
    <t>GRADO - GRUPO:3-A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</si>
  <si>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</si>
  <si>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</si>
  <si>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</si>
  <si>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</si>
  <si>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</si>
  <si>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</si>
  <si>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</si>
  <si>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</si>
  <si>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</si>
  <si>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</si>
  <si>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</si>
  <si>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</si>
  <si>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</si>
  <si>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</si>
  <si>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</si>
  <si>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</si>
  <si>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</si>
  <si>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</si>
  <si>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</si>
  <si>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</si>
  <si>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</si>
  <si>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</si>
  <si>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</si>
  <si>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</si>
  <si>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</si>
  <si>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</si>
  <si>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</si>
  <si>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</si>
  <si>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</si>
  <si>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</si>
  <si>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</si>
  <si>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</si>
  <si>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GUMG</t>
  </si>
  <si>
    <t>081114</t>
  </si>
  <si>
    <t>M</t>
  </si>
  <si>
    <t>TS</t>
  </si>
  <si>
    <t>T</t>
  </si>
  <si>
    <t>X</t>
  </si>
  <si>
    <t>D</t>
  </si>
  <si>
    <t>A</t>
  </si>
  <si>
    <t>5</t>
  </si>
  <si>
    <t>GUTIERREZ MUÑOZ GUADALUPE</t>
  </si>
  <si>
    <t>9/9</t>
  </si>
  <si>
    <t>0/9</t>
  </si>
  <si>
    <t>PEMB</t>
  </si>
  <si>
    <t>081016</t>
  </si>
  <si>
    <t>H</t>
  </si>
  <si>
    <t>MN</t>
  </si>
  <si>
    <t>R</t>
  </si>
  <si>
    <t>9</t>
  </si>
  <si>
    <t>PEREZ MUÑOS BRANDON</t>
  </si>
  <si>
    <t>SUHK</t>
  </si>
  <si>
    <t>080402</t>
  </si>
  <si>
    <t>V</t>
  </si>
  <si>
    <t>7</t>
  </si>
  <si>
    <t>SUAREZ HERNANDEZ KEVIN</t>
  </si>
  <si>
    <t>SUJE</t>
  </si>
  <si>
    <t>080119</t>
  </si>
  <si>
    <t>6</t>
  </si>
  <si>
    <t>SUAREZ JIMENEZ JOSE EDUARDO</t>
  </si>
  <si>
    <t>SURY</t>
  </si>
  <si>
    <t>080726</t>
  </si>
  <si>
    <t>L</t>
  </si>
  <si>
    <t>0</t>
  </si>
  <si>
    <t>SUAREZ RODRIGUEZ YULIANA</t>
  </si>
  <si>
    <t>SUVJ</t>
  </si>
  <si>
    <t>080409</t>
  </si>
  <si>
    <t>C</t>
  </si>
  <si>
    <t>S</t>
  </si>
  <si>
    <t>2</t>
  </si>
  <si>
    <t>SUAREZ VACA JOSHUA DAVID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</si>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</sst>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1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SIFECHA("14/11/2008",L8,"Y")</f>
        <v>0</v>
      </c>
      <c r="M13" s="40" t="str">
        <f>SIFECHA("14/11/2008",L8,"YM")</f>
        <v>0</v>
      </c>
      <c r="N13" s="40" t="str">
        <f>SIFECHA("14/11/2008",L8,"MD")</f>
        <v>0</v>
      </c>
      <c r="O13" s="32">
        <v>9</v>
      </c>
      <c r="P13" s="32">
        <v>9</v>
      </c>
      <c r="Q13" s="32">
        <v>9</v>
      </c>
      <c r="R13" s="32">
        <v>10</v>
      </c>
      <c r="S13" s="32">
        <v>10</v>
      </c>
      <c r="T13" s="32"/>
      <c r="U13" s="32">
        <v>10</v>
      </c>
      <c r="V13" s="32">
        <v>9</v>
      </c>
      <c r="W13" s="32">
        <v>10</v>
      </c>
      <c r="X13" s="32">
        <v>10</v>
      </c>
      <c r="Y13" s="32">
        <v>9.5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53</v>
      </c>
      <c r="F14" s="32" t="s">
        <v>54</v>
      </c>
      <c r="G14" s="32" t="s">
        <v>43</v>
      </c>
      <c r="H14" s="32" t="s">
        <v>54</v>
      </c>
      <c r="I14" s="32" t="s">
        <v>45</v>
      </c>
      <c r="J14" s="32" t="s">
        <v>55</v>
      </c>
      <c r="K14" s="19" t="s">
        <v>56</v>
      </c>
      <c r="L14" s="40" t="str">
        <f>SIFECHA("16/10/2008",L8,"Y")</f>
        <v>0</v>
      </c>
      <c r="M14" s="40" t="str">
        <f>SIFECHA("16/10/2008",L8,"YM")</f>
        <v>0</v>
      </c>
      <c r="N14" s="40" t="str">
        <f>SIFECHA("16/10/2008",L8,"MD")</f>
        <v>0</v>
      </c>
      <c r="O14" s="32">
        <v>6</v>
      </c>
      <c r="P14" s="32">
        <v>6</v>
      </c>
      <c r="Q14" s="32">
        <v>6</v>
      </c>
      <c r="R14" s="32">
        <v>6</v>
      </c>
      <c r="S14" s="32">
        <v>6</v>
      </c>
      <c r="T14" s="32"/>
      <c r="U14" s="32">
        <v>6</v>
      </c>
      <c r="V14" s="32">
        <v>7</v>
      </c>
      <c r="W14" s="32">
        <v>7</v>
      </c>
      <c r="X14" s="32">
        <v>6</v>
      </c>
      <c r="Y14" s="32">
        <v>6.2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57</v>
      </c>
      <c r="C15" s="32" t="s">
        <v>58</v>
      </c>
      <c r="D15" s="32" t="s">
        <v>52</v>
      </c>
      <c r="E15" s="32" t="s">
        <v>53</v>
      </c>
      <c r="F15" s="32" t="s">
        <v>54</v>
      </c>
      <c r="G15" s="32" t="s">
        <v>54</v>
      </c>
      <c r="H15" s="32" t="s">
        <v>59</v>
      </c>
      <c r="I15" s="32" t="s">
        <v>45</v>
      </c>
      <c r="J15" s="32" t="s">
        <v>60</v>
      </c>
      <c r="K15" s="19" t="s">
        <v>61</v>
      </c>
      <c r="L15" s="40" t="str">
        <f>SIFECHA("02/04/2008",L8,"Y")</f>
        <v>0</v>
      </c>
      <c r="M15" s="40" t="str">
        <f>SIFECHA("02/04/2008",L8,"YM")</f>
        <v>0</v>
      </c>
      <c r="N15" s="40" t="str">
        <f>SIFECHA("02/04/2008",L8,"MD")</f>
        <v>0</v>
      </c>
      <c r="O15" s="32">
        <v>6</v>
      </c>
      <c r="P15" s="32">
        <v>7</v>
      </c>
      <c r="Q15" s="32">
        <v>7</v>
      </c>
      <c r="R15" s="32">
        <v>6</v>
      </c>
      <c r="S15" s="32">
        <v>6</v>
      </c>
      <c r="T15" s="32"/>
      <c r="U15" s="32">
        <v>6</v>
      </c>
      <c r="V15" s="32">
        <v>7</v>
      </c>
      <c r="W15" s="32">
        <v>7</v>
      </c>
      <c r="X15" s="32">
        <v>8</v>
      </c>
      <c r="Y15" s="32">
        <v>6.6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62</v>
      </c>
      <c r="C16" s="32" t="s">
        <v>63</v>
      </c>
      <c r="D16" s="32" t="s">
        <v>52</v>
      </c>
      <c r="E16" s="32" t="s">
        <v>53</v>
      </c>
      <c r="F16" s="32" t="s">
        <v>54</v>
      </c>
      <c r="G16" s="32" t="s">
        <v>40</v>
      </c>
      <c r="H16" s="32" t="s">
        <v>44</v>
      </c>
      <c r="I16" s="32" t="s">
        <v>45</v>
      </c>
      <c r="J16" s="32" t="s">
        <v>64</v>
      </c>
      <c r="K16" s="19" t="s">
        <v>65</v>
      </c>
      <c r="L16" s="40" t="str">
        <f>SIFECHA("19/01/2008",L8,"Y")</f>
        <v>0</v>
      </c>
      <c r="M16" s="40" t="str">
        <f>SIFECHA("19/01/2008",L8,"YM")</f>
        <v>0</v>
      </c>
      <c r="N16" s="40" t="str">
        <f>SIFECHA("19/01/2008",L8,"MD")</f>
        <v>0</v>
      </c>
      <c r="O16" s="32">
        <v>6</v>
      </c>
      <c r="P16" s="32">
        <v>7</v>
      </c>
      <c r="Q16" s="32">
        <v>7</v>
      </c>
      <c r="R16" s="32">
        <v>6</v>
      </c>
      <c r="S16" s="32">
        <v>6</v>
      </c>
      <c r="T16" s="32"/>
      <c r="U16" s="32">
        <v>6</v>
      </c>
      <c r="V16" s="32">
        <v>8</v>
      </c>
      <c r="W16" s="32">
        <v>8</v>
      </c>
      <c r="X16" s="32">
        <v>8</v>
      </c>
      <c r="Y16" s="32">
        <v>6.8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66</v>
      </c>
      <c r="C17" s="32" t="s">
        <v>67</v>
      </c>
      <c r="D17" s="32" t="s">
        <v>40</v>
      </c>
      <c r="E17" s="32" t="s">
        <v>53</v>
      </c>
      <c r="F17" s="32" t="s">
        <v>54</v>
      </c>
      <c r="G17" s="32" t="s">
        <v>44</v>
      </c>
      <c r="H17" s="32" t="s">
        <v>68</v>
      </c>
      <c r="I17" s="32" t="s">
        <v>45</v>
      </c>
      <c r="J17" s="32" t="s">
        <v>69</v>
      </c>
      <c r="K17" s="19" t="s">
        <v>70</v>
      </c>
      <c r="L17" s="40" t="str">
        <f>SIFECHA("26/07/2008",L8,"Y")</f>
        <v>0</v>
      </c>
      <c r="M17" s="40" t="str">
        <f>SIFECHA("26/07/2008",L8,"YM")</f>
        <v>0</v>
      </c>
      <c r="N17" s="40" t="str">
        <f>SIFECHA("26/07/2008",L8,"MD")</f>
        <v>0</v>
      </c>
      <c r="O17" s="32">
        <v>7</v>
      </c>
      <c r="P17" s="32">
        <v>8</v>
      </c>
      <c r="Q17" s="32">
        <v>8</v>
      </c>
      <c r="R17" s="32">
        <v>7</v>
      </c>
      <c r="S17" s="32">
        <v>8</v>
      </c>
      <c r="T17" s="32"/>
      <c r="U17" s="32">
        <v>8</v>
      </c>
      <c r="V17" s="32">
        <v>8</v>
      </c>
      <c r="W17" s="32">
        <v>9</v>
      </c>
      <c r="X17" s="32">
        <v>8</v>
      </c>
      <c r="Y17" s="32">
        <v>7.8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71</v>
      </c>
      <c r="C18" s="32" t="s">
        <v>72</v>
      </c>
      <c r="D18" s="32" t="s">
        <v>52</v>
      </c>
      <c r="E18" s="32" t="s">
        <v>53</v>
      </c>
      <c r="F18" s="32" t="s">
        <v>54</v>
      </c>
      <c r="G18" s="32" t="s">
        <v>73</v>
      </c>
      <c r="H18" s="32" t="s">
        <v>74</v>
      </c>
      <c r="I18" s="32" t="s">
        <v>45</v>
      </c>
      <c r="J18" s="32" t="s">
        <v>75</v>
      </c>
      <c r="K18" s="19" t="s">
        <v>76</v>
      </c>
      <c r="L18" s="40" t="str">
        <f>SIFECHA("09/04/2008",L8,"Y")</f>
        <v>0</v>
      </c>
      <c r="M18" s="40" t="str">
        <f>SIFECHA("09/04/2008",L8,"YM")</f>
        <v>0</v>
      </c>
      <c r="N18" s="40" t="str">
        <f>SIFECHA("09/04/2008",L8,"MD")</f>
        <v>0</v>
      </c>
      <c r="O18" s="32">
        <v>8</v>
      </c>
      <c r="P18" s="32">
        <v>7</v>
      </c>
      <c r="Q18" s="32">
        <v>7</v>
      </c>
      <c r="R18" s="32">
        <v>7</v>
      </c>
      <c r="S18" s="32">
        <v>7</v>
      </c>
      <c r="T18" s="32"/>
      <c r="U18" s="32">
        <v>8</v>
      </c>
      <c r="V18" s="32">
        <v>8</v>
      </c>
      <c r="W18" s="32">
        <v>8</v>
      </c>
      <c r="X18" s="32">
        <v>10</v>
      </c>
      <c r="Y18" s="32">
        <v>7.7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20" t="s">
        <v>77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2" t="str">
        <f>SI.ERROR(PROMEDIO(O13:O18),"")</f>
        <v>0</v>
      </c>
      <c r="P19" s="32" t="str">
        <f>SI.ERROR(PROMEDIO(P13:P18),"")</f>
        <v>0</v>
      </c>
      <c r="Q19" s="32" t="str">
        <f>SI.ERROR(PROMEDIO(Q13:Q18),"")</f>
        <v>0</v>
      </c>
      <c r="R19" s="32" t="str">
        <f>SI.ERROR(PROMEDIO(R13:R18),"")</f>
        <v>0</v>
      </c>
      <c r="S19" s="32" t="str">
        <f>SI.ERROR(PROMEDIO(S13:S18),"")</f>
        <v>0</v>
      </c>
      <c r="T19" s="32" t="str">
        <f>SI.ERROR(PROMEDIO(T13:T18),"")</f>
        <v>0</v>
      </c>
      <c r="U19" s="32" t="str">
        <f>SI.ERROR(PROMEDIO(U13:U18),"")</f>
        <v>0</v>
      </c>
      <c r="V19" s="32" t="str">
        <f>SI.ERROR(PROMEDIO(V13:V18),"")</f>
        <v>0</v>
      </c>
      <c r="W19" s="32" t="str">
        <f>SI.ERROR(PROMEDIO(W13:W18),"")</f>
        <v>0</v>
      </c>
      <c r="X19" s="32" t="str">
        <f>SI.ERROR(PROMEDIO(X13:X18),"")</f>
        <v>0</v>
      </c>
      <c r="Y19" s="32" t="str">
        <f>SI.ERROR(PROMEDIO(Y13:Y18),"")</f>
        <v>0</v>
      </c>
      <c r="Z19" s="32" t="str">
        <f>CONTAR.SI(Z13:Z18,"SI")</f>
        <v>0</v>
      </c>
      <c r="AA19" s="32" t="str">
        <f>CONTAR.SI(AA13:AA18,"NO")</f>
        <v>0</v>
      </c>
      <c r="AD19" s="32" t="str">
        <f>SI.ERROR(PROMEDIO(AD13:AD18),"")</f>
        <v>0</v>
      </c>
      <c r="AE19" s="32" t="str">
        <f>SI.ERROR(PROMEDIO(AE13:AE18),"")</f>
        <v>0</v>
      </c>
      <c r="AF19" s="32" t="str">
        <f>SI.ERROR(PROMEDIO(AF13:AF18),"")</f>
        <v>0</v>
      </c>
      <c r="AG19" s="32" t="str">
        <f>SI.ERROR(PROMEDIO(AG13:AG18),"")</f>
        <v>0</v>
      </c>
      <c r="AH19" s="32" t="str">
        <f>SI.ERROR(PROMEDIO(AH13:AH18),"")</f>
        <v>0</v>
      </c>
      <c r="AI19" s="32" t="str">
        <f>SI.ERROR(PROMEDIO(AI13:AI18),"")</f>
        <v>0</v>
      </c>
      <c r="AJ19" s="32" t="str">
        <f>SI.ERROR(PROMEDIO(AJ13:AJ18),"")</f>
        <v>0</v>
      </c>
      <c r="AK19" s="32" t="str">
        <f>SI.ERROR(PROMEDIO(AK13:AK18),"")</f>
        <v>0</v>
      </c>
      <c r="AL19" s="32" t="str">
        <f>SI.ERROR(PROMEDIO(AL13:AL18),"")</f>
        <v>0</v>
      </c>
      <c r="AM19" s="32" t="str">
        <f>SI.ERROR(PROMEDIO(AM13:AM18),"")</f>
        <v>0</v>
      </c>
      <c r="AN19" s="32" t="str">
        <f>SI.ERROR(PROMEDIO(AN13:AN18),"")</f>
        <v>0</v>
      </c>
      <c r="AO19" s="32" t="str">
        <f>CONTAR.SI(AO13:AO18,"SI")</f>
        <v>0</v>
      </c>
      <c r="AP19" s="32" t="str">
        <f>CONTAR.SI(AP13:AP18,"NO")</f>
        <v>0</v>
      </c>
      <c r="AS19" s="32" t="str">
        <f>SI.ERROR(PROMEDIO(AS13:AS18),"")</f>
        <v>0</v>
      </c>
      <c r="AT19" s="32" t="str">
        <f>SI.ERROR(PROMEDIO(AT13:AT18),"")</f>
        <v>0</v>
      </c>
      <c r="AU19" s="32" t="str">
        <f>SI.ERROR(PROMEDIO(AU13:AU18),"")</f>
        <v>0</v>
      </c>
      <c r="AV19" s="32" t="str">
        <f>SI.ERROR(PROMEDIO(AV13:AV18),"")</f>
        <v>0</v>
      </c>
      <c r="AW19" s="32" t="str">
        <f>SI.ERROR(PROMEDIO(AW13:AW18),"")</f>
        <v>0</v>
      </c>
      <c r="AX19" s="32" t="str">
        <f>SI.ERROR(PROMEDIO(AX13:AX18),"")</f>
        <v>0</v>
      </c>
      <c r="AY19" s="32" t="str">
        <f>SI.ERROR(PROMEDIO(AY13:AY18),"")</f>
        <v>0</v>
      </c>
      <c r="AZ19" s="32" t="str">
        <f>SI.ERROR(PROMEDIO(AZ13:AZ18),"")</f>
        <v>0</v>
      </c>
      <c r="BA19" s="32" t="str">
        <f>SI.ERROR(PROMEDIO(BA13:BA18),"")</f>
        <v>0</v>
      </c>
      <c r="BB19" s="32" t="str">
        <f>SI.ERROR(PROMEDIO(BB13:BB18),"")</f>
        <v>0</v>
      </c>
      <c r="BC19" s="32" t="str">
        <f>SI.ERROR(PROMEDIO(BC13:BC18),"")</f>
        <v>0</v>
      </c>
      <c r="BD19" s="32" t="str">
        <f>CONTAR.SI(BD13:BD18,"SI")</f>
        <v>0</v>
      </c>
      <c r="BE19" s="32" t="str">
        <f>CONTAR.SI(BE13:BE18,"NO")</f>
        <v>0</v>
      </c>
      <c r="BH19" s="32" t="str">
        <f>SI.ERROR(PROMEDIO(BH13:BH18),"")</f>
        <v>0</v>
      </c>
      <c r="BI19" s="32" t="str">
        <f>SI.ERROR(PROMEDIO(BI13:BI18),"")</f>
        <v>0</v>
      </c>
      <c r="BJ19" s="32" t="str">
        <f>SI.ERROR(PROMEDIO(BJ13:BJ18),"")</f>
        <v>0</v>
      </c>
      <c r="BK19" s="32" t="str">
        <f>SI.ERROR(PROMEDIO(BK13:BK18),"")</f>
        <v>0</v>
      </c>
      <c r="BL19" s="32" t="str">
        <f>SI.ERROR(PROMEDIO(BL13:BL18),"")</f>
        <v>0</v>
      </c>
      <c r="BM19" s="32" t="str">
        <f>SI.ERROR(PROMEDIO(BM13:BM18),"")</f>
        <v>0</v>
      </c>
      <c r="BN19" s="32" t="str">
        <f>SI.ERROR(PROMEDIO(BN13:BN18),"")</f>
        <v>0</v>
      </c>
      <c r="BO19" s="32" t="str">
        <f>SI.ERROR(PROMEDIO(BO13:BO18),"")</f>
        <v>0</v>
      </c>
      <c r="BP19" s="32" t="str">
        <f>SI.ERROR(PROMEDIO(BP13:BP18),"")</f>
        <v>0</v>
      </c>
      <c r="BQ19" s="32" t="str">
        <f>SI.ERROR(PROMEDIO(BQ13:BQ18),"")</f>
        <v>0</v>
      </c>
      <c r="BR19" s="32" t="str">
        <f>SI.ERROR(PROMEDIO(BR13:BR18),"")</f>
        <v>0</v>
      </c>
      <c r="BS19" s="32" t="str">
        <f>CONTAR.SI(BS13:BS18,"SI")</f>
        <v>0</v>
      </c>
      <c r="BT19" s="32" t="str">
        <f>CONTAR.SI(BT13:BT18,"NO")</f>
        <v>0</v>
      </c>
    </row>
    <row r="21" spans="1:73">
      <c r="E21" s="6" t="s">
        <v>78</v>
      </c>
      <c r="F21" s="9"/>
      <c r="G21" s="9"/>
      <c r="H21" s="9"/>
      <c r="I21" s="9"/>
      <c r="J21" s="11"/>
      <c r="K21" s="42" t="s">
        <v>79</v>
      </c>
      <c r="L21" s="21"/>
      <c r="M21" s="21"/>
      <c r="N21" s="22"/>
      <c r="O21" s="43" t="str">
        <f>CONTAR.SI(O13:O18,"&gt;5.9")</f>
        <v>0</v>
      </c>
      <c r="P21" s="43" t="str">
        <f>CONTAR.SI(P13:P18,"&gt;5.9")</f>
        <v>0</v>
      </c>
      <c r="Q21" s="43" t="str">
        <f>CONTAR.SI(Q13:Q18,"&gt;5.9")</f>
        <v>0</v>
      </c>
      <c r="R21" s="43" t="str">
        <f>CONTAR.SI(R13:R18,"&gt;5.9")</f>
        <v>0</v>
      </c>
      <c r="S21" s="43" t="str">
        <f>CONTAR.SI(S13:S18,"&gt;5.9")</f>
        <v>0</v>
      </c>
      <c r="T21" s="43" t="str">
        <f>CONTAR.SI(T13:T18,"&gt;5.9")</f>
        <v>0</v>
      </c>
      <c r="U21" s="43" t="str">
        <f>CONTAR.SI(U13:U18,"&gt;5.9")</f>
        <v>0</v>
      </c>
      <c r="V21" s="43" t="str">
        <f>CONTAR.SI(V13:V18,"&gt;5.9")</f>
        <v>0</v>
      </c>
      <c r="W21" s="43" t="str">
        <f>CONTAR.SI(W13:W18,"&gt;5.9")</f>
        <v>0</v>
      </c>
      <c r="X21" s="43" t="str">
        <f>CONTAR.SI(X13:X18,"&gt;5.9")</f>
        <v>0</v>
      </c>
      <c r="Y21" s="43" t="str">
        <f>CONTAR.SI(Y13:Y18,"&gt;5.9")</f>
        <v>0</v>
      </c>
      <c r="AD21" s="43" t="str">
        <f>CONTAR.SI(AD13:AD18,"&gt;5.9")</f>
        <v>0</v>
      </c>
      <c r="AE21" s="43" t="str">
        <f>CONTAR.SI(AE13:AE18,"&gt;5.9")</f>
        <v>0</v>
      </c>
      <c r="AF21" s="43" t="str">
        <f>CONTAR.SI(AF13:AF18,"&gt;5.9")</f>
        <v>0</v>
      </c>
      <c r="AG21" s="43" t="str">
        <f>CONTAR.SI(AG13:AG18,"&gt;5.9")</f>
        <v>0</v>
      </c>
      <c r="AH21" s="43" t="str">
        <f>CONTAR.SI(AH13:AH18,"&gt;5.9")</f>
        <v>0</v>
      </c>
      <c r="AI21" s="43" t="str">
        <f>CONTAR.SI(AI13:AI18,"&gt;5.9")</f>
        <v>0</v>
      </c>
      <c r="AJ21" s="43" t="str">
        <f>CONTAR.SI(AJ13:AJ18,"&gt;5.9")</f>
        <v>0</v>
      </c>
      <c r="AK21" s="43" t="str">
        <f>CONTAR.SI(AK13:AK18,"&gt;5.9")</f>
        <v>0</v>
      </c>
      <c r="AL21" s="43" t="str">
        <f>CONTAR.SI(AL13:AL18,"&gt;5.9")</f>
        <v>0</v>
      </c>
      <c r="AM21" s="43" t="str">
        <f>CONTAR.SI(AM13:AM18,"&gt;5.9")</f>
        <v>0</v>
      </c>
      <c r="AN21" s="43" t="str">
        <f>CONTAR.SI(AN13:AN18,"&gt;5.9")</f>
        <v>0</v>
      </c>
      <c r="AS21" s="43" t="str">
        <f>CONTAR.SI(AS13:AS18,"&gt;5.9")</f>
        <v>0</v>
      </c>
      <c r="AT21" s="43" t="str">
        <f>CONTAR.SI(AT13:AT18,"&gt;5.9")</f>
        <v>0</v>
      </c>
      <c r="AU21" s="43" t="str">
        <f>CONTAR.SI(AU13:AU18,"&gt;5.9")</f>
        <v>0</v>
      </c>
      <c r="AV21" s="43" t="str">
        <f>CONTAR.SI(AV13:AV18,"&gt;5.9")</f>
        <v>0</v>
      </c>
      <c r="AW21" s="43" t="str">
        <f>CONTAR.SI(AW13:AW18,"&gt;5.9")</f>
        <v>0</v>
      </c>
      <c r="AX21" s="43" t="str">
        <f>CONTAR.SI(AX13:AX18,"&gt;5.9")</f>
        <v>0</v>
      </c>
      <c r="AY21" s="43" t="str">
        <f>CONTAR.SI(AY13:AY18,"&gt;5.9")</f>
        <v>0</v>
      </c>
      <c r="AZ21" s="43" t="str">
        <f>CONTAR.SI(AZ13:AZ18,"&gt;5.9")</f>
        <v>0</v>
      </c>
      <c r="BA21" s="43" t="str">
        <f>CONTAR.SI(BA13:BA18,"&gt;5.9")</f>
        <v>0</v>
      </c>
      <c r="BB21" s="43" t="str">
        <f>CONTAR.SI(BB13:BB18,"&gt;5.9")</f>
        <v>0</v>
      </c>
      <c r="BC21" s="43" t="str">
        <f>CONTAR.SI(BC13:BC18,"&gt;5.9")</f>
        <v>0</v>
      </c>
      <c r="BH21" s="43" t="str">
        <f>CONTAR.SI(BH13:BH18,"&gt;5.9")</f>
        <v>0</v>
      </c>
      <c r="BI21" s="43" t="str">
        <f>CONTAR.SI(BI13:BI18,"&gt;5.9")</f>
        <v>0</v>
      </c>
      <c r="BJ21" s="43" t="str">
        <f>CONTAR.SI(BJ13:BJ18,"&gt;5.9")</f>
        <v>0</v>
      </c>
      <c r="BK21" s="43" t="str">
        <f>CONTAR.SI(BK13:BK18,"&gt;5.9")</f>
        <v>0</v>
      </c>
      <c r="BL21" s="43" t="str">
        <f>CONTAR.SI(BL13:BL18,"&gt;5.9")</f>
        <v>0</v>
      </c>
      <c r="BM21" s="43" t="str">
        <f>CONTAR.SI(BM13:BM18,"&gt;5.9")</f>
        <v>0</v>
      </c>
      <c r="BN21" s="43" t="str">
        <f>CONTAR.SI(BN13:BN18,"&gt;5.9")</f>
        <v>0</v>
      </c>
      <c r="BO21" s="43" t="str">
        <f>CONTAR.SI(BO13:BO18,"&gt;5.9")</f>
        <v>0</v>
      </c>
      <c r="BP21" s="43" t="str">
        <f>CONTAR.SI(BP13:BP18,"&gt;5.9")</f>
        <v>0</v>
      </c>
      <c r="BQ21" s="43" t="str">
        <f>CONTAR.SI(BQ13:BQ18,"&gt;5.9")</f>
        <v>0</v>
      </c>
      <c r="BR21" s="43" t="str">
        <f>CONTAR.SI(BR13:BR18,"&gt;5.9")</f>
        <v>0</v>
      </c>
    </row>
    <row r="22" spans="1:73">
      <c r="E22" s="7"/>
      <c r="F22" s="5"/>
      <c r="G22" s="5"/>
      <c r="H22" s="5"/>
      <c r="I22" s="5"/>
      <c r="J22" s="12"/>
      <c r="K22" s="42" t="s">
        <v>80</v>
      </c>
      <c r="L22" s="21"/>
      <c r="M22" s="21"/>
      <c r="N22" s="22"/>
      <c r="O22" s="43" t="str">
        <f>CONTAR.SI(O13:O18,"&lt;6")</f>
        <v>0</v>
      </c>
      <c r="P22" s="43" t="str">
        <f>CONTAR.SI(P13:P18,"&lt;6")</f>
        <v>0</v>
      </c>
      <c r="Q22" s="43" t="str">
        <f>CONTAR.SI(Q13:Q18,"&lt;6")</f>
        <v>0</v>
      </c>
      <c r="R22" s="43" t="str">
        <f>CONTAR.SI(R13:R18,"&lt;6")</f>
        <v>0</v>
      </c>
      <c r="S22" s="43" t="str">
        <f>CONTAR.SI(S13:S18,"&lt;6")</f>
        <v>0</v>
      </c>
      <c r="T22" s="43" t="str">
        <f>CONTAR.SI(T13:T18,"&lt;6")</f>
        <v>0</v>
      </c>
      <c r="U22" s="43" t="str">
        <f>CONTAR.SI(U13:U18,"&lt;6")</f>
        <v>0</v>
      </c>
      <c r="V22" s="43" t="str">
        <f>CONTAR.SI(V13:V18,"&lt;6")</f>
        <v>0</v>
      </c>
      <c r="W22" s="43" t="str">
        <f>CONTAR.SI(W13:W18,"&lt;6")</f>
        <v>0</v>
      </c>
      <c r="X22" s="43" t="str">
        <f>CONTAR.SI(X13:X18,"&lt;6")</f>
        <v>0</v>
      </c>
      <c r="Y22" s="43" t="str">
        <f>CONTAR.SI(Y13:Y18,"&lt;6")</f>
        <v>0</v>
      </c>
      <c r="AD22" s="43" t="str">
        <f>CONTAR.SI(AD13:AD18,"&lt;6")</f>
        <v>0</v>
      </c>
      <c r="AE22" s="43" t="str">
        <f>CONTAR.SI(AE13:AE18,"&lt;6")</f>
        <v>0</v>
      </c>
      <c r="AF22" s="43" t="str">
        <f>CONTAR.SI(AF13:AF18,"&lt;6")</f>
        <v>0</v>
      </c>
      <c r="AG22" s="43" t="str">
        <f>CONTAR.SI(AG13:AG18,"&lt;6")</f>
        <v>0</v>
      </c>
      <c r="AH22" s="43" t="str">
        <f>CONTAR.SI(AH13:AH18,"&lt;6")</f>
        <v>0</v>
      </c>
      <c r="AI22" s="43" t="str">
        <f>CONTAR.SI(AI13:AI18,"&lt;6")</f>
        <v>0</v>
      </c>
      <c r="AJ22" s="43" t="str">
        <f>CONTAR.SI(AJ13:AJ18,"&lt;6")</f>
        <v>0</v>
      </c>
      <c r="AK22" s="43" t="str">
        <f>CONTAR.SI(AK13:AK18,"&lt;6")</f>
        <v>0</v>
      </c>
      <c r="AL22" s="43" t="str">
        <f>CONTAR.SI(AL13:AL18,"&lt;6")</f>
        <v>0</v>
      </c>
      <c r="AM22" s="43" t="str">
        <f>CONTAR.SI(AM13:AM18,"&lt;6")</f>
        <v>0</v>
      </c>
      <c r="AN22" s="43" t="str">
        <f>CONTAR.SI(AN13:AN18,"&lt;6")</f>
        <v>0</v>
      </c>
      <c r="AS22" s="43" t="str">
        <f>CONTAR.SI(AS13:AS18,"&lt;6")</f>
        <v>0</v>
      </c>
      <c r="AT22" s="43" t="str">
        <f>CONTAR.SI(AT13:AT18,"&lt;6")</f>
        <v>0</v>
      </c>
      <c r="AU22" s="43" t="str">
        <f>CONTAR.SI(AU13:AU18,"&lt;6")</f>
        <v>0</v>
      </c>
      <c r="AV22" s="43" t="str">
        <f>CONTAR.SI(AV13:AV18,"&lt;6")</f>
        <v>0</v>
      </c>
      <c r="AW22" s="43" t="str">
        <f>CONTAR.SI(AW13:AW18,"&lt;6")</f>
        <v>0</v>
      </c>
      <c r="AX22" s="43" t="str">
        <f>CONTAR.SI(AX13:AX18,"&lt;6")</f>
        <v>0</v>
      </c>
      <c r="AY22" s="43" t="str">
        <f>CONTAR.SI(AY13:AY18,"&lt;6")</f>
        <v>0</v>
      </c>
      <c r="AZ22" s="43" t="str">
        <f>CONTAR.SI(AZ13:AZ18,"&lt;6")</f>
        <v>0</v>
      </c>
      <c r="BA22" s="43" t="str">
        <f>CONTAR.SI(BA13:BA18,"&lt;6")</f>
        <v>0</v>
      </c>
      <c r="BB22" s="43" t="str">
        <f>CONTAR.SI(BB13:BB18,"&lt;6")</f>
        <v>0</v>
      </c>
      <c r="BC22" s="43" t="str">
        <f>CONTAR.SI(BC13:BC18,"&lt;6")</f>
        <v>0</v>
      </c>
      <c r="BH22" s="43" t="str">
        <f>CONTAR.SI(BH13:BH18,"&lt;6")</f>
        <v>0</v>
      </c>
      <c r="BI22" s="43" t="str">
        <f>CONTAR.SI(BI13:BI18,"&lt;6")</f>
        <v>0</v>
      </c>
      <c r="BJ22" s="43" t="str">
        <f>CONTAR.SI(BJ13:BJ18,"&lt;6")</f>
        <v>0</v>
      </c>
      <c r="BK22" s="43" t="str">
        <f>CONTAR.SI(BK13:BK18,"&lt;6")</f>
        <v>0</v>
      </c>
      <c r="BL22" s="43" t="str">
        <f>CONTAR.SI(BL13:BL18,"&lt;6")</f>
        <v>0</v>
      </c>
      <c r="BM22" s="43" t="str">
        <f>CONTAR.SI(BM13:BM18,"&lt;6")</f>
        <v>0</v>
      </c>
      <c r="BN22" s="43" t="str">
        <f>CONTAR.SI(BN13:BN18,"&lt;6")</f>
        <v>0</v>
      </c>
      <c r="BO22" s="43" t="str">
        <f>CONTAR.SI(BO13:BO18,"&lt;6")</f>
        <v>0</v>
      </c>
      <c r="BP22" s="43" t="str">
        <f>CONTAR.SI(BP13:BP18,"&lt;6")</f>
        <v>0</v>
      </c>
      <c r="BQ22" s="43" t="str">
        <f>CONTAR.SI(BQ13:BQ18,"&lt;6")</f>
        <v>0</v>
      </c>
      <c r="BR22" s="43" t="str">
        <f>CONTAR.SI(BR13:BR18,"&lt;6")</f>
        <v>0</v>
      </c>
    </row>
    <row r="23" spans="1:73">
      <c r="E23" s="7"/>
      <c r="F23" s="5"/>
      <c r="G23" s="5"/>
      <c r="H23" s="5"/>
      <c r="I23" s="5"/>
      <c r="J23" s="12"/>
      <c r="K23" s="42" t="s">
        <v>81</v>
      </c>
      <c r="L23" s="21"/>
      <c r="M23" s="21"/>
      <c r="N23" s="22"/>
      <c r="O23" s="43" t="str">
        <f>CONTAR(O13:O18)</f>
        <v>0</v>
      </c>
      <c r="P23" s="43" t="str">
        <f>CONTAR(P13:P18)</f>
        <v>0</v>
      </c>
      <c r="Q23" s="43" t="str">
        <f>CONTAR(Q13:Q18)</f>
        <v>0</v>
      </c>
      <c r="R23" s="43" t="str">
        <f>CONTAR(R13:R18)</f>
        <v>0</v>
      </c>
      <c r="S23" s="43" t="str">
        <f>CONTAR(S13:S18)</f>
        <v>0</v>
      </c>
      <c r="T23" s="43" t="str">
        <f>CONTAR(T13:T18)</f>
        <v>0</v>
      </c>
      <c r="U23" s="43" t="str">
        <f>CONTAR(U13:U18)</f>
        <v>0</v>
      </c>
      <c r="V23" s="43" t="str">
        <f>CONTAR(V13:V18)</f>
        <v>0</v>
      </c>
      <c r="W23" s="43" t="str">
        <f>CONTAR(W13:W18)</f>
        <v>0</v>
      </c>
      <c r="X23" s="43" t="str">
        <f>CONTAR(X13:X18)</f>
        <v>0</v>
      </c>
      <c r="Y23" s="43" t="str">
        <f>CONTAR(Y13:Y18)</f>
        <v>0</v>
      </c>
      <c r="AD23" s="43" t="str">
        <f>CONTAR(AD13:AD18)</f>
        <v>0</v>
      </c>
      <c r="AE23" s="43" t="str">
        <f>CONTAR(AE13:AE18)</f>
        <v>0</v>
      </c>
      <c r="AF23" s="43" t="str">
        <f>CONTAR(AF13:AF18)</f>
        <v>0</v>
      </c>
      <c r="AG23" s="43" t="str">
        <f>CONTAR(AG13:AG18)</f>
        <v>0</v>
      </c>
      <c r="AH23" s="43" t="str">
        <f>CONTAR(AH13:AH18)</f>
        <v>0</v>
      </c>
      <c r="AI23" s="43" t="str">
        <f>CONTAR(AI13:AI18)</f>
        <v>0</v>
      </c>
      <c r="AJ23" s="43" t="str">
        <f>CONTAR(AJ13:AJ18)</f>
        <v>0</v>
      </c>
      <c r="AK23" s="43" t="str">
        <f>CONTAR(AK13:AK18)</f>
        <v>0</v>
      </c>
      <c r="AL23" s="43" t="str">
        <f>CONTAR(AL13:AL18)</f>
        <v>0</v>
      </c>
      <c r="AM23" s="43" t="str">
        <f>CONTAR(AM13:AM18)</f>
        <v>0</v>
      </c>
      <c r="AN23" s="43" t="str">
        <f>CONTAR(AN13:AN18)</f>
        <v>0</v>
      </c>
      <c r="AS23" s="43" t="str">
        <f>CONTAR(AS13:AS18)</f>
        <v>0</v>
      </c>
      <c r="AT23" s="43" t="str">
        <f>CONTAR(AT13:AT18)</f>
        <v>0</v>
      </c>
      <c r="AU23" s="43" t="str">
        <f>CONTAR(AU13:AU18)</f>
        <v>0</v>
      </c>
      <c r="AV23" s="43" t="str">
        <f>CONTAR(AV13:AV18)</f>
        <v>0</v>
      </c>
      <c r="AW23" s="43" t="str">
        <f>CONTAR(AW13:AW18)</f>
        <v>0</v>
      </c>
      <c r="AX23" s="43" t="str">
        <f>CONTAR(AX13:AX18)</f>
        <v>0</v>
      </c>
      <c r="AY23" s="43" t="str">
        <f>CONTAR(AY13:AY18)</f>
        <v>0</v>
      </c>
      <c r="AZ23" s="43" t="str">
        <f>CONTAR(AZ13:AZ18)</f>
        <v>0</v>
      </c>
      <c r="BA23" s="43" t="str">
        <f>CONTAR(BA13:BA18)</f>
        <v>0</v>
      </c>
      <c r="BB23" s="43" t="str">
        <f>CONTAR(BB13:BB18)</f>
        <v>0</v>
      </c>
      <c r="BC23" s="43" t="str">
        <f>CONTAR(BC13:BC18)</f>
        <v>0</v>
      </c>
      <c r="BH23" s="43" t="str">
        <f>CONTAR(BH13:BH18)</f>
        <v>0</v>
      </c>
      <c r="BI23" s="43" t="str">
        <f>CONTAR(BI13:BI18)</f>
        <v>0</v>
      </c>
      <c r="BJ23" s="43" t="str">
        <f>CONTAR(BJ13:BJ18)</f>
        <v>0</v>
      </c>
      <c r="BK23" s="43" t="str">
        <f>CONTAR(BK13:BK18)</f>
        <v>0</v>
      </c>
      <c r="BL23" s="43" t="str">
        <f>CONTAR(BL13:BL18)</f>
        <v>0</v>
      </c>
      <c r="BM23" s="43" t="str">
        <f>CONTAR(BM13:BM18)</f>
        <v>0</v>
      </c>
      <c r="BN23" s="43" t="str">
        <f>CONTAR(BN13:BN18)</f>
        <v>0</v>
      </c>
      <c r="BO23" s="43" t="str">
        <f>CONTAR(BO13:BO18)</f>
        <v>0</v>
      </c>
      <c r="BP23" s="43" t="str">
        <f>CONTAR(BP13:BP18)</f>
        <v>0</v>
      </c>
      <c r="BQ23" s="43" t="str">
        <f>CONTAR(BQ13:BQ18)</f>
        <v>0</v>
      </c>
      <c r="BR23" s="43" t="str">
        <f>CONTAR(BR13:BR18)</f>
        <v>0</v>
      </c>
    </row>
    <row r="24" spans="1:73">
      <c r="E24" s="8"/>
      <c r="F24" s="10"/>
      <c r="G24" s="10"/>
      <c r="H24" s="10"/>
      <c r="I24" s="10"/>
      <c r="J24" s="13"/>
    </row>
    <row r="25" spans="1:73">
      <c r="K25" s="16" t="s">
        <v>82</v>
      </c>
      <c r="L25" s="20" t="s">
        <v>83</v>
      </c>
      <c r="M25" s="21"/>
      <c r="N25" s="22"/>
      <c r="O25" s="33">
        <v>11</v>
      </c>
      <c r="P25" s="33">
        <v>12</v>
      </c>
      <c r="Q25" s="33">
        <v>13</v>
      </c>
      <c r="R25" s="33">
        <v>14</v>
      </c>
      <c r="S25" s="33">
        <v>15</v>
      </c>
      <c r="U25" s="44" t="s">
        <v>84</v>
      </c>
      <c r="V25" s="33" t="s">
        <v>85</v>
      </c>
    </row>
    <row r="26" spans="1:73">
      <c r="K26" s="17"/>
      <c r="L26" s="20" t="s">
        <v>52</v>
      </c>
      <c r="M26" s="22"/>
      <c r="N26" s="33" t="str">
        <f>CONTAR.SI(D13:D18,"H")</f>
        <v>0</v>
      </c>
      <c r="O26" s="33" t="str">
        <f>CONTAR.SI.CONJUNTO(L13:L18,"&lt;=11",D13:D18,"H")</f>
        <v>0</v>
      </c>
      <c r="P26" s="33" t="str">
        <f>CONTAR.SI.CONJUNTO(L13:L18,"&gt;11",L13:L18,"&lt;=12",D13:D18,"H")</f>
        <v>0</v>
      </c>
      <c r="Q26" s="33" t="str">
        <f>CONTAR.SI.CONJUNTO(L13:L18,"&gt;12",L13:L18,"&lt;=13",D13:D18,"H")</f>
        <v>0</v>
      </c>
      <c r="R26" s="33" t="str">
        <f>CONTAR.SI.CONJUNTO(L13:L18,"&gt;13",L13:L18,"&lt;=14",D13:D18,"H")</f>
        <v>0</v>
      </c>
      <c r="S26" s="33" t="str">
        <f>CONTAR.SI.CONJUNTO(L13:L18,"&gt;14",L13:L18,"&lt;=15",D13:D18,"H")</f>
        <v>0</v>
      </c>
      <c r="U26" s="33" t="str">
        <f>CONTAR.SI.CONJUNTO(L13:L18,"&gt;15",D13:D18,"H")</f>
        <v>0</v>
      </c>
      <c r="V26" s="33" t="str">
        <f>CONTAR.SI.CONJUNTO(D13:D18,"H")</f>
        <v>0</v>
      </c>
    </row>
    <row r="27" spans="1:73">
      <c r="K27" s="17"/>
      <c r="L27" s="20" t="s">
        <v>40</v>
      </c>
      <c r="M27" s="22"/>
      <c r="N27" s="33" t="str">
        <f>CONTAR.SI(D13:D18,"M")</f>
        <v>0</v>
      </c>
      <c r="O27" s="33" t="str">
        <f>CONTAR.SI.CONJUNTO(L13:L18,"&lt;=11",D13:D18,"M")</f>
        <v>0</v>
      </c>
      <c r="P27" s="33" t="str">
        <f>CONTAR.SI.CONJUNTO(L13:L18,"&gt;11",L13:L18,"&lt;=12",D13:D18,"M")</f>
        <v>0</v>
      </c>
      <c r="Q27" s="33" t="str">
        <f>CONTAR.SI.CONJUNTO(L13:L18,"&gt;12",L13:L18,"&lt;=13",D13:D18,"M")</f>
        <v>0</v>
      </c>
      <c r="R27" s="33" t="str">
        <f>CONTAR.SI.CONJUNTO(L13:L18,"&gt;13",L13:L18,"&lt;=14",D13:D18,"M")</f>
        <v>0</v>
      </c>
      <c r="S27" s="33" t="str">
        <f>CONTAR.SI.CONJUNTO(L13:L18,"&gt;14",L13:L18,"&lt;=15",D13:D18,"M")</f>
        <v>0</v>
      </c>
      <c r="U27" s="33" t="str">
        <f>CONTAR.SI.CONJUNTO(L13:L18,"&gt;15",D13:D18,"M")</f>
        <v>0</v>
      </c>
      <c r="V27" s="33" t="str">
        <f>CONTAR.SI.CONJUNTO(D13:D18,"M")</f>
        <v>0</v>
      </c>
    </row>
    <row r="28" spans="1:73">
      <c r="K28" s="18"/>
      <c r="L28" s="20" t="s">
        <v>85</v>
      </c>
      <c r="M28" s="22"/>
      <c r="N28" s="33" t="str">
        <f>suma(N26:N27)</f>
        <v>0</v>
      </c>
      <c r="O28" s="33" t="str">
        <f>suma(O26:O27)</f>
        <v>0</v>
      </c>
      <c r="P28" s="33" t="str">
        <f>suma(P26:P27)</f>
        <v>0</v>
      </c>
      <c r="Q28" s="33" t="str">
        <f>suma(Q26:Q27)</f>
        <v>0</v>
      </c>
      <c r="R28" s="33" t="str">
        <f>suma(R26:R27)</f>
        <v>0</v>
      </c>
      <c r="S28" s="33" t="str">
        <f>suma(S26:S27)</f>
        <v>0</v>
      </c>
      <c r="U28" s="33" t="str">
        <f>suma(U26:U27)</f>
        <v>0</v>
      </c>
      <c r="V28" s="33" t="str">
        <f>suma(V26:V27)</f>
        <v>0</v>
      </c>
    </row>
    <row r="31" spans="1:73">
      <c r="U31" t="s">
        <v>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19:N19"/>
    <mergeCell ref="E21:J24"/>
    <mergeCell ref="K21:N21"/>
    <mergeCell ref="O21:O21"/>
    <mergeCell ref="P21:P21"/>
    <mergeCell ref="Q21:Q21"/>
    <mergeCell ref="R21:R21"/>
    <mergeCell ref="S21:S21"/>
    <mergeCell ref="T21:T21"/>
    <mergeCell ref="U21:U21"/>
    <mergeCell ref="V21:V21"/>
    <mergeCell ref="W21:W21"/>
    <mergeCell ref="X21:X21"/>
    <mergeCell ref="Y21:Y21"/>
    <mergeCell ref="AD21:AD21"/>
    <mergeCell ref="AE21:AE21"/>
    <mergeCell ref="AF21:AF21"/>
    <mergeCell ref="AG21:AG21"/>
    <mergeCell ref="AH21:AH21"/>
    <mergeCell ref="AI21:AI21"/>
    <mergeCell ref="AJ21:AJ21"/>
    <mergeCell ref="AK21:AK21"/>
    <mergeCell ref="AL21:AL21"/>
    <mergeCell ref="AM21:AM21"/>
    <mergeCell ref="AN21:AN21"/>
    <mergeCell ref="AS21:AS21"/>
    <mergeCell ref="AT21:AT21"/>
    <mergeCell ref="AU21:AU21"/>
    <mergeCell ref="AV21:AV21"/>
    <mergeCell ref="AW21:AW21"/>
    <mergeCell ref="AX21:AX21"/>
    <mergeCell ref="AY21:AY21"/>
    <mergeCell ref="AZ21:AZ21"/>
    <mergeCell ref="BA21:BA21"/>
    <mergeCell ref="BB21:BB21"/>
    <mergeCell ref="BC21:BC21"/>
    <mergeCell ref="BH21:BH21"/>
    <mergeCell ref="BI21:BI21"/>
    <mergeCell ref="BJ21:BJ21"/>
    <mergeCell ref="BK21:BK21"/>
    <mergeCell ref="BL21:BL21"/>
    <mergeCell ref="BM21:BM21"/>
    <mergeCell ref="BN21:BN21"/>
    <mergeCell ref="BO21:BO21"/>
    <mergeCell ref="BP21:BP21"/>
    <mergeCell ref="BQ21:BQ21"/>
    <mergeCell ref="BR21:BR21"/>
    <mergeCell ref="K22:N22"/>
    <mergeCell ref="O22:O22"/>
    <mergeCell ref="P22:P22"/>
    <mergeCell ref="Q22:Q22"/>
    <mergeCell ref="R22:R22"/>
    <mergeCell ref="S22:S22"/>
    <mergeCell ref="T22:T22"/>
    <mergeCell ref="U22:U22"/>
    <mergeCell ref="V22:V22"/>
    <mergeCell ref="W22:W22"/>
    <mergeCell ref="X22:X22"/>
    <mergeCell ref="Y22:Y22"/>
    <mergeCell ref="AD22:AD22"/>
    <mergeCell ref="AE22:AE22"/>
    <mergeCell ref="AF22:AF22"/>
    <mergeCell ref="AG22:AG22"/>
    <mergeCell ref="AH22:AH22"/>
    <mergeCell ref="AI22:AI22"/>
    <mergeCell ref="AJ22:AJ22"/>
    <mergeCell ref="AK22:AK22"/>
    <mergeCell ref="AL22:AL22"/>
    <mergeCell ref="AM22:AM22"/>
    <mergeCell ref="AN22:AN22"/>
    <mergeCell ref="AS22:AS22"/>
    <mergeCell ref="AT22:AT22"/>
    <mergeCell ref="AU22:AU22"/>
    <mergeCell ref="AV22:AV22"/>
    <mergeCell ref="AW22:AW22"/>
    <mergeCell ref="AX22:AX22"/>
    <mergeCell ref="AY22:AY22"/>
    <mergeCell ref="AZ22:AZ22"/>
    <mergeCell ref="BA22:BA22"/>
    <mergeCell ref="BB22:BB22"/>
    <mergeCell ref="BC22:BC22"/>
    <mergeCell ref="BH22:BH22"/>
    <mergeCell ref="BI22:BI22"/>
    <mergeCell ref="BJ22:BJ22"/>
    <mergeCell ref="BK22:BK22"/>
    <mergeCell ref="BL22:BL22"/>
    <mergeCell ref="BM22:BM22"/>
    <mergeCell ref="BN22:BN22"/>
    <mergeCell ref="BO22:BO22"/>
    <mergeCell ref="BP22:BP22"/>
    <mergeCell ref="BQ22:BQ22"/>
    <mergeCell ref="BR22:BR22"/>
    <mergeCell ref="K23:N23"/>
    <mergeCell ref="O23:O23"/>
    <mergeCell ref="P23:P23"/>
    <mergeCell ref="Q23:Q23"/>
    <mergeCell ref="R23:R23"/>
    <mergeCell ref="S23:S23"/>
    <mergeCell ref="T23:T23"/>
    <mergeCell ref="U23:U23"/>
    <mergeCell ref="V23:V23"/>
    <mergeCell ref="W23:W23"/>
    <mergeCell ref="X23:X23"/>
    <mergeCell ref="Y23:Y23"/>
    <mergeCell ref="AD23:AD23"/>
    <mergeCell ref="AE23:AE23"/>
    <mergeCell ref="AF23:AF23"/>
    <mergeCell ref="AG23:AG23"/>
    <mergeCell ref="AH23:AH23"/>
    <mergeCell ref="AI23:AI23"/>
    <mergeCell ref="AJ23:AJ23"/>
    <mergeCell ref="AK23:AK23"/>
    <mergeCell ref="AL23:AL23"/>
    <mergeCell ref="AM23:AM23"/>
    <mergeCell ref="AN23:AN23"/>
    <mergeCell ref="AS23:AS23"/>
    <mergeCell ref="AT23:AT23"/>
    <mergeCell ref="AU23:AU23"/>
    <mergeCell ref="AV23:AV23"/>
    <mergeCell ref="AW23:AW23"/>
    <mergeCell ref="AX23:AX23"/>
    <mergeCell ref="AY23:AY23"/>
    <mergeCell ref="AZ23:AZ23"/>
    <mergeCell ref="BA23:BA23"/>
    <mergeCell ref="BB23:BB23"/>
    <mergeCell ref="BC23:BC23"/>
    <mergeCell ref="BH23:BH23"/>
    <mergeCell ref="BI23:BI23"/>
    <mergeCell ref="BJ23:BJ23"/>
    <mergeCell ref="BK23:BK23"/>
    <mergeCell ref="BL23:BL23"/>
    <mergeCell ref="BM23:BM23"/>
    <mergeCell ref="BN23:BN23"/>
    <mergeCell ref="BO23:BO23"/>
    <mergeCell ref="BP23:BP23"/>
    <mergeCell ref="BQ23:BQ23"/>
    <mergeCell ref="BR23:BR23"/>
    <mergeCell ref="K25:K28"/>
    <mergeCell ref="L25:N25"/>
    <mergeCell ref="L26:M26"/>
    <mergeCell ref="L27:M27"/>
    <mergeCell ref="L28:M2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2023-03-07T01:03:14-06:00</dcterms:created>
  <dcterms:modified xsi:type="dcterms:W3CDTF">2023-03-07T01:03:14-06:00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