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แนท\แนท\NAT\งานผลิต2\"/>
    </mc:Choice>
  </mc:AlternateContent>
  <xr:revisionPtr revIDLastSave="0" documentId="13_ncr:1_{184DDB9E-FBAD-4880-BCA2-0465925E1AF8}" xr6:coauthVersionLast="47" xr6:coauthVersionMax="47" xr10:uidLastSave="{00000000-0000-0000-0000-000000000000}"/>
  <bookViews>
    <workbookView xWindow="-120" yWindow="-120" windowWidth="20730" windowHeight="11160" tabRatio="923" activeTab="22" xr2:uid="{CF1F18CC-92EE-49F5-BD24-159CBCCEB7FB}"/>
  </bookViews>
  <sheets>
    <sheet name="TS-01+TS-01-0" sheetId="17" r:id="rId1"/>
    <sheet name="TS-02,02-SI" sheetId="18" r:id="rId2"/>
    <sheet name="TS-03" sheetId="28" r:id="rId3"/>
    <sheet name="TS-04" sheetId="5" r:id="rId4"/>
    <sheet name="TS-05" sheetId="29" r:id="rId5"/>
    <sheet name="TS-06" sheetId="1" r:id="rId6"/>
    <sheet name="TS-07" sheetId="2" r:id="rId7"/>
    <sheet name="TS-08" sheetId="30" r:id="rId8"/>
    <sheet name="TS-08S" sheetId="3" r:id="rId9"/>
    <sheet name="TS-09" sheetId="4" r:id="rId10"/>
    <sheet name="TS-09S" sheetId="31" r:id="rId11"/>
    <sheet name="TS-10" sheetId="6" r:id="rId12"/>
    <sheet name="TS-10S" sheetId="36" r:id="rId13"/>
    <sheet name="TS-11" sheetId="7" r:id="rId14"/>
    <sheet name="TSP-12" sheetId="27" r:id="rId15"/>
    <sheet name="TSP-12S" sheetId="32" r:id="rId16"/>
    <sheet name="TS-12,13" sheetId="8" r:id="rId17"/>
    <sheet name="TS-14" sheetId="19" r:id="rId18"/>
    <sheet name="TS-15" sheetId="10" r:id="rId19"/>
    <sheet name="TS-15S" sheetId="33" r:id="rId20"/>
    <sheet name="TS-17" sheetId="11" r:id="rId21"/>
    <sheet name="TS-17S" sheetId="34" r:id="rId22"/>
    <sheet name="TS-18" sheetId="12" r:id="rId23"/>
    <sheet name="TS-18S" sheetId="35" r:id="rId24"/>
    <sheet name="TS-21+22+25" sheetId="13" r:id="rId25"/>
    <sheet name="TS-23" sheetId="14" r:id="rId26"/>
    <sheet name="TS-27" sheetId="15" r:id="rId27"/>
    <sheet name="TS-28,29" sheetId="16" r:id="rId28"/>
    <sheet name="TW" sheetId="22" r:id="rId29"/>
  </sheets>
  <definedNames>
    <definedName name="_xlnm.Print_Area" localSheetId="0">'TS-01+TS-01-0'!$A$1:$G$41</definedName>
    <definedName name="_xlnm.Print_Area" localSheetId="3">'TS-04'!$A$1:$L$55</definedName>
    <definedName name="_xlnm.Print_Area" localSheetId="6">'TS-07'!$A$1:$K$39</definedName>
    <definedName name="_xlnm.Print_Area" localSheetId="7">'TS-08'!$A$1:$W$44</definedName>
    <definedName name="_xlnm.Print_Area" localSheetId="8">'TS-08S'!$A$1:$W$19</definedName>
    <definedName name="_xlnm.Print_Area" localSheetId="9">'TS-09'!$A$1:$K$43</definedName>
    <definedName name="_xlnm.Print_Area" localSheetId="10">'TS-09S'!$A$1:$K$19</definedName>
    <definedName name="_xlnm.Print_Area" localSheetId="11">'TS-10'!$A$1:$V$45</definedName>
    <definedName name="_xlnm.Print_Area" localSheetId="12">'TS-10S'!$A$1:$V$20</definedName>
    <definedName name="_xlnm.Print_Area" localSheetId="13">'TS-11'!$A$1:$K$55</definedName>
    <definedName name="_xlnm.Print_Area" localSheetId="16">'TS-12,13'!$A$1:$J$41</definedName>
    <definedName name="_xlnm.Print_Area" localSheetId="17">'TS-14'!$A$1:$O$27</definedName>
    <definedName name="_xlnm.Print_Area" localSheetId="24">'TS-21+22+25'!$A$1:$F$44</definedName>
    <definedName name="_xlnm.Print_Area" localSheetId="25">'TS-23'!$A$1:$N$42</definedName>
    <definedName name="_xlnm.Print_Area" localSheetId="26">'TS-27'!$A$1:$I$41</definedName>
    <definedName name="_xlnm.Print_Area" localSheetId="27">'TS-28,29'!$A$1:$G$52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2" l="1"/>
  <c r="G35" i="12"/>
  <c r="T14" i="36"/>
  <c r="T13" i="36"/>
  <c r="S14" i="36"/>
  <c r="S13" i="36"/>
  <c r="Q14" i="36"/>
  <c r="Q13" i="36"/>
  <c r="P14" i="36"/>
  <c r="P13" i="36"/>
  <c r="N14" i="36"/>
  <c r="N13" i="36"/>
  <c r="M14" i="36"/>
  <c r="M13" i="36"/>
  <c r="K14" i="36"/>
  <c r="K13" i="36"/>
  <c r="J14" i="36"/>
  <c r="J13" i="36"/>
  <c r="H14" i="36"/>
  <c r="H13" i="36"/>
  <c r="G14" i="36"/>
  <c r="G13" i="36"/>
  <c r="E12" i="32"/>
  <c r="G17" i="35"/>
  <c r="G16" i="35"/>
  <c r="J13" i="34"/>
  <c r="J12" i="34"/>
  <c r="H13" i="34"/>
  <c r="H12" i="34"/>
  <c r="F13" i="34"/>
  <c r="F12" i="34"/>
  <c r="O16" i="33"/>
  <c r="O15" i="33"/>
  <c r="M16" i="33"/>
  <c r="M15" i="33"/>
  <c r="K16" i="33"/>
  <c r="K15" i="33"/>
  <c r="I16" i="33"/>
  <c r="I15" i="33"/>
  <c r="G15" i="33"/>
  <c r="G16" i="33"/>
  <c r="E13" i="32"/>
  <c r="D13" i="32"/>
  <c r="D12" i="32"/>
  <c r="E14" i="31"/>
  <c r="D14" i="31"/>
  <c r="E13" i="31"/>
  <c r="D13" i="31"/>
  <c r="T17" i="3"/>
  <c r="T16" i="3"/>
  <c r="Q17" i="3"/>
  <c r="Q16" i="3"/>
  <c r="N17" i="3"/>
  <c r="N16" i="3"/>
  <c r="K17" i="3"/>
  <c r="K16" i="3"/>
  <c r="H17" i="3"/>
  <c r="H16" i="3"/>
  <c r="S17" i="3"/>
  <c r="S16" i="3"/>
  <c r="P17" i="3"/>
  <c r="P16" i="3"/>
  <c r="M17" i="3"/>
  <c r="M16" i="3"/>
  <c r="J17" i="3"/>
  <c r="J16" i="3"/>
  <c r="T41" i="30"/>
  <c r="S41" i="30"/>
  <c r="Q41" i="30"/>
  <c r="P41" i="30"/>
  <c r="R40" i="30"/>
  <c r="T40" i="30" s="1"/>
  <c r="Q40" i="30"/>
  <c r="P40" i="30"/>
  <c r="T37" i="30"/>
  <c r="S37" i="30"/>
  <c r="R37" i="30"/>
  <c r="Q37" i="30"/>
  <c r="P37" i="30"/>
  <c r="O37" i="30"/>
  <c r="B3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S40" i="30" l="1"/>
  <c r="F17" i="12"/>
  <c r="E17" i="12"/>
  <c r="D17" i="12"/>
  <c r="B17" i="12"/>
  <c r="I13" i="11"/>
  <c r="G13" i="11"/>
  <c r="E13" i="11"/>
  <c r="C13" i="11"/>
  <c r="B13" i="11"/>
  <c r="C14" i="16"/>
  <c r="E14" i="16" s="1"/>
  <c r="F14" i="16" s="1"/>
  <c r="B14" i="16"/>
  <c r="G15" i="15"/>
  <c r="F15" i="15"/>
  <c r="E15" i="15"/>
  <c r="D15" i="15"/>
  <c r="C15" i="15"/>
  <c r="B17" i="14"/>
  <c r="B42" i="10"/>
  <c r="B42" i="12"/>
  <c r="D42" i="12"/>
  <c r="N42" i="10"/>
  <c r="L42" i="10"/>
  <c r="N16" i="10"/>
  <c r="L16" i="10"/>
  <c r="J16" i="10"/>
  <c r="H16" i="10"/>
  <c r="F16" i="10"/>
  <c r="D16" i="10"/>
  <c r="C16" i="10"/>
  <c r="B16" i="10"/>
  <c r="C13" i="27" l="1"/>
  <c r="B13" i="27"/>
  <c r="C15" i="7"/>
  <c r="F15" i="7" s="1"/>
  <c r="G15" i="7" s="1"/>
  <c r="B15" i="7"/>
  <c r="T34" i="6"/>
  <c r="R34" i="6"/>
  <c r="Q34" i="6"/>
  <c r="O34" i="6"/>
  <c r="B34" i="6"/>
  <c r="T14" i="6"/>
  <c r="R14" i="6"/>
  <c r="Q14" i="6"/>
  <c r="O14" i="6"/>
  <c r="N14" i="6"/>
  <c r="L14" i="6"/>
  <c r="K14" i="6"/>
  <c r="I14" i="6"/>
  <c r="H14" i="6"/>
  <c r="F14" i="6"/>
  <c r="E14" i="6"/>
  <c r="C14" i="6"/>
  <c r="B14" i="6"/>
  <c r="C34" i="4"/>
  <c r="B34" i="4"/>
  <c r="C14" i="4"/>
  <c r="B14" i="4"/>
  <c r="B43" i="5"/>
  <c r="C49" i="1"/>
  <c r="B46" i="2"/>
  <c r="C46" i="2"/>
  <c r="C20" i="2"/>
  <c r="B20" i="2"/>
  <c r="I49" i="1"/>
  <c r="H49" i="1"/>
  <c r="C23" i="1"/>
  <c r="I23" i="1"/>
  <c r="H23" i="1"/>
  <c r="G23" i="1"/>
  <c r="F23" i="1"/>
  <c r="E23" i="1"/>
  <c r="D23" i="1"/>
  <c r="E18" i="29"/>
  <c r="E16" i="29"/>
  <c r="E14" i="29"/>
  <c r="G18" i="29"/>
  <c r="F18" i="29"/>
  <c r="G16" i="29"/>
  <c r="F16" i="29"/>
  <c r="G14" i="29"/>
  <c r="F14" i="29"/>
  <c r="B17" i="5"/>
  <c r="H17" i="5"/>
  <c r="G17" i="5"/>
  <c r="F17" i="5"/>
  <c r="E17" i="5"/>
  <c r="D17" i="5"/>
  <c r="C17" i="5"/>
  <c r="H43" i="5"/>
  <c r="G43" i="5"/>
  <c r="C16" i="28"/>
  <c r="B16" i="28"/>
  <c r="D15" i="18"/>
  <c r="D17" i="18"/>
  <c r="D20" i="18"/>
  <c r="D23" i="18"/>
  <c r="M23" i="18"/>
  <c r="I23" i="18"/>
  <c r="G23" i="18"/>
  <c r="E23" i="18"/>
  <c r="N20" i="18"/>
  <c r="M20" i="18"/>
  <c r="L20" i="18"/>
  <c r="J20" i="18"/>
  <c r="I20" i="18"/>
  <c r="H20" i="18"/>
  <c r="G20" i="18"/>
  <c r="F20" i="18"/>
  <c r="E20" i="18"/>
  <c r="N17" i="18"/>
  <c r="M17" i="18"/>
  <c r="J17" i="18"/>
  <c r="I17" i="18"/>
  <c r="H17" i="18"/>
  <c r="G17" i="18"/>
  <c r="F17" i="18"/>
  <c r="E17" i="18"/>
  <c r="G15" i="18"/>
  <c r="H15" i="18"/>
  <c r="I15" i="18"/>
  <c r="J15" i="18"/>
  <c r="M15" i="18"/>
  <c r="N15" i="18"/>
  <c r="F15" i="18"/>
  <c r="E15" i="18"/>
  <c r="C14" i="28"/>
  <c r="C28" i="4"/>
  <c r="B13" i="7"/>
  <c r="C29" i="28"/>
  <c r="C25" i="28"/>
  <c r="C23" i="28"/>
  <c r="C20" i="28"/>
  <c r="C18" i="28"/>
  <c r="T38" i="6"/>
  <c r="T37" i="6"/>
  <c r="E37" i="4"/>
  <c r="Q38" i="6"/>
  <c r="Q37" i="6"/>
  <c r="P37" i="6"/>
  <c r="P38" i="6"/>
  <c r="D37" i="4"/>
  <c r="E38" i="4"/>
  <c r="E23" i="16"/>
  <c r="F23" i="16" s="1"/>
  <c r="E24" i="16"/>
  <c r="F24" i="16" s="1"/>
  <c r="E25" i="16"/>
  <c r="F25" i="16" s="1"/>
  <c r="E26" i="16"/>
  <c r="F26" i="16" s="1"/>
  <c r="E27" i="16"/>
  <c r="F27" i="16" s="1"/>
  <c r="E28" i="16"/>
  <c r="F28" i="16" s="1"/>
  <c r="E29" i="16"/>
  <c r="F29" i="16" s="1"/>
  <c r="E30" i="16"/>
  <c r="F30" i="16" s="1"/>
  <c r="E31" i="16"/>
  <c r="F31" i="16" s="1"/>
  <c r="E32" i="16"/>
  <c r="F32" i="16" s="1"/>
  <c r="E10" i="16"/>
  <c r="F10" i="16" s="1"/>
  <c r="E11" i="16"/>
  <c r="F11" i="16" s="1"/>
  <c r="E12" i="16"/>
  <c r="F12" i="16" s="1"/>
  <c r="E13" i="16"/>
  <c r="F13" i="16" s="1"/>
  <c r="E15" i="16"/>
  <c r="F15" i="16" s="1"/>
  <c r="E16" i="16"/>
  <c r="F16" i="16" s="1"/>
  <c r="E17" i="16"/>
  <c r="F17" i="16" s="1"/>
  <c r="E18" i="16"/>
  <c r="F18" i="16" s="1"/>
  <c r="E19" i="16"/>
  <c r="F19" i="16" s="1"/>
  <c r="E20" i="16"/>
  <c r="F20" i="16" s="1"/>
  <c r="S38" i="6" l="1"/>
  <c r="S37" i="6"/>
  <c r="D38" i="4"/>
  <c r="H45" i="5" l="1"/>
  <c r="G45" i="5"/>
  <c r="H41" i="5"/>
  <c r="G41" i="5"/>
  <c r="F41" i="5"/>
  <c r="H39" i="5"/>
  <c r="G39" i="5"/>
  <c r="F39" i="5"/>
  <c r="D36" i="5"/>
  <c r="H36" i="5"/>
  <c r="G36" i="5"/>
  <c r="F36" i="5"/>
  <c r="E36" i="5"/>
  <c r="H33" i="5"/>
  <c r="G33" i="5"/>
  <c r="F33" i="5"/>
  <c r="E33" i="5"/>
  <c r="D33" i="5"/>
  <c r="D29" i="5"/>
  <c r="E29" i="5"/>
  <c r="F29" i="5"/>
  <c r="G29" i="5"/>
  <c r="H29" i="5"/>
  <c r="D26" i="5"/>
  <c r="E26" i="5"/>
  <c r="F26" i="5"/>
  <c r="G26" i="5"/>
  <c r="H26" i="5"/>
  <c r="C26" i="5"/>
  <c r="D22" i="5"/>
  <c r="E22" i="5"/>
  <c r="F22" i="5"/>
  <c r="G22" i="5"/>
  <c r="H22" i="5"/>
  <c r="C22" i="5"/>
  <c r="D20" i="5"/>
  <c r="E20" i="5"/>
  <c r="F20" i="5"/>
  <c r="G20" i="5"/>
  <c r="H20" i="5"/>
  <c r="C20" i="5"/>
  <c r="D14" i="5"/>
  <c r="E14" i="5"/>
  <c r="F14" i="5"/>
  <c r="G14" i="5"/>
  <c r="H14" i="5"/>
  <c r="C14" i="5"/>
  <c r="D12" i="5"/>
  <c r="E12" i="5"/>
  <c r="F12" i="5"/>
  <c r="G12" i="5"/>
  <c r="H12" i="5"/>
  <c r="C12" i="5"/>
  <c r="C26" i="27"/>
  <c r="D26" i="27" s="1"/>
  <c r="C24" i="27"/>
  <c r="D24" i="27" s="1"/>
  <c r="C22" i="27"/>
  <c r="D22" i="27" s="1"/>
  <c r="C20" i="27"/>
  <c r="D20" i="27" s="1"/>
  <c r="C17" i="27"/>
  <c r="D17" i="27" s="1"/>
  <c r="D16" i="27"/>
  <c r="E16" i="27"/>
  <c r="D18" i="27"/>
  <c r="E18" i="27"/>
  <c r="D19" i="27"/>
  <c r="E19" i="27"/>
  <c r="D21" i="27"/>
  <c r="E21" i="27"/>
  <c r="D23" i="27"/>
  <c r="E23" i="27"/>
  <c r="D25" i="27"/>
  <c r="E25" i="27"/>
  <c r="C15" i="27"/>
  <c r="E15" i="27" s="1"/>
  <c r="E12" i="27"/>
  <c r="E13" i="27" s="1"/>
  <c r="D12" i="27"/>
  <c r="D13" i="27" s="1"/>
  <c r="D44" i="12"/>
  <c r="D40" i="12"/>
  <c r="D38" i="12"/>
  <c r="D35" i="12"/>
  <c r="D32" i="12"/>
  <c r="D29" i="12"/>
  <c r="D26" i="12"/>
  <c r="D22" i="12"/>
  <c r="D20" i="12"/>
  <c r="I34" i="11"/>
  <c r="G31" i="11"/>
  <c r="I31" i="11"/>
  <c r="E31" i="11"/>
  <c r="G28" i="11"/>
  <c r="I28" i="11"/>
  <c r="E28" i="11"/>
  <c r="G25" i="11"/>
  <c r="I25" i="11"/>
  <c r="E25" i="11"/>
  <c r="E22" i="11"/>
  <c r="G22" i="11"/>
  <c r="I22" i="11"/>
  <c r="C22" i="11"/>
  <c r="E18" i="11"/>
  <c r="G18" i="11"/>
  <c r="I18" i="11"/>
  <c r="C18" i="11"/>
  <c r="E16" i="11"/>
  <c r="G16" i="11"/>
  <c r="I16" i="11"/>
  <c r="C16" i="11"/>
  <c r="H28" i="10"/>
  <c r="J28" i="10"/>
  <c r="L28" i="10"/>
  <c r="N28" i="10"/>
  <c r="F28" i="10"/>
  <c r="B44" i="10"/>
  <c r="B38" i="10"/>
  <c r="B35" i="10"/>
  <c r="B28" i="10"/>
  <c r="B19" i="10"/>
  <c r="B25" i="10"/>
  <c r="B21" i="10"/>
  <c r="N44" i="10"/>
  <c r="L44" i="10"/>
  <c r="L40" i="10"/>
  <c r="N40" i="10"/>
  <c r="J40" i="10"/>
  <c r="L38" i="10"/>
  <c r="N38" i="10"/>
  <c r="J38" i="10"/>
  <c r="H35" i="10"/>
  <c r="J35" i="10"/>
  <c r="L35" i="10"/>
  <c r="N35" i="10"/>
  <c r="F35" i="10"/>
  <c r="H32" i="10"/>
  <c r="J32" i="10"/>
  <c r="L32" i="10"/>
  <c r="N32" i="10"/>
  <c r="F32" i="10"/>
  <c r="F25" i="10"/>
  <c r="H25" i="10"/>
  <c r="J25" i="10"/>
  <c r="L25" i="10"/>
  <c r="N25" i="10"/>
  <c r="D25" i="10"/>
  <c r="F21" i="10"/>
  <c r="H21" i="10"/>
  <c r="J21" i="10"/>
  <c r="L21" i="10"/>
  <c r="N21" i="10"/>
  <c r="D21" i="10"/>
  <c r="F19" i="10"/>
  <c r="H19" i="10"/>
  <c r="J19" i="10"/>
  <c r="L19" i="10"/>
  <c r="N19" i="10"/>
  <c r="D19" i="10"/>
  <c r="H35" i="14"/>
  <c r="H32" i="14"/>
  <c r="H29" i="14"/>
  <c r="H26" i="14"/>
  <c r="H22" i="14"/>
  <c r="H20" i="14"/>
  <c r="H28" i="7"/>
  <c r="H26" i="7"/>
  <c r="H24" i="7"/>
  <c r="H22" i="7"/>
  <c r="H19" i="7"/>
  <c r="H17" i="7"/>
  <c r="C24" i="7"/>
  <c r="C28" i="7"/>
  <c r="C29" i="7" s="1"/>
  <c r="C26" i="7"/>
  <c r="C22" i="7"/>
  <c r="C19" i="7"/>
  <c r="C17" i="7"/>
  <c r="C13" i="7"/>
  <c r="E14" i="27"/>
  <c r="D14" i="27"/>
  <c r="F27" i="7"/>
  <c r="G27" i="7" s="1"/>
  <c r="G28" i="7" s="1"/>
  <c r="Q36" i="6"/>
  <c r="R36" i="6"/>
  <c r="T36" i="6"/>
  <c r="O36" i="6"/>
  <c r="N33" i="6"/>
  <c r="O33" i="6"/>
  <c r="Q33" i="6"/>
  <c r="R33" i="6"/>
  <c r="T33" i="6"/>
  <c r="L33" i="6"/>
  <c r="K31" i="6"/>
  <c r="L31" i="6"/>
  <c r="N31" i="6"/>
  <c r="O31" i="6"/>
  <c r="Q31" i="6"/>
  <c r="R31" i="6"/>
  <c r="T31" i="6"/>
  <c r="I31" i="6"/>
  <c r="H28" i="6"/>
  <c r="I28" i="6"/>
  <c r="K28" i="6"/>
  <c r="L28" i="6"/>
  <c r="N28" i="6"/>
  <c r="O28" i="6"/>
  <c r="Q28" i="6"/>
  <c r="R28" i="6"/>
  <c r="T28" i="6"/>
  <c r="F28" i="6"/>
  <c r="H26" i="6"/>
  <c r="I26" i="6"/>
  <c r="K26" i="6"/>
  <c r="L26" i="6"/>
  <c r="N26" i="6"/>
  <c r="O26" i="6"/>
  <c r="Q26" i="6"/>
  <c r="R26" i="6"/>
  <c r="T26" i="6"/>
  <c r="F26" i="6"/>
  <c r="S30" i="6"/>
  <c r="S31" i="6" s="1"/>
  <c r="P30" i="6"/>
  <c r="P31" i="6" s="1"/>
  <c r="M30" i="6"/>
  <c r="M31" i="6" s="1"/>
  <c r="J30" i="6"/>
  <c r="J31" i="6" s="1"/>
  <c r="S27" i="6"/>
  <c r="S28" i="6" s="1"/>
  <c r="P27" i="6"/>
  <c r="P28" i="6" s="1"/>
  <c r="M27" i="6"/>
  <c r="M28" i="6" s="1"/>
  <c r="J27" i="6"/>
  <c r="J28" i="6" s="1"/>
  <c r="G27" i="6"/>
  <c r="G28" i="6" s="1"/>
  <c r="H23" i="6"/>
  <c r="I23" i="6"/>
  <c r="O23" i="6"/>
  <c r="Q23" i="6"/>
  <c r="R23" i="6"/>
  <c r="T23" i="6"/>
  <c r="F23" i="6"/>
  <c r="E21" i="6"/>
  <c r="F21" i="6"/>
  <c r="H21" i="6"/>
  <c r="I21" i="6"/>
  <c r="K21" i="6"/>
  <c r="L21" i="6"/>
  <c r="N21" i="6"/>
  <c r="O21" i="6"/>
  <c r="Q21" i="6"/>
  <c r="R21" i="6"/>
  <c r="T21" i="6"/>
  <c r="C21" i="6"/>
  <c r="E18" i="6"/>
  <c r="F18" i="6"/>
  <c r="H18" i="6"/>
  <c r="I18" i="6"/>
  <c r="K18" i="6"/>
  <c r="L18" i="6"/>
  <c r="N18" i="6"/>
  <c r="O18" i="6"/>
  <c r="Q18" i="6"/>
  <c r="R18" i="6"/>
  <c r="T18" i="6"/>
  <c r="C18" i="6"/>
  <c r="E16" i="6"/>
  <c r="F16" i="6"/>
  <c r="H16" i="6"/>
  <c r="I16" i="6"/>
  <c r="K16" i="6"/>
  <c r="L16" i="6"/>
  <c r="N16" i="6"/>
  <c r="O16" i="6"/>
  <c r="Q16" i="6"/>
  <c r="R16" i="6"/>
  <c r="T16" i="6"/>
  <c r="C16" i="6"/>
  <c r="S35" i="6"/>
  <c r="P35" i="6"/>
  <c r="C26" i="4"/>
  <c r="C36" i="4"/>
  <c r="C33" i="4"/>
  <c r="C31" i="4"/>
  <c r="C23" i="4"/>
  <c r="C21" i="4"/>
  <c r="C18" i="4"/>
  <c r="C16" i="4"/>
  <c r="E17" i="4"/>
  <c r="E18" i="4" s="1"/>
  <c r="D17" i="4"/>
  <c r="D18" i="4" s="1"/>
  <c r="K19" i="18"/>
  <c r="K20" i="18" s="1"/>
  <c r="L14" i="18"/>
  <c r="L15" i="18" s="1"/>
  <c r="K14" i="18"/>
  <c r="K15" i="18" s="1"/>
  <c r="P36" i="6" l="1"/>
  <c r="P34" i="6"/>
  <c r="S36" i="6"/>
  <c r="S34" i="6"/>
  <c r="E22" i="27"/>
  <c r="D15" i="27"/>
  <c r="C27" i="27"/>
  <c r="E26" i="27"/>
  <c r="E24" i="27"/>
  <c r="E20" i="27"/>
  <c r="E17" i="27"/>
  <c r="F28" i="7"/>
  <c r="D27" i="27" l="1"/>
  <c r="E27" i="27"/>
  <c r="B37" i="17" l="1"/>
  <c r="B36" i="17"/>
  <c r="G33" i="8" l="1"/>
  <c r="H33" i="8" s="1"/>
  <c r="S15" i="6"/>
  <c r="S16" i="6" s="1"/>
  <c r="S17" i="6"/>
  <c r="S18" i="6" s="1"/>
  <c r="S19" i="6"/>
  <c r="S20" i="6"/>
  <c r="S21" i="6" s="1"/>
  <c r="S22" i="6"/>
  <c r="S23" i="6" s="1"/>
  <c r="S25" i="6"/>
  <c r="S26" i="6" s="1"/>
  <c r="S32" i="6"/>
  <c r="S33" i="6" s="1"/>
  <c r="S13" i="6"/>
  <c r="S14" i="6" s="1"/>
  <c r="P15" i="6"/>
  <c r="P16" i="6" s="1"/>
  <c r="P17" i="6"/>
  <c r="P18" i="6" s="1"/>
  <c r="P19" i="6"/>
  <c r="P20" i="6"/>
  <c r="P21" i="6" s="1"/>
  <c r="P22" i="6"/>
  <c r="P23" i="6" s="1"/>
  <c r="P25" i="6"/>
  <c r="P26" i="6" s="1"/>
  <c r="P32" i="6"/>
  <c r="P33" i="6" s="1"/>
  <c r="P13" i="6"/>
  <c r="P14" i="6" s="1"/>
  <c r="M15" i="6"/>
  <c r="M16" i="6" s="1"/>
  <c r="M17" i="6"/>
  <c r="M18" i="6" s="1"/>
  <c r="M19" i="6"/>
  <c r="M20" i="6"/>
  <c r="M21" i="6" s="1"/>
  <c r="M22" i="6"/>
  <c r="M25" i="6"/>
  <c r="M26" i="6" s="1"/>
  <c r="M32" i="6"/>
  <c r="M33" i="6" s="1"/>
  <c r="M13" i="6"/>
  <c r="M14" i="6" s="1"/>
  <c r="J15" i="6"/>
  <c r="J16" i="6" s="1"/>
  <c r="J17" i="6"/>
  <c r="J18" i="6" s="1"/>
  <c r="J19" i="6"/>
  <c r="J20" i="6"/>
  <c r="J21" i="6" s="1"/>
  <c r="J22" i="6"/>
  <c r="J25" i="6"/>
  <c r="J26" i="6" s="1"/>
  <c r="J13" i="6"/>
  <c r="J14" i="6" s="1"/>
  <c r="G15" i="6"/>
  <c r="G16" i="6" s="1"/>
  <c r="G17" i="6"/>
  <c r="G18" i="6" s="1"/>
  <c r="G19" i="6"/>
  <c r="G20" i="6"/>
  <c r="G21" i="6" s="1"/>
  <c r="G22" i="6"/>
  <c r="G23" i="6" s="1"/>
  <c r="G25" i="6"/>
  <c r="G26" i="6" s="1"/>
  <c r="G13" i="6"/>
  <c r="G14" i="6" s="1"/>
  <c r="D15" i="6"/>
  <c r="D16" i="6" s="1"/>
  <c r="D17" i="6"/>
  <c r="D18" i="6" s="1"/>
  <c r="D19" i="6"/>
  <c r="D20" i="6"/>
  <c r="D21" i="6" s="1"/>
  <c r="D13" i="6"/>
  <c r="D14" i="6" s="1"/>
  <c r="D15" i="4"/>
  <c r="D16" i="4" s="1"/>
  <c r="D19" i="4"/>
  <c r="D20" i="4"/>
  <c r="D21" i="4" s="1"/>
  <c r="D22" i="4"/>
  <c r="D23" i="4" s="1"/>
  <c r="D25" i="4"/>
  <c r="D26" i="4" s="1"/>
  <c r="D27" i="4"/>
  <c r="D28" i="4" s="1"/>
  <c r="D30" i="4"/>
  <c r="D31" i="4" s="1"/>
  <c r="D32" i="4"/>
  <c r="D33" i="4" s="1"/>
  <c r="D35" i="4"/>
  <c r="D13" i="4"/>
  <c r="D14" i="4" s="1"/>
  <c r="L18" i="18"/>
  <c r="L16" i="18"/>
  <c r="L17" i="18" s="1"/>
  <c r="K18" i="18"/>
  <c r="K21" i="18"/>
  <c r="K22" i="18"/>
  <c r="K23" i="18" s="1"/>
  <c r="K16" i="18"/>
  <c r="K17" i="18" s="1"/>
  <c r="D36" i="17"/>
  <c r="E36" i="17"/>
  <c r="F36" i="17"/>
  <c r="C36" i="17"/>
  <c r="C14" i="17"/>
  <c r="D14" i="17"/>
  <c r="E14" i="17"/>
  <c r="F14" i="17"/>
  <c r="B14" i="17"/>
  <c r="F25" i="7"/>
  <c r="F26" i="7" s="1"/>
  <c r="F29" i="7"/>
  <c r="F23" i="7"/>
  <c r="F24" i="7" s="1"/>
  <c r="F21" i="7"/>
  <c r="F22" i="7" s="1"/>
  <c r="F20" i="7"/>
  <c r="F18" i="7"/>
  <c r="F19" i="7" s="1"/>
  <c r="F16" i="7"/>
  <c r="F17" i="7" s="1"/>
  <c r="F14" i="7"/>
  <c r="F37" i="17"/>
  <c r="E37" i="17"/>
  <c r="D37" i="17"/>
  <c r="C37" i="17"/>
  <c r="F15" i="17"/>
  <c r="D15" i="17"/>
  <c r="C15" i="17"/>
  <c r="E22" i="16"/>
  <c r="F22" i="16" s="1"/>
  <c r="E21" i="16"/>
  <c r="F21" i="16" s="1"/>
  <c r="D14" i="14"/>
  <c r="G46" i="12"/>
  <c r="G45" i="12"/>
  <c r="G43" i="12"/>
  <c r="G44" i="12" s="1"/>
  <c r="G42" i="12"/>
  <c r="G41" i="12"/>
  <c r="G39" i="12"/>
  <c r="G40" i="12" s="1"/>
  <c r="G37" i="12"/>
  <c r="G38" i="12" s="1"/>
  <c r="G34" i="12"/>
  <c r="G31" i="12"/>
  <c r="G32" i="12" s="1"/>
  <c r="G28" i="12"/>
  <c r="G29" i="12" s="1"/>
  <c r="G25" i="12"/>
  <c r="G26" i="12" s="1"/>
  <c r="G24" i="12"/>
  <c r="G21" i="12"/>
  <c r="G22" i="12" s="1"/>
  <c r="G19" i="12"/>
  <c r="G20" i="12" s="1"/>
  <c r="G16" i="12"/>
  <c r="G17" i="12" s="1"/>
  <c r="J33" i="11"/>
  <c r="J34" i="11" s="1"/>
  <c r="J32" i="11"/>
  <c r="J30" i="11"/>
  <c r="J31" i="11" s="1"/>
  <c r="H30" i="11"/>
  <c r="H31" i="11" s="1"/>
  <c r="F30" i="11"/>
  <c r="F31" i="11" s="1"/>
  <c r="J27" i="11"/>
  <c r="J28" i="11" s="1"/>
  <c r="H27" i="11"/>
  <c r="H28" i="11" s="1"/>
  <c r="F27" i="11"/>
  <c r="F28" i="11" s="1"/>
  <c r="J24" i="11"/>
  <c r="J25" i="11" s="1"/>
  <c r="H24" i="11"/>
  <c r="H25" i="11" s="1"/>
  <c r="F24" i="11"/>
  <c r="F25" i="11" s="1"/>
  <c r="J21" i="11"/>
  <c r="J22" i="11" s="1"/>
  <c r="H21" i="11"/>
  <c r="H22" i="11" s="1"/>
  <c r="F21" i="11"/>
  <c r="F22" i="11" s="1"/>
  <c r="D21" i="11"/>
  <c r="D22" i="11" s="1"/>
  <c r="H20" i="11"/>
  <c r="F20" i="11"/>
  <c r="D20" i="11"/>
  <c r="J17" i="11"/>
  <c r="J18" i="11" s="1"/>
  <c r="H17" i="11"/>
  <c r="H18" i="11" s="1"/>
  <c r="F17" i="11"/>
  <c r="F18" i="11" s="1"/>
  <c r="D17" i="11"/>
  <c r="D18" i="11" s="1"/>
  <c r="J15" i="11"/>
  <c r="J16" i="11" s="1"/>
  <c r="H15" i="11"/>
  <c r="H16" i="11" s="1"/>
  <c r="F15" i="11"/>
  <c r="F16" i="11" s="1"/>
  <c r="D15" i="11"/>
  <c r="D16" i="11" s="1"/>
  <c r="J12" i="11"/>
  <c r="J13" i="11" s="1"/>
  <c r="H12" i="11"/>
  <c r="H13" i="11" s="1"/>
  <c r="F12" i="11"/>
  <c r="F13" i="11" s="1"/>
  <c r="D12" i="11"/>
  <c r="D13" i="11" s="1"/>
  <c r="O43" i="10"/>
  <c r="M43" i="10"/>
  <c r="O39" i="10"/>
  <c r="O40" i="10" s="1"/>
  <c r="M39" i="10"/>
  <c r="M40" i="10" s="1"/>
  <c r="K39" i="10"/>
  <c r="K40" i="10" s="1"/>
  <c r="O37" i="10"/>
  <c r="O38" i="10" s="1"/>
  <c r="M37" i="10"/>
  <c r="M38" i="10" s="1"/>
  <c r="K37" i="10"/>
  <c r="K38" i="10" s="1"/>
  <c r="O36" i="10"/>
  <c r="M36" i="10"/>
  <c r="K36" i="10"/>
  <c r="O34" i="10"/>
  <c r="O35" i="10" s="1"/>
  <c r="M34" i="10"/>
  <c r="M35" i="10" s="1"/>
  <c r="K34" i="10"/>
  <c r="K35" i="10" s="1"/>
  <c r="I34" i="10"/>
  <c r="I35" i="10" s="1"/>
  <c r="G34" i="10"/>
  <c r="G35" i="10" s="1"/>
  <c r="O31" i="10"/>
  <c r="O32" i="10" s="1"/>
  <c r="M31" i="10"/>
  <c r="M32" i="10" s="1"/>
  <c r="K31" i="10"/>
  <c r="K32" i="10" s="1"/>
  <c r="I31" i="10"/>
  <c r="I32" i="10" s="1"/>
  <c r="G31" i="10"/>
  <c r="G32" i="10" s="1"/>
  <c r="O27" i="10"/>
  <c r="M27" i="10"/>
  <c r="M28" i="10" s="1"/>
  <c r="K27" i="10"/>
  <c r="K28" i="10" s="1"/>
  <c r="I27" i="10"/>
  <c r="I28" i="10" s="1"/>
  <c r="G27" i="10"/>
  <c r="G28" i="10" s="1"/>
  <c r="O24" i="10"/>
  <c r="O25" i="10" s="1"/>
  <c r="M24" i="10"/>
  <c r="M25" i="10" s="1"/>
  <c r="K24" i="10"/>
  <c r="K25" i="10" s="1"/>
  <c r="I24" i="10"/>
  <c r="I25" i="10" s="1"/>
  <c r="G24" i="10"/>
  <c r="G25" i="10" s="1"/>
  <c r="E24" i="10"/>
  <c r="E25" i="10" s="1"/>
  <c r="O23" i="10"/>
  <c r="I23" i="10"/>
  <c r="G23" i="10"/>
  <c r="E23" i="10"/>
  <c r="O20" i="10"/>
  <c r="O21" i="10" s="1"/>
  <c r="M20" i="10"/>
  <c r="M21" i="10" s="1"/>
  <c r="K20" i="10"/>
  <c r="K21" i="10" s="1"/>
  <c r="I20" i="10"/>
  <c r="I21" i="10" s="1"/>
  <c r="G20" i="10"/>
  <c r="G21" i="10" s="1"/>
  <c r="E20" i="10"/>
  <c r="E21" i="10" s="1"/>
  <c r="O18" i="10"/>
  <c r="O19" i="10" s="1"/>
  <c r="M18" i="10"/>
  <c r="M19" i="10" s="1"/>
  <c r="K18" i="10"/>
  <c r="K19" i="10" s="1"/>
  <c r="I18" i="10"/>
  <c r="I19" i="10" s="1"/>
  <c r="G18" i="10"/>
  <c r="G19" i="10" s="1"/>
  <c r="E18" i="10"/>
  <c r="E19" i="10" s="1"/>
  <c r="O15" i="10"/>
  <c r="O16" i="10" s="1"/>
  <c r="M15" i="10"/>
  <c r="M16" i="10" s="1"/>
  <c r="K15" i="10"/>
  <c r="K16" i="10" s="1"/>
  <c r="I15" i="10"/>
  <c r="I16" i="10" s="1"/>
  <c r="G15" i="10"/>
  <c r="G16" i="10" s="1"/>
  <c r="E15" i="10"/>
  <c r="E16" i="10" s="1"/>
  <c r="G36" i="8"/>
  <c r="I36" i="8" s="1"/>
  <c r="F36" i="8"/>
  <c r="G35" i="8"/>
  <c r="I35" i="8" s="1"/>
  <c r="F35" i="8"/>
  <c r="G34" i="8"/>
  <c r="H34" i="8" s="1"/>
  <c r="F34" i="8"/>
  <c r="F33" i="8"/>
  <c r="E35" i="4"/>
  <c r="E32" i="4"/>
  <c r="E33" i="4" s="1"/>
  <c r="E30" i="4"/>
  <c r="E31" i="4" s="1"/>
  <c r="E27" i="4"/>
  <c r="E28" i="4" s="1"/>
  <c r="E25" i="4"/>
  <c r="E26" i="4" s="1"/>
  <c r="E22" i="4"/>
  <c r="E23" i="4" s="1"/>
  <c r="E20" i="4"/>
  <c r="E21" i="4" s="1"/>
  <c r="E19" i="4"/>
  <c r="E15" i="4"/>
  <c r="E16" i="4" s="1"/>
  <c r="E13" i="4"/>
  <c r="E14" i="4" s="1"/>
  <c r="I33" i="8" l="1"/>
  <c r="E36" i="4"/>
  <c r="E34" i="4"/>
  <c r="D36" i="4"/>
  <c r="D34" i="4"/>
  <c r="M44" i="10"/>
  <c r="M42" i="10"/>
  <c r="O44" i="10"/>
  <c r="O42" i="10"/>
  <c r="I34" i="8"/>
  <c r="I36" i="12"/>
  <c r="H36" i="12"/>
  <c r="I19" i="12"/>
  <c r="I20" i="12" s="1"/>
  <c r="H19" i="12"/>
  <c r="H20" i="12" s="1"/>
  <c r="I37" i="12"/>
  <c r="I38" i="12" s="1"/>
  <c r="H37" i="12"/>
  <c r="H38" i="12" s="1"/>
  <c r="I21" i="12"/>
  <c r="I22" i="12" s="1"/>
  <c r="H21" i="12"/>
  <c r="H22" i="12" s="1"/>
  <c r="I39" i="12"/>
  <c r="I40" i="12" s="1"/>
  <c r="H39" i="12"/>
  <c r="H40" i="12" s="1"/>
  <c r="I24" i="12"/>
  <c r="H24" i="12"/>
  <c r="I41" i="12"/>
  <c r="H41" i="12"/>
  <c r="I25" i="12"/>
  <c r="I26" i="12" s="1"/>
  <c r="H25" i="12"/>
  <c r="H26" i="12" s="1"/>
  <c r="I42" i="12"/>
  <c r="H42" i="12"/>
  <c r="I28" i="12"/>
  <c r="I29" i="12" s="1"/>
  <c r="H28" i="12"/>
  <c r="H29" i="12" s="1"/>
  <c r="I43" i="12"/>
  <c r="I44" i="12" s="1"/>
  <c r="H43" i="12"/>
  <c r="H44" i="12" s="1"/>
  <c r="I31" i="12"/>
  <c r="I32" i="12" s="1"/>
  <c r="H31" i="12"/>
  <c r="H32" i="12" s="1"/>
  <c r="I45" i="12"/>
  <c r="H45" i="12"/>
  <c r="I34" i="12"/>
  <c r="I35" i="12" s="1"/>
  <c r="H34" i="12"/>
  <c r="H35" i="12" s="1"/>
  <c r="H46" i="12"/>
  <c r="I46" i="12"/>
  <c r="I16" i="12"/>
  <c r="I17" i="12" s="1"/>
  <c r="H16" i="12"/>
  <c r="H17" i="12" s="1"/>
  <c r="G23" i="7"/>
  <c r="G24" i="7" s="1"/>
  <c r="G20" i="7"/>
  <c r="G21" i="7"/>
  <c r="G22" i="7" s="1"/>
  <c r="G29" i="7"/>
  <c r="G25" i="7"/>
  <c r="G26" i="7" s="1"/>
  <c r="G14" i="7"/>
  <c r="G16" i="7"/>
  <c r="G17" i="7" s="1"/>
  <c r="G18" i="7"/>
  <c r="G19" i="7" s="1"/>
  <c r="H36" i="8"/>
  <c r="H35" i="8"/>
</calcChain>
</file>

<file path=xl/sharedStrings.xml><?xml version="1.0" encoding="utf-8"?>
<sst xmlns="http://schemas.openxmlformats.org/spreadsheetml/2006/main" count="1233" uniqueCount="336">
  <si>
    <t>TS_- 06</t>
  </si>
  <si>
    <t xml:space="preserve"> ราคาตั้ง  Standard     TS_- 06(S_) 6x100</t>
  </si>
  <si>
    <t>ราคาตั้ง Standard</t>
  </si>
  <si>
    <t>ขนาดเกลียว</t>
  </si>
  <si>
    <t>Type T บวกเพิ่ม</t>
  </si>
  <si>
    <t>NTC / PTC บวกเพิ่ม</t>
  </si>
  <si>
    <t>2 element บวกเพิ่ม</t>
  </si>
  <si>
    <t>บวกเพิ่ม</t>
  </si>
  <si>
    <t>หุ้มเทปล่อน เพิ่ม 100มม. ละ</t>
  </si>
  <si>
    <t>D (mm)</t>
  </si>
  <si>
    <t>บวกเพิ่ม 100 mm  ละ</t>
  </si>
  <si>
    <t>1/8”</t>
  </si>
  <si>
    <t>1/4”</t>
  </si>
  <si>
    <t>3/8”</t>
  </si>
  <si>
    <t>1/2”</t>
  </si>
  <si>
    <t>3/4”</t>
  </si>
  <si>
    <t>1”</t>
  </si>
  <si>
    <t>ราคาหัวกระโหลก</t>
  </si>
  <si>
    <t>Type K/J</t>
  </si>
  <si>
    <t>Blacklite เล็ก</t>
  </si>
  <si>
    <t>อลูมิเนียม ใหญ่</t>
  </si>
  <si>
    <t>Blackliteใหญ่</t>
  </si>
  <si>
    <t>-</t>
  </si>
  <si>
    <t>3.2S</t>
  </si>
  <si>
    <t>4.8S</t>
  </si>
  <si>
    <t>6S</t>
  </si>
  <si>
    <t>6.35S</t>
  </si>
  <si>
    <t>8S</t>
  </si>
  <si>
    <t>10A</t>
  </si>
  <si>
    <t>21.3B</t>
  </si>
  <si>
    <t>21.3I</t>
  </si>
  <si>
    <t>TS-07</t>
  </si>
  <si>
    <t xml:space="preserve"> ราคาตั้ง  Standard     TS_- 07 6x100</t>
  </si>
  <si>
    <t>บวกเพิ่มราคาหัวกระโหลก</t>
  </si>
  <si>
    <t xml:space="preserve"> ราคาตั้ง  Standard     TS_- 08(S_) 6x100</t>
  </si>
  <si>
    <t xml:space="preserve">2 element บวกเพิ่ม </t>
  </si>
  <si>
    <t>PT100</t>
  </si>
  <si>
    <t>PT1000</t>
  </si>
  <si>
    <t xml:space="preserve"> ราคาตั้ง  Standard     TS_- 09 6x100</t>
  </si>
  <si>
    <t>TS_-04</t>
  </si>
  <si>
    <t xml:space="preserve"> ราคาตั้ง  Standard     TS_- 04(S_) 6x100+1M</t>
  </si>
  <si>
    <t xml:space="preserve">2 element </t>
  </si>
  <si>
    <t>หมายเหตุ :  สายยาวกว่า 1 M บวกเพิ่มตามราคาสาย</t>
  </si>
  <si>
    <t>หมายเหตุ :  สาย Standard Type K = สแตนเลสถัก  / สาย Standard Type T = เทปล่อน</t>
  </si>
  <si>
    <t>หมายเหตุ :  สาย Standard NTC / PTC  =  PVC</t>
  </si>
  <si>
    <t>TS_ -05</t>
  </si>
  <si>
    <t xml:space="preserve"> ราคาตั้ง  Standard     TS_- 05 (11.5) 4.8x20+1M.</t>
  </si>
  <si>
    <t xml:space="preserve"> Standard</t>
  </si>
  <si>
    <t>Tube Length (L1)</t>
  </si>
  <si>
    <t>L1 บวกเพิ่ม  5 mm. ละ</t>
  </si>
  <si>
    <t>Type T บวกเพิ่ม Type K</t>
  </si>
  <si>
    <t>NTC / PTC บวกเพิ่ม Type K</t>
  </si>
  <si>
    <t>PT1000 บวกเพิ่ม PT100</t>
  </si>
  <si>
    <t>D(mm)</t>
  </si>
  <si>
    <t>ขนาดเขี้ยวล็อคID</t>
  </si>
  <si>
    <t>11.5,12,12.7</t>
  </si>
  <si>
    <t>20 mm</t>
  </si>
  <si>
    <t>สาย Standard Type T = เทปล่อน</t>
  </si>
  <si>
    <t>14.5 or 15.5</t>
  </si>
  <si>
    <t>สาย Standard PT100/PT1000/NTC/PTC  =  PVC</t>
  </si>
  <si>
    <t>TSP-10/TSZ-10</t>
  </si>
  <si>
    <t xml:space="preserve"> ราคาตั้ง  Standard     TS_- 10 (S_) 6x100+1M</t>
  </si>
  <si>
    <t>หมายเหตุ :  สาย Standard PT100 / PT1000  =  PVC</t>
  </si>
  <si>
    <t xml:space="preserve"> ราคาตั้ง  Standard     TS_- 11  Dai x100+1M</t>
  </si>
  <si>
    <t>Type T บวกเพิ่มจาก Type K</t>
  </si>
  <si>
    <t>NTC / PTC บวกเพิ่มจาก Type K</t>
  </si>
  <si>
    <t>PT 1000 บวกเพิ่มจาก PT100</t>
  </si>
  <si>
    <t>Thermocouple</t>
  </si>
  <si>
    <t>RTD</t>
  </si>
  <si>
    <t>หมายเหตุ :  สาย Standard Type K = สแตนเลสถัก / สาย Standard Type T = เทปล่อน</t>
  </si>
  <si>
    <t>TSP-12 / TSZ-12</t>
  </si>
  <si>
    <t xml:space="preserve"> ราคาตั้ง  Standard     TS_- 12  Dai x100+1MPU</t>
  </si>
  <si>
    <t>2 element เพิ่ม</t>
  </si>
  <si>
    <t>หมายเหตุ :  สาย Standard PT100 / PT1000   =  PVC</t>
  </si>
  <si>
    <t>TSK,J-12</t>
  </si>
  <si>
    <t>ราคาตั้ง  Standard     TS_- 12  Dai x100+1MS</t>
  </si>
  <si>
    <t>ขนาดด้ามจับ</t>
  </si>
  <si>
    <t>4x25 mm.</t>
  </si>
  <si>
    <t>6x25 mm.</t>
  </si>
  <si>
    <t>8x40 mm.</t>
  </si>
  <si>
    <t>12x40 mm.</t>
  </si>
  <si>
    <t xml:space="preserve">หมายเหตุ :   สาย Standard Type /J = สแตนเลสถัก </t>
  </si>
  <si>
    <t>TS_-13</t>
  </si>
  <si>
    <t xml:space="preserve"> ราคาตั้ง  Standard     TS_- 13  Dai xW+1M</t>
  </si>
  <si>
    <t>Dai</t>
  </si>
  <si>
    <t>W = กว้าง</t>
  </si>
  <si>
    <t>หนา</t>
  </si>
  <si>
    <t>Thermocouple /NTC</t>
  </si>
  <si>
    <t>Type T</t>
  </si>
  <si>
    <t>NTC/PTC</t>
  </si>
  <si>
    <t>5mm /7mm.</t>
  </si>
  <si>
    <t>0.8 mm.</t>
  </si>
  <si>
    <t>Ø 60-100mm.</t>
  </si>
  <si>
    <t>Ø 101mm. ขึ้นไป</t>
  </si>
  <si>
    <t>หมายเหตุ :  สาย Standard PT100 / PT1000 = เทปล่อน  / NTC / PTC  =  PVC</t>
  </si>
  <si>
    <t>TS_-14</t>
  </si>
  <si>
    <t xml:space="preserve"> ราคาตั้ง  Standard     TS_- 14  D x100-U</t>
  </si>
  <si>
    <t>Material  Ceramic  L1= คิดราคาเริ่มต้น ที่ 100 mm   * ความยาว Maximum 1000 mm.    (L1+Sleeve Length)</t>
  </si>
  <si>
    <t>หัวกระโหลก Blackliteใหญ่  บวกเพิ่ม</t>
  </si>
  <si>
    <t>TYPE</t>
  </si>
  <si>
    <t>Ø6mm./12.7mm.</t>
  </si>
  <si>
    <t>Ø10mm./12.7mm.</t>
  </si>
  <si>
    <t>Ø13mm./15.8mm.</t>
  </si>
  <si>
    <t>Ø17mm./22mm.</t>
  </si>
  <si>
    <t>ราคา</t>
  </si>
  <si>
    <t>Max Temp</t>
  </si>
  <si>
    <t>K</t>
  </si>
  <si>
    <t>500°C</t>
  </si>
  <si>
    <t>800°C</t>
  </si>
  <si>
    <t>1000°C</t>
  </si>
  <si>
    <t>1200°C</t>
  </si>
  <si>
    <t>1300°C</t>
  </si>
  <si>
    <t>J</t>
  </si>
  <si>
    <t>R</t>
  </si>
  <si>
    <t>1600°C</t>
  </si>
  <si>
    <t>S</t>
  </si>
  <si>
    <t>ขนาดเกลียวที่ใช้เล็กสุด 3/8'' NPT</t>
  </si>
  <si>
    <t>ขนาดเกลียวที่ใช้เล็กสุด  1/2'' NPT</t>
  </si>
  <si>
    <t>ขนาดเกลียวที่ใช้เล็กสุด  3/4'' NPT</t>
  </si>
  <si>
    <t>ขนาดเกลียวที่ใช้เล็กสุด  1'' NPT</t>
  </si>
  <si>
    <t>Ø20mm./25mm.</t>
  </si>
  <si>
    <t>TS_-15/N_-15/P_-15</t>
  </si>
  <si>
    <t xml:space="preserve"> ราคาตั้ง  Standard     TS_- 15(S_) D1-D2 x100+50</t>
  </si>
  <si>
    <t>D1 / D2 (mm)</t>
  </si>
  <si>
    <t>L1 บวกเพิ่ม 100 mm  ละ</t>
  </si>
  <si>
    <t>L2 บวกเพิ่ม 10 mm  ละ</t>
  </si>
  <si>
    <t>TS_-17/N_-17/P_-17</t>
  </si>
  <si>
    <t xml:space="preserve"> ราคาตั้ง  Standard     TS_- 17 (S_) D x100</t>
  </si>
  <si>
    <t>PT 100</t>
  </si>
  <si>
    <t>TS_-18/N_-18/P_-18</t>
  </si>
  <si>
    <t xml:space="preserve"> ราคาตั้ง  Standard     TS_- 18 (F_) D1-D2 x100+50</t>
  </si>
  <si>
    <t>D1/D2  (mm)</t>
  </si>
  <si>
    <t xml:space="preserve">วิธีคิดราคา TS_-18  </t>
  </si>
  <si>
    <t>ให้เอาราคาในตารางมาบวกกับราคาหน้าแปลนที่เลือก</t>
  </si>
  <si>
    <t>ราคาหน้าแปลน</t>
  </si>
  <si>
    <t>เฟอร์รูล</t>
  </si>
  <si>
    <t>JIS 10K</t>
  </si>
  <si>
    <t>1 นิ้ว</t>
  </si>
  <si>
    <t>3/4" , 1/2"</t>
  </si>
  <si>
    <t>1.5 นิ้ว</t>
  </si>
  <si>
    <t>1"</t>
  </si>
  <si>
    <t>2  นิ้ว</t>
  </si>
  <si>
    <t>1 1/2"</t>
  </si>
  <si>
    <t>2.5  นิ้ว</t>
  </si>
  <si>
    <t>2"</t>
  </si>
  <si>
    <t>ราคานี้ไม่รวมราคาหน้าแปลนเชื่อม (หน้าแปลนที่ติดกับตัวถัง)</t>
  </si>
  <si>
    <t>TSK-21/TSJ-21</t>
  </si>
  <si>
    <t xml:space="preserve"> ราคาตั้ง  Standard     TSK- 21  Dai x100 -MP</t>
  </si>
  <si>
    <t>ราคาตั้ง Standard Type K/J</t>
  </si>
  <si>
    <t>Plug</t>
  </si>
  <si>
    <t>MP</t>
  </si>
  <si>
    <t>SP</t>
  </si>
  <si>
    <t>TSK-22/TSJ-22</t>
  </si>
  <si>
    <t xml:space="preserve"> ราคาตั้ง  Standard   TSK- 22 +1M( S)-MP</t>
  </si>
  <si>
    <t>ชนิดสาย  (เริ่มต้น 1 เมตร ) Type K/J</t>
  </si>
  <si>
    <t>บวกเพิ่มเมตรละ</t>
  </si>
  <si>
    <t>สายสแตนเลสถัก</t>
  </si>
  <si>
    <t>สายพีวีซี</t>
  </si>
  <si>
    <t>สายไฟเบอร์กลาส</t>
  </si>
  <si>
    <t>สายเทปล่อน</t>
  </si>
  <si>
    <t>TS_-25</t>
  </si>
  <si>
    <t xml:space="preserve"> ราคาตั้ง  Standard   TSK- 25 +1M-S</t>
  </si>
  <si>
    <t xml:space="preserve">ชนิดสาย  (เริ่มต้น 1 เมตร ) </t>
  </si>
  <si>
    <t>None (หางปลา)</t>
  </si>
  <si>
    <t>หมายเหตุ สายType ไหน ให้เอาราคาสายType นั้นมาบวกเพิ่มกรณีเกิน 1 เมตร</t>
  </si>
  <si>
    <t>TS_- 23</t>
  </si>
  <si>
    <t xml:space="preserve"> ราคาตั้ง  Standard     TSK- 23  Dai x100+1.5MPS-MP</t>
  </si>
  <si>
    <t>2 element บวก เพิ่ม</t>
  </si>
  <si>
    <t>Type K PVC สปริง</t>
  </si>
  <si>
    <t>TS_-27</t>
  </si>
  <si>
    <t xml:space="preserve"> ราคาตั้ง  Standard     TS_- 27(S_) 6x100</t>
  </si>
  <si>
    <t>TS_-/28</t>
  </si>
  <si>
    <t xml:space="preserve"> ราคาตั้ง  Standard     TS_- 28  D x100</t>
  </si>
  <si>
    <t>TS_-/29</t>
  </si>
  <si>
    <t xml:space="preserve"> ราคาตั้ง  Standard     TS_- 29  D x100</t>
  </si>
  <si>
    <t xml:space="preserve">Type </t>
  </si>
  <si>
    <t>Dia</t>
  </si>
  <si>
    <t>Max Temp.</t>
  </si>
  <si>
    <t>R,S</t>
  </si>
  <si>
    <t>1600 °C</t>
  </si>
  <si>
    <t>K,J</t>
  </si>
  <si>
    <t>600 °C</t>
  </si>
  <si>
    <t>800 °C</t>
  </si>
  <si>
    <t>1000 °C</t>
  </si>
  <si>
    <t>1300 °C</t>
  </si>
  <si>
    <t>TS_ - 01</t>
  </si>
  <si>
    <t xml:space="preserve"> ราคาตั้ง  Standard     TS_- 01 4.8 +1M. </t>
  </si>
  <si>
    <t>ขนาดหัว (THREAD)</t>
  </si>
  <si>
    <t>ชนิดสาย รุ่นเริ่มต้น</t>
  </si>
  <si>
    <t>M6</t>
  </si>
  <si>
    <t>M8</t>
  </si>
  <si>
    <t>M10</t>
  </si>
  <si>
    <t>5/16”</t>
  </si>
  <si>
    <t>TSK/TSJ</t>
  </si>
  <si>
    <t>สาย ถักสแตนเลส</t>
  </si>
  <si>
    <t>TST</t>
  </si>
  <si>
    <t>สาย Teflon</t>
  </si>
  <si>
    <t>TSP</t>
  </si>
  <si>
    <t>TSZ</t>
  </si>
  <si>
    <t>TS_ -01-0</t>
  </si>
  <si>
    <t xml:space="preserve"> ราคา   Standard    TS_ -01-0+ 1 M. </t>
  </si>
  <si>
    <t>M5</t>
  </si>
  <si>
    <t>สายถักสแตนเลส</t>
  </si>
  <si>
    <t>TS_-02 / 02-SI</t>
  </si>
  <si>
    <t xml:space="preserve"> ราคาตั้ง  Standard     TS_- 02 (11.5) 4.8x10+1M. // TS_- 02-SI (11.5) 4.8x10+1M.</t>
  </si>
  <si>
    <t>Tube Length (L1) เริ่มต้น</t>
  </si>
  <si>
    <t xml:space="preserve"> Tube Length บวกเพิ่ม 5 mm.ละ</t>
  </si>
  <si>
    <t xml:space="preserve"> ราคาตั้ง Standard</t>
  </si>
  <si>
    <t>ขนาดเขี้ยวล็อค ID</t>
  </si>
  <si>
    <t>TS-02</t>
  </si>
  <si>
    <t>TS-02-SI</t>
  </si>
  <si>
    <t>10  mm</t>
  </si>
  <si>
    <t>สาย PVC</t>
  </si>
  <si>
    <t>หมายเหตุ :  สาย Standard PT100 =  เทปล่อน</t>
  </si>
  <si>
    <t>หมายเหตุ :  สายยาวกว่า 1 M บวกเพิ่มตามราคาสายแต่ละชนิด</t>
  </si>
  <si>
    <t>TS_-03</t>
  </si>
  <si>
    <t xml:space="preserve"> ราคาตั้ง  Standard     TS_- 03 6x100+1M.</t>
  </si>
  <si>
    <t>ส่วนต่าง L รวมบวกเพิ่ม 100 mm  ละ</t>
  </si>
  <si>
    <t>Ø 25-39mm.</t>
  </si>
  <si>
    <t>Ø 40-59mm.</t>
  </si>
  <si>
    <t>สำหรับรุ่นหัก L  ดัดงอ บวกเพิ่ม 100 บาท  แบบฉาก (เชื่อมฉาก) บวกเพิ่ม 200 บาท</t>
  </si>
  <si>
    <t>TSPA</t>
  </si>
  <si>
    <t>PT100 (Class B)</t>
  </si>
  <si>
    <t>PT100 (Class A)</t>
  </si>
  <si>
    <t>PT100 (Class B) (TSP)</t>
  </si>
  <si>
    <t>PT100 (Class A) (TSPA)</t>
  </si>
  <si>
    <t>TSP-08/TSPA-08/TSZ-08</t>
  </si>
  <si>
    <t>PT1000  (TSZ)</t>
  </si>
  <si>
    <t>TSP-09/TSPA-09/TSZ-09</t>
  </si>
  <si>
    <t>PT 100 Class A บวกเพิ่มจาก PT100 Class B</t>
  </si>
  <si>
    <t>PT100 Class B</t>
  </si>
  <si>
    <t>PT 100 Class A</t>
  </si>
  <si>
    <t>PT100 Class B (TSP)</t>
  </si>
  <si>
    <t>PT100 Class A (TSPA)</t>
  </si>
  <si>
    <t>PT1000 (TSZ)</t>
  </si>
  <si>
    <t>6A</t>
  </si>
  <si>
    <t>8A</t>
  </si>
  <si>
    <t>9.5A</t>
  </si>
  <si>
    <t>12.7A</t>
  </si>
  <si>
    <t>15.97B</t>
  </si>
  <si>
    <t>S2</t>
  </si>
  <si>
    <t>S3</t>
  </si>
  <si>
    <t>S4</t>
  </si>
  <si>
    <t>S6</t>
  </si>
  <si>
    <t>S8</t>
  </si>
  <si>
    <t>ขนาดเกลียวใน / นอก</t>
  </si>
  <si>
    <t>S2/S2</t>
  </si>
  <si>
    <t>S2/S3</t>
  </si>
  <si>
    <t>S2/S4</t>
  </si>
  <si>
    <t>S3/S3</t>
  </si>
  <si>
    <t>S3/S4</t>
  </si>
  <si>
    <t>S3/S6</t>
  </si>
  <si>
    <t>S4/S4</t>
  </si>
  <si>
    <t>S4/S6</t>
  </si>
  <si>
    <t>S4/S8</t>
  </si>
  <si>
    <t>S6/S6</t>
  </si>
  <si>
    <t>S6/S8</t>
  </si>
  <si>
    <t>ราคาตั้ง ความยาว 100 mm</t>
  </si>
  <si>
    <t>TWT</t>
  </si>
  <si>
    <t>S1</t>
  </si>
  <si>
    <t xml:space="preserve">ขนาดเกลียวใน </t>
  </si>
  <si>
    <t>TWF</t>
  </si>
  <si>
    <t>นำราคาในตาราง + กับหน้าแปลนที่ต้องการ</t>
  </si>
  <si>
    <t>SIZE</t>
  </si>
  <si>
    <t>ราคา(ตั้ง)</t>
  </si>
  <si>
    <t>3/4"</t>
  </si>
  <si>
    <t>1.5"</t>
  </si>
  <si>
    <t>ราคาหน้าแปลน JIS 10K</t>
  </si>
  <si>
    <t>1/2"</t>
  </si>
  <si>
    <t>*หน้าแปลนนอกเหนือจากนี้ให้ขอราคาจากผลิต 2</t>
  </si>
  <si>
    <t>*หากเป็นรุ่น TWF-N ให้นำราคาหน้าแปลน+แกนได้เลย</t>
  </si>
  <si>
    <t>M6x1.0</t>
  </si>
  <si>
    <t>M8x1.0</t>
  </si>
  <si>
    <t>M10x1.25</t>
  </si>
  <si>
    <t>*M8x1.25</t>
  </si>
  <si>
    <t>*M10x1.5</t>
  </si>
  <si>
    <t>M4</t>
  </si>
  <si>
    <t>สาย เทปล่อน</t>
  </si>
  <si>
    <t>7TN</t>
  </si>
  <si>
    <t>3S</t>
  </si>
  <si>
    <t>21.3A</t>
  </si>
  <si>
    <t xml:space="preserve">  </t>
  </si>
  <si>
    <t>4.8A</t>
  </si>
  <si>
    <t>3A</t>
  </si>
  <si>
    <t>4A</t>
  </si>
  <si>
    <t>6.35A</t>
  </si>
  <si>
    <t>15.8A</t>
  </si>
  <si>
    <t>2 element บวกเพิ่ม for Type K/J</t>
  </si>
  <si>
    <t>2.5S</t>
  </si>
  <si>
    <t>สำหรับรุ่นแกนสำเร็จให้ไปใช้ราคา Model TSK-12</t>
  </si>
  <si>
    <t>12,12.7</t>
  </si>
  <si>
    <t>เขี้ยวล็อค 11.5 mm  ทำได้เฉพาะ TS-02-SI</t>
  </si>
  <si>
    <t>หมายเหตุ :  ไม่สามารถเคลือบเทปล่อนได้</t>
  </si>
  <si>
    <t>12,12.7,14.5,15.5</t>
  </si>
  <si>
    <t>1.5 (For Type K)1.6 (For Type J)</t>
  </si>
  <si>
    <t>4 (0.5mm)</t>
  </si>
  <si>
    <t>6 (1.6mm)</t>
  </si>
  <si>
    <t>8(2.3mm)</t>
  </si>
  <si>
    <t>10(3.2mm)</t>
  </si>
  <si>
    <t>12(2.3mm)</t>
  </si>
  <si>
    <t>For 2 elemet</t>
  </si>
  <si>
    <t>สาย Standard Type K = สแตนเลสถัก</t>
  </si>
  <si>
    <t>หมายเหตุ :  สาย Standard Type T = เทปล่อน</t>
  </si>
  <si>
    <t xml:space="preserve">   </t>
  </si>
  <si>
    <t>3.2A</t>
  </si>
  <si>
    <t>17.5A</t>
  </si>
  <si>
    <t>Thermocouple 2 element บวกเพิ่ม</t>
  </si>
  <si>
    <t>TS-11</t>
  </si>
  <si>
    <t>เช่น  TSK-18(2) 6-6x100+50 = 800+650+(5x25) = 1525   เป็นต้น</t>
  </si>
  <si>
    <t>Ø15mm./20.5mm./22mm กรณี Sleeve เกิน 50 mm</t>
  </si>
  <si>
    <t>= 4000+(3*300)+(1*130)  = 5,030  ตั้ง</t>
  </si>
  <si>
    <r>
      <t xml:space="preserve">1.5 </t>
    </r>
    <r>
      <rPr>
        <b/>
        <sz val="28"/>
        <color rgb="FFFF0000"/>
        <rFont val="AngsanaUPC"/>
        <family val="1"/>
        <charset val="222"/>
      </rPr>
      <t>(For Type K)</t>
    </r>
  </si>
  <si>
    <r>
      <t xml:space="preserve">1.6 </t>
    </r>
    <r>
      <rPr>
        <b/>
        <sz val="28"/>
        <color rgb="FFFF0000"/>
        <rFont val="AngsanaUPC"/>
        <family val="1"/>
        <charset val="222"/>
      </rPr>
      <t>(For Type J)</t>
    </r>
  </si>
  <si>
    <r>
      <t xml:space="preserve"> กรณีออกสาย 2 element ให้ใช้ราคาสาย X2        </t>
    </r>
    <r>
      <rPr>
        <b/>
        <sz val="28"/>
        <color rgb="FFFF0000"/>
        <rFont val="AngsanaUPC"/>
        <family val="1"/>
        <charset val="222"/>
      </rPr>
      <t xml:space="preserve">* ตั้งแต่แกน 6 mm ขึ้นไป </t>
    </r>
  </si>
  <si>
    <r>
      <t xml:space="preserve">กรณีออกสาย 2 element ให้ใช้ราคาสาย X2       </t>
    </r>
    <r>
      <rPr>
        <b/>
        <sz val="28"/>
        <color rgb="FFFF0000"/>
        <rFont val="AngsanaUPC"/>
        <family val="1"/>
        <charset val="222"/>
      </rPr>
      <t>* ตั้งแต่แกน 6 mm ขึ้นไป (รุ่นแกนสำเร็จ ทำ 2 element ไม่ได้)</t>
    </r>
  </si>
  <si>
    <r>
      <t xml:space="preserve">               กรณีออกสาย 2 element ให้ใช้ราคาสาย X2 +  750                    </t>
    </r>
    <r>
      <rPr>
        <b/>
        <sz val="28"/>
        <color rgb="FFFF0000"/>
        <rFont val="AngsanaUPC"/>
        <family val="1"/>
        <charset val="222"/>
      </rPr>
      <t>* ตั้งแต่แกน 6 mm ขึ้นไป</t>
    </r>
    <r>
      <rPr>
        <b/>
        <sz val="28"/>
        <rFont val="AngsanaUPC"/>
        <family val="1"/>
        <charset val="222"/>
      </rPr>
      <t xml:space="preserve"> </t>
    </r>
  </si>
  <si>
    <r>
      <t xml:space="preserve">        กรณีออกสาย 2 element ให้ใช้ราคาสาย X2            </t>
    </r>
    <r>
      <rPr>
        <b/>
        <sz val="28"/>
        <color rgb="FFFF0000"/>
        <rFont val="AngsanaUPC"/>
        <family val="1"/>
        <charset val="222"/>
      </rPr>
      <t>* ตั้งแต่แกน 6 mm ขึ้นไป (รุ่นแกนสำเร็จ ทำ 2 element ไม่ได้)</t>
    </r>
  </si>
  <si>
    <r>
      <t xml:space="preserve">     กรณีออกสาย 2 element ให้ใช้ราคาสาย X2  + 750      </t>
    </r>
    <r>
      <rPr>
        <b/>
        <sz val="28"/>
        <color rgb="FFFF0000"/>
        <rFont val="AngsanaUPC"/>
        <family val="1"/>
        <charset val="222"/>
      </rPr>
      <t xml:space="preserve"> * ตั้งแต่แกน 6 mm ขึ้นไป </t>
    </r>
  </si>
  <si>
    <t>สำหรับรุ่นหัก L  ดัดงอ บวกเพิ่ม 100 บาท  แบบฉาก (เชื่อมฉาก) บวกเพิ่ม 200 บาท / ปลายแหลม + เพิ่ม 150 บาท</t>
  </si>
  <si>
    <r>
      <t xml:space="preserve">     กรณีออกสาย 2 element ให้ใช้ราคาสาย X2 +  750  </t>
    </r>
    <r>
      <rPr>
        <sz val="28"/>
        <color rgb="FFFF0000"/>
        <rFont val="AngsanaUPC"/>
        <family val="1"/>
        <charset val="222"/>
      </rPr>
      <t>* ตั้งแต่แกน 6 mm ขึ้นไป</t>
    </r>
  </si>
  <si>
    <r>
      <t xml:space="preserve">        กรณีออกสาย 2 element ให้ใช้ราคาสาย X2 </t>
    </r>
    <r>
      <rPr>
        <sz val="28"/>
        <color rgb="FFFF0000"/>
        <rFont val="AngsanaUPC"/>
        <family val="1"/>
        <charset val="222"/>
      </rPr>
      <t>* ตั้งแต่แกน 6 mm ขึ้นไป (รุ่นแกนสำเร็จ ทำ                2 element ไม่ได้)</t>
    </r>
  </si>
  <si>
    <t>L2=Sleeve Length เพิ่ม 100 mm ละ 130 บาท (Standard 50 mm.)</t>
  </si>
  <si>
    <t xml:space="preserve"> รุ่นมีเกลียวบวกเพิ่ม 900 บาท </t>
  </si>
  <si>
    <r>
      <rPr>
        <b/>
        <u/>
        <sz val="36"/>
        <color rgb="FFFF0000"/>
        <rFont val="Angsana New"/>
        <family val="1"/>
      </rPr>
      <t xml:space="preserve">ตัวอย่าง </t>
    </r>
    <r>
      <rPr>
        <sz val="36"/>
        <rFont val="Angsana New"/>
        <family val="1"/>
      </rPr>
      <t>เช่น TSK-14 6x200+150-BU</t>
    </r>
  </si>
  <si>
    <r>
      <t xml:space="preserve">* </t>
    </r>
    <r>
      <rPr>
        <b/>
        <sz val="36"/>
        <color rgb="FF7030A0"/>
        <rFont val="Angsana New"/>
        <family val="1"/>
      </rPr>
      <t>ราคาเริ่มต้น 100 mm .ของขนาด Dia นั้นๆ</t>
    </r>
    <r>
      <rPr>
        <b/>
        <sz val="36"/>
        <color rgb="FF002060"/>
        <rFont val="Angsana New"/>
        <family val="1"/>
      </rPr>
      <t xml:space="preserve"> + ส่วนต่าง L รวม(L1+L2-100 mm.)+</t>
    </r>
    <r>
      <rPr>
        <b/>
        <sz val="36"/>
        <color theme="5" tint="-0.499984740745262"/>
        <rFont val="Angsana New"/>
        <family val="1"/>
      </rPr>
      <t>ส่วนต่าง Sleeve ที่เกิน 50 mm.</t>
    </r>
  </si>
  <si>
    <r>
      <rPr>
        <sz val="36"/>
        <color rgb="FF7030A0"/>
        <rFont val="Angsana New"/>
        <family val="1"/>
      </rPr>
      <t>4000</t>
    </r>
    <r>
      <rPr>
        <sz val="36"/>
        <color rgb="FF000000"/>
        <rFont val="Angsana New"/>
        <family val="1"/>
      </rPr>
      <t>+</t>
    </r>
    <r>
      <rPr>
        <sz val="36"/>
        <color rgb="FF002060"/>
        <rFont val="Angsana New"/>
        <family val="1"/>
      </rPr>
      <t>(200+150-100=250 mm.)</t>
    </r>
    <r>
      <rPr>
        <sz val="36"/>
        <color rgb="FF000000"/>
        <rFont val="Angsana New"/>
        <family val="1"/>
      </rPr>
      <t>+</t>
    </r>
    <r>
      <rPr>
        <sz val="36"/>
        <color theme="5" tint="-0.499984740745262"/>
        <rFont val="Angsana New"/>
        <family val="1"/>
      </rPr>
      <t>(150-50=100 mm.)</t>
    </r>
  </si>
  <si>
    <t>หมายเหตุ : เนื่องจากรุ่น 2 Element จะต้องนำรุ่น 1 Element ใส่ในแกนใหญ่ เช่น Diameter 6.35S ต้องนำไปสวมในแกน 15.8 mm. ขึ้นไป ถ้าต้องการทำ 2 Element ให้ปรึกษากับทางผลิต 2 ก่อน</t>
  </si>
  <si>
    <t>Max Temp 600 °C</t>
  </si>
  <si>
    <t xml:space="preserve"> ราคาตั้ง  Standard TS_- 08(S_) 6x100</t>
  </si>
  <si>
    <t>TSP-09 S</t>
  </si>
  <si>
    <t>TS_-08  S</t>
  </si>
  <si>
    <t>TSP-10/TSZ-10 S</t>
  </si>
  <si>
    <t>TSP-12 / TSZ-12 S</t>
  </si>
  <si>
    <t>TS_-15/N_-15/P_-15 S</t>
  </si>
  <si>
    <t>TS_-17/N_-17/P_-17 S</t>
  </si>
  <si>
    <t>TS_-18/N_-18/P_-18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</si>
</sst>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.0"/>
    <numFmt numFmtId="167" formatCode="[$-41E]General"/>
  </numFmts>
  <fonts count="53" x14ac:knownFonts="1">
    <font>
      <sz val="10"/>
      <name val="Tahoma"/>
      <family val="2"/>
      <charset val="222"/>
    </font>
    <font>
      <sz val="10"/>
      <name val="Tahoma"/>
      <family val="2"/>
      <charset val="222"/>
    </font>
    <font>
      <sz val="11"/>
      <color rgb="FF000000"/>
      <name val="Tahoma"/>
      <family val="2"/>
    </font>
    <font>
      <b/>
      <sz val="25"/>
      <name val="Arial"/>
      <family val="2"/>
    </font>
    <font>
      <sz val="25"/>
      <name val="Arial"/>
      <family val="2"/>
    </font>
    <font>
      <b/>
      <sz val="26"/>
      <name val="AngsanaUPC"/>
      <family val="1"/>
      <charset val="222"/>
    </font>
    <font>
      <b/>
      <sz val="28"/>
      <name val="AngsanaUPC"/>
      <family val="1"/>
      <charset val="222"/>
    </font>
    <font>
      <sz val="28"/>
      <name val="AngsanaUPC"/>
      <family val="1"/>
      <charset val="222"/>
    </font>
    <font>
      <b/>
      <sz val="28"/>
      <color theme="1"/>
      <name val="AngsanaUPC"/>
      <family val="1"/>
      <charset val="222"/>
    </font>
    <font>
      <b/>
      <sz val="28"/>
      <color rgb="FFFF0000"/>
      <name val="AngsanaUPC"/>
      <family val="1"/>
      <charset val="222"/>
    </font>
    <font>
      <sz val="28"/>
      <color theme="1"/>
      <name val="AngsanaUPC"/>
      <family val="1"/>
      <charset val="222"/>
    </font>
    <font>
      <sz val="28"/>
      <color rgb="FFFF0000"/>
      <name val="AngsanaUPC"/>
      <family val="1"/>
      <charset val="222"/>
    </font>
    <font>
      <sz val="28"/>
      <color indexed="9"/>
      <name val="AngsanaUPC"/>
      <family val="1"/>
      <charset val="222"/>
    </font>
    <font>
      <b/>
      <sz val="28"/>
      <color rgb="FF000000"/>
      <name val="AngsanaUPC"/>
      <family val="1"/>
      <charset val="222"/>
    </font>
    <font>
      <b/>
      <sz val="26"/>
      <color theme="1"/>
      <name val="AngsanaUPC"/>
      <family val="1"/>
      <charset val="222"/>
    </font>
    <font>
      <sz val="26"/>
      <name val="Angsana New"/>
      <family val="1"/>
    </font>
    <font>
      <b/>
      <sz val="28"/>
      <color rgb="FFC00000"/>
      <name val="AngsanaUPC"/>
      <family val="1"/>
      <charset val="222"/>
    </font>
    <font>
      <b/>
      <sz val="28"/>
      <color rgb="FFC00000"/>
      <name val="Angsana New"/>
      <family val="1"/>
    </font>
    <font>
      <b/>
      <sz val="28"/>
      <color rgb="FF7030A0"/>
      <name val="AngsanaUPC"/>
      <family val="1"/>
      <charset val="222"/>
    </font>
    <font>
      <sz val="36"/>
      <color rgb="FF002060"/>
      <name val="Angsana New"/>
      <family val="1"/>
    </font>
    <font>
      <sz val="36"/>
      <color rgb="FF7030A0"/>
      <name val="Angsana New"/>
      <family val="1"/>
    </font>
    <font>
      <sz val="36"/>
      <color theme="5" tint="-0.499984740745262"/>
      <name val="Angsana New"/>
      <family val="1"/>
    </font>
    <font>
      <sz val="36"/>
      <name val="Angsana New"/>
      <family val="1"/>
    </font>
    <font>
      <b/>
      <u/>
      <sz val="36"/>
      <color rgb="FFFF0000"/>
      <name val="Angsana New"/>
      <family val="1"/>
    </font>
    <font>
      <sz val="36"/>
      <color rgb="FF000000"/>
      <name val="Angsana New"/>
      <family val="1"/>
    </font>
    <font>
      <b/>
      <sz val="36"/>
      <color rgb="FFFF0000"/>
      <name val="Angsana New"/>
      <family val="1"/>
    </font>
    <font>
      <b/>
      <sz val="36"/>
      <color rgb="FF002060"/>
      <name val="Angsana New"/>
      <family val="1"/>
    </font>
    <font>
      <b/>
      <sz val="36"/>
      <color rgb="FF7030A0"/>
      <name val="Angsana New"/>
      <family val="1"/>
    </font>
    <font>
      <b/>
      <sz val="36"/>
      <color theme="5" tint="-0.499984740745262"/>
      <name val="Angsana New"/>
      <family val="1"/>
    </font>
    <font>
      <sz val="28"/>
      <name val="Angsana New"/>
      <family val="1"/>
    </font>
    <font>
      <b/>
      <sz val="28"/>
      <name val="Angsana New"/>
      <family val="1"/>
    </font>
    <font>
      <b/>
      <sz val="28"/>
      <color theme="5" tint="-0.499984740745262"/>
      <name val="Angsana New"/>
      <family val="1"/>
    </font>
    <font>
      <b/>
      <sz val="26"/>
      <color rgb="FF002060"/>
      <name val="Angsana New"/>
      <family val="1"/>
    </font>
    <font>
      <b/>
      <sz val="28"/>
      <color rgb="FF002060"/>
      <name val="Angsana New"/>
      <family val="1"/>
    </font>
    <font>
      <b/>
      <sz val="28"/>
      <color theme="8" tint="-0.499984740745262"/>
      <name val="Angsana New"/>
      <family val="1"/>
    </font>
    <font>
      <b/>
      <sz val="28"/>
      <color theme="8" tint="-0.499984740745262"/>
      <name val="AngsanaUPC"/>
      <family val="1"/>
      <charset val="222"/>
    </font>
    <font>
      <b/>
      <sz val="26"/>
      <color theme="8" tint="-0.499984740745262"/>
      <name val="AngsanaUPC"/>
      <family val="1"/>
      <charset val="222"/>
    </font>
    <font>
      <sz val="28"/>
      <color theme="8" tint="-0.499984740745262"/>
      <name val="AngsanaUPC"/>
      <family val="1"/>
      <charset val="222"/>
    </font>
    <font>
      <b/>
      <sz val="28"/>
      <color theme="8" tint="-0.499984740745262"/>
      <name val="Angsana New"/>
      <family val="1"/>
      <charset val="222"/>
    </font>
    <font>
      <sz val="28"/>
      <color theme="8" tint="-0.499984740745262"/>
      <name val="Angsana New"/>
      <family val="1"/>
      <charset val="222"/>
    </font>
    <font>
      <b/>
      <sz val="26"/>
      <color rgb="FFC00000"/>
      <name val="Angsana New"/>
      <family val="1"/>
    </font>
    <font>
      <b/>
      <sz val="28"/>
      <color theme="5" tint="-0.499984740745262"/>
      <name val="AngsanaUPC"/>
      <family val="1"/>
      <charset val="222"/>
    </font>
    <font>
      <b/>
      <sz val="28"/>
      <color rgb="FF002060"/>
      <name val="AngsanaUPC"/>
      <family val="1"/>
      <charset val="222"/>
    </font>
    <font>
      <b/>
      <sz val="28"/>
      <color rgb="FF002060"/>
      <name val="Angsana New"/>
      <family val="1"/>
      <charset val="222"/>
    </font>
    <font>
      <sz val="28"/>
      <color rgb="FF002060"/>
      <name val="Angsana New"/>
      <family val="1"/>
      <charset val="222"/>
    </font>
    <font>
      <b/>
      <sz val="28"/>
      <color rgb="FF002465"/>
      <name val="AngsanaUPC"/>
      <family val="1"/>
      <charset val="222"/>
    </font>
    <font>
      <b/>
      <sz val="28"/>
      <color rgb="FF00204F"/>
      <name val="AngsanaUPC"/>
      <family val="1"/>
      <charset val="222"/>
    </font>
    <font>
      <sz val="28"/>
      <color rgb="FF00204F"/>
      <name val="AngsanaUPC"/>
      <family val="1"/>
      <charset val="222"/>
    </font>
    <font>
      <sz val="28"/>
      <color rgb="FF002060"/>
      <name val="AngsanaUPC"/>
      <family val="1"/>
      <charset val="222"/>
    </font>
    <font>
      <sz val="28"/>
      <color rgb="FF002465"/>
      <name val="AngsanaUPC"/>
      <family val="1"/>
      <charset val="222"/>
    </font>
    <font>
      <b/>
      <sz val="28"/>
      <color theme="4" tint="-0.499984740745262"/>
      <name val="AngsanaUPC"/>
      <family val="1"/>
      <charset val="222"/>
    </font>
    <font>
      <sz val="28"/>
      <color theme="4" tint="-0.499984740745262"/>
      <name val="AngsanaUPC"/>
      <family val="1"/>
      <charset val="222"/>
    </font>
    <font>
      <b/>
      <sz val="28"/>
      <color theme="4" tint="-0.499984740745262"/>
      <name val="Angsana New"/>
      <family val="1"/>
      <charset val="222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41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41"/>
      </patternFill>
    </fill>
    <fill>
      <patternFill patternType="solid">
        <fgColor theme="5" tint="-0.249977111117893"/>
        <bgColor indexed="25"/>
      </patternFill>
    </fill>
    <fill>
      <patternFill patternType="solid">
        <fgColor theme="0"/>
        <bgColor indexed="25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41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27"/>
      </patternFill>
    </fill>
    <fill>
      <patternFill patternType="solid">
        <fgColor theme="0"/>
        <bgColor indexed="26"/>
      </patternFill>
    </fill>
    <fill>
      <patternFill patternType="solid">
        <fgColor rgb="FF00B050"/>
        <bgColor indexed="43"/>
      </patternFill>
    </fill>
    <fill>
      <patternFill patternType="solid">
        <fgColor rgb="FFFFFF00"/>
        <bgColor indexed="43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41"/>
      </patternFill>
    </fill>
    <fill>
      <patternFill patternType="solid">
        <fgColor rgb="FFFFCE3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41"/>
      </patternFill>
    </fill>
    <fill>
      <patternFill patternType="solid">
        <fgColor theme="5" tint="0.59999389629810485"/>
        <bgColor indexed="4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41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7" fontId="2" fillId="0" borderId="0"/>
  </cellStyleXfs>
  <cellXfs count="38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3" fontId="6" fillId="9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7" borderId="0" xfId="0" applyFont="1" applyFill="1"/>
    <xf numFmtId="0" fontId="7" fillId="11" borderId="0" xfId="0" applyFont="1" applyFill="1"/>
    <xf numFmtId="0" fontId="7" fillId="8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7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1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8" borderId="0" xfId="0" applyFont="1" applyFill="1" applyAlignment="1">
      <alignment horizontal="right"/>
    </xf>
    <xf numFmtId="0" fontId="12" fillId="0" borderId="0" xfId="0" applyFont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1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vertical="center"/>
    </xf>
    <xf numFmtId="9" fontId="9" fillId="0" borderId="0" xfId="0" applyNumberFormat="1" applyFont="1" applyAlignment="1">
      <alignment horizontal="center" vertical="center" textRotation="90" wrapText="1"/>
    </xf>
    <xf numFmtId="0" fontId="9" fillId="0" borderId="0" xfId="0" applyFont="1" applyAlignment="1">
      <alignment horizontal="left"/>
    </xf>
    <xf numFmtId="0" fontId="9" fillId="0" borderId="0" xfId="0" applyFont="1"/>
    <xf numFmtId="9" fontId="12" fillId="0" borderId="0" xfId="0" applyNumberFormat="1" applyFont="1" applyAlignment="1">
      <alignment horizontal="center"/>
    </xf>
    <xf numFmtId="0" fontId="12" fillId="0" borderId="0" xfId="0" applyFo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3" borderId="1" xfId="0" applyNumberFormat="1" applyFont="1" applyFill="1" applyBorder="1" applyAlignment="1">
      <alignment horizontal="center" vertical="center"/>
    </xf>
    <xf numFmtId="165" fontId="6" fillId="4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3" fontId="6" fillId="5" borderId="0" xfId="0" applyNumberFormat="1" applyFont="1" applyFill="1" applyAlignment="1">
      <alignment vertical="center" textRotation="90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6" fillId="24" borderId="0" xfId="0" applyFont="1" applyFill="1" applyAlignment="1">
      <alignment vertical="center"/>
    </xf>
    <xf numFmtId="0" fontId="7" fillId="24" borderId="0" xfId="0" applyFont="1" applyFill="1"/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13" borderId="1" xfId="1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/>
    </xf>
    <xf numFmtId="0" fontId="7" fillId="13" borderId="1" xfId="0" applyFont="1" applyFill="1" applyBorder="1" applyAlignment="1">
      <alignment horizontal="left"/>
    </xf>
    <xf numFmtId="0" fontId="6" fillId="13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8" borderId="0" xfId="0" applyFont="1" applyFill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1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3" borderId="1" xfId="0" applyFont="1" applyFill="1" applyBorder="1"/>
    <xf numFmtId="0" fontId="6" fillId="13" borderId="1" xfId="0" applyFont="1" applyFill="1" applyBorder="1" applyAlignment="1">
      <alignment horizontal="left" vertical="center"/>
    </xf>
    <xf numFmtId="0" fontId="6" fillId="0" borderId="0" xfId="0" applyFont="1"/>
    <xf numFmtId="9" fontId="7" fillId="0" borderId="0" xfId="0" applyNumberFormat="1" applyFont="1" applyAlignment="1">
      <alignment horizontal="center"/>
    </xf>
    <xf numFmtId="164" fontId="6" fillId="6" borderId="1" xfId="0" applyNumberFormat="1" applyFont="1" applyFill="1" applyBorder="1" applyAlignment="1">
      <alignment horizontal="center" vertical="center"/>
    </xf>
    <xf numFmtId="3" fontId="6" fillId="13" borderId="1" xfId="0" applyNumberFormat="1" applyFont="1" applyFill="1" applyBorder="1" applyAlignment="1">
      <alignment horizontal="center" vertical="center"/>
    </xf>
    <xf numFmtId="9" fontId="6" fillId="1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2" fontId="6" fillId="3" borderId="1" xfId="0" applyNumberFormat="1" applyFont="1" applyFill="1" applyBorder="1" applyAlignment="1">
      <alignment horizontal="center" vertical="center"/>
    </xf>
    <xf numFmtId="9" fontId="7" fillId="13" borderId="1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7" fillId="24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164" fontId="8" fillId="6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8" fillId="13" borderId="1" xfId="0" applyNumberFormat="1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3" fontId="6" fillId="0" borderId="0" xfId="0" applyNumberFormat="1" applyFont="1" applyAlignment="1">
      <alignment horizontal="center" vertical="center" textRotation="90" wrapText="1"/>
    </xf>
    <xf numFmtId="9" fontId="6" fillId="0" borderId="0" xfId="0" applyNumberFormat="1" applyFont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" xfId="1" applyNumberFormat="1" applyFont="1" applyBorder="1" applyAlignment="1">
      <alignment horizontal="center" vertical="center"/>
    </xf>
    <xf numFmtId="0" fontId="7" fillId="4" borderId="1" xfId="1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0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3" fontId="7" fillId="0" borderId="0" xfId="0" applyNumberFormat="1" applyFont="1" applyAlignment="1">
      <alignment vertical="center"/>
    </xf>
    <xf numFmtId="0" fontId="7" fillId="8" borderId="0" xfId="0" applyFont="1" applyFill="1" applyAlignment="1">
      <alignment horizontal="left"/>
    </xf>
    <xf numFmtId="0" fontId="5" fillId="24" borderId="0" xfId="0" applyFont="1" applyFill="1" applyAlignment="1">
      <alignment vertical="center"/>
    </xf>
    <xf numFmtId="0" fontId="7" fillId="13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1" applyNumberFormat="1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0" fontId="7" fillId="5" borderId="1" xfId="1" applyNumberFormat="1" applyFont="1" applyFill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 wrapText="1"/>
    </xf>
    <xf numFmtId="0" fontId="6" fillId="13" borderId="1" xfId="1" applyNumberFormat="1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5" fontId="7" fillId="0" borderId="0" xfId="1" applyNumberFormat="1" applyFont="1"/>
    <xf numFmtId="1" fontId="6" fillId="5" borderId="1" xfId="0" applyNumberFormat="1" applyFont="1" applyFill="1" applyBorder="1" applyAlignment="1">
      <alignment horizontal="center" vertical="center"/>
    </xf>
    <xf numFmtId="1" fontId="6" fillId="15" borderId="1" xfId="0" applyNumberFormat="1" applyFont="1" applyFill="1" applyBorder="1" applyAlignment="1">
      <alignment horizontal="center" vertical="center"/>
    </xf>
    <xf numFmtId="1" fontId="6" fillId="5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" fontId="6" fillId="4" borderId="4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1" applyNumberFormat="1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167" fontId="13" fillId="0" borderId="13" xfId="2" applyFont="1" applyBorder="1" applyAlignment="1">
      <alignment horizontal="center" vertical="center"/>
    </xf>
    <xf numFmtId="0" fontId="6" fillId="21" borderId="1" xfId="1" applyNumberFormat="1" applyFont="1" applyFill="1" applyBorder="1" applyAlignment="1">
      <alignment horizontal="center" vertical="center"/>
    </xf>
    <xf numFmtId="0" fontId="7" fillId="21" borderId="1" xfId="0" applyFont="1" applyFill="1" applyBorder="1"/>
    <xf numFmtId="0" fontId="14" fillId="2" borderId="1" xfId="0" applyFont="1" applyFill="1" applyBorder="1" applyAlignment="1">
      <alignment vertical="center"/>
    </xf>
    <xf numFmtId="0" fontId="15" fillId="0" borderId="0" xfId="0" applyFont="1"/>
    <xf numFmtId="0" fontId="22" fillId="0" borderId="0" xfId="0" applyFont="1"/>
    <xf numFmtId="0" fontId="5" fillId="2" borderId="1" xfId="0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vertical="center"/>
    </xf>
    <xf numFmtId="0" fontId="17" fillId="0" borderId="5" xfId="0" applyFont="1" applyBorder="1" applyAlignment="1">
      <alignment vertical="center"/>
    </xf>
    <xf numFmtId="0" fontId="30" fillId="0" borderId="5" xfId="0" applyFont="1" applyBorder="1" applyAlignment="1">
      <alignment vertical="center"/>
    </xf>
    <xf numFmtId="0" fontId="31" fillId="25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2" fontId="33" fillId="29" borderId="1" xfId="0" applyNumberFormat="1" applyFont="1" applyFill="1" applyBorder="1" applyAlignment="1">
      <alignment horizontal="center" vertical="center"/>
    </xf>
    <xf numFmtId="1" fontId="33" fillId="29" borderId="1" xfId="0" applyNumberFormat="1" applyFont="1" applyFill="1" applyBorder="1" applyAlignment="1">
      <alignment horizontal="center" vertical="center"/>
    </xf>
    <xf numFmtId="0" fontId="32" fillId="30" borderId="4" xfId="0" applyFont="1" applyFill="1" applyBorder="1" applyAlignment="1">
      <alignment horizontal="center" vertical="center"/>
    </xf>
    <xf numFmtId="0" fontId="30" fillId="31" borderId="1" xfId="1" applyNumberFormat="1" applyFont="1" applyFill="1" applyBorder="1" applyAlignment="1">
      <alignment horizontal="center" vertical="center"/>
    </xf>
    <xf numFmtId="9" fontId="29" fillId="31" borderId="1" xfId="0" applyNumberFormat="1" applyFont="1" applyFill="1" applyBorder="1" applyAlignment="1">
      <alignment horizontal="center" vertical="center"/>
    </xf>
    <xf numFmtId="3" fontId="34" fillId="0" borderId="1" xfId="1" applyNumberFormat="1" applyFont="1" applyFill="1" applyBorder="1" applyAlignment="1">
      <alignment horizontal="center" vertical="center"/>
    </xf>
    <xf numFmtId="0" fontId="34" fillId="0" borderId="5" xfId="0" applyFont="1" applyBorder="1" applyAlignment="1">
      <alignment vertical="center"/>
    </xf>
    <xf numFmtId="0" fontId="35" fillId="30" borderId="1" xfId="0" applyFont="1" applyFill="1" applyBorder="1" applyAlignment="1">
      <alignment horizontal="center" vertical="center"/>
    </xf>
    <xf numFmtId="0" fontId="36" fillId="30" borderId="1" xfId="0" applyFont="1" applyFill="1" applyBorder="1" applyAlignment="1">
      <alignment vertical="center"/>
    </xf>
    <xf numFmtId="0" fontId="37" fillId="0" borderId="0" xfId="0" applyFont="1" applyAlignment="1">
      <alignment vertical="center"/>
    </xf>
    <xf numFmtId="2" fontId="38" fillId="29" borderId="1" xfId="0" applyNumberFormat="1" applyFont="1" applyFill="1" applyBorder="1" applyAlignment="1">
      <alignment horizontal="center" vertical="center"/>
    </xf>
    <xf numFmtId="1" fontId="38" fillId="29" borderId="1" xfId="0" applyNumberFormat="1" applyFont="1" applyFill="1" applyBorder="1" applyAlignment="1">
      <alignment horizontal="center" vertical="center"/>
    </xf>
    <xf numFmtId="9" fontId="39" fillId="31" borderId="1" xfId="0" applyNumberFormat="1" applyFont="1" applyFill="1" applyBorder="1" applyAlignment="1">
      <alignment horizontal="center" vertical="center"/>
    </xf>
    <xf numFmtId="3" fontId="35" fillId="0" borderId="1" xfId="1" applyNumberFormat="1" applyFont="1" applyFill="1" applyBorder="1" applyAlignment="1">
      <alignment horizontal="center" vertical="center"/>
    </xf>
    <xf numFmtId="3" fontId="35" fillId="0" borderId="1" xfId="1" applyNumberFormat="1" applyFont="1" applyBorder="1" applyAlignment="1">
      <alignment horizontal="center" vertical="center"/>
    </xf>
    <xf numFmtId="3" fontId="35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0" borderId="5" xfId="0" applyFont="1" applyBorder="1" applyAlignment="1">
      <alignment horizontal="left" vertical="center"/>
    </xf>
    <xf numFmtId="0" fontId="17" fillId="0" borderId="0" xfId="0" applyFont="1"/>
    <xf numFmtId="0" fontId="35" fillId="0" borderId="0" xfId="0" applyFont="1" applyAlignment="1">
      <alignment horizontal="left" vertical="center"/>
    </xf>
    <xf numFmtId="0" fontId="37" fillId="0" borderId="0" xfId="0" applyFont="1"/>
    <xf numFmtId="3" fontId="37" fillId="0" borderId="0" xfId="0" applyNumberFormat="1" applyFont="1" applyAlignment="1">
      <alignment horizont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41" fillId="25" borderId="1" xfId="0" applyFont="1" applyFill="1" applyBorder="1" applyAlignment="1">
      <alignment horizontal="center" vertical="center"/>
    </xf>
    <xf numFmtId="0" fontId="42" fillId="30" borderId="1" xfId="0" applyFont="1" applyFill="1" applyBorder="1" applyAlignment="1">
      <alignment horizontal="center" vertical="center"/>
    </xf>
    <xf numFmtId="0" fontId="42" fillId="30" borderId="1" xfId="0" applyFont="1" applyFill="1" applyBorder="1" applyAlignment="1">
      <alignment horizontal="center" vertical="center" wrapText="1"/>
    </xf>
    <xf numFmtId="2" fontId="43" fillId="29" borderId="1" xfId="0" applyNumberFormat="1" applyFont="1" applyFill="1" applyBorder="1" applyAlignment="1">
      <alignment horizontal="center" vertical="center"/>
    </xf>
    <xf numFmtId="1" fontId="43" fillId="29" borderId="1" xfId="0" applyNumberFormat="1" applyFont="1" applyFill="1" applyBorder="1" applyAlignment="1">
      <alignment horizontal="center" vertical="center"/>
    </xf>
    <xf numFmtId="3" fontId="42" fillId="0" borderId="1" xfId="1" applyNumberFormat="1" applyFont="1" applyBorder="1" applyAlignment="1">
      <alignment horizontal="center" vertical="center"/>
    </xf>
    <xf numFmtId="9" fontId="44" fillId="31" borderId="1" xfId="0" applyNumberFormat="1" applyFont="1" applyFill="1" applyBorder="1" applyAlignment="1">
      <alignment horizontal="center" vertical="center"/>
    </xf>
    <xf numFmtId="0" fontId="42" fillId="30" borderId="2" xfId="0" applyFont="1" applyFill="1" applyBorder="1" applyAlignment="1">
      <alignment horizontal="center" vertical="center" wrapText="1"/>
    </xf>
    <xf numFmtId="0" fontId="42" fillId="0" borderId="0" xfId="0" applyFont="1"/>
    <xf numFmtId="0" fontId="42" fillId="29" borderId="1" xfId="0" applyFont="1" applyFill="1" applyBorder="1" applyAlignment="1">
      <alignment horizontal="center" vertical="center"/>
    </xf>
    <xf numFmtId="3" fontId="42" fillId="29" borderId="1" xfId="0" applyNumberFormat="1" applyFont="1" applyFill="1" applyBorder="1" applyAlignment="1">
      <alignment horizontal="center" vertical="center"/>
    </xf>
    <xf numFmtId="3" fontId="42" fillId="0" borderId="1" xfId="1" applyNumberFormat="1" applyFont="1" applyFill="1" applyBorder="1" applyAlignment="1">
      <alignment horizontal="center" vertical="center"/>
    </xf>
    <xf numFmtId="3" fontId="42" fillId="0" borderId="1" xfId="0" applyNumberFormat="1" applyFont="1" applyBorder="1" applyAlignment="1">
      <alignment horizontal="center" vertical="center"/>
    </xf>
    <xf numFmtId="0" fontId="42" fillId="0" borderId="1" xfId="1" applyNumberFormat="1" applyFont="1" applyFill="1" applyBorder="1" applyAlignment="1">
      <alignment horizontal="center" vertical="center"/>
    </xf>
    <xf numFmtId="3" fontId="42" fillId="29" borderId="1" xfId="1" applyNumberFormat="1" applyFont="1" applyFill="1" applyBorder="1" applyAlignment="1">
      <alignment horizontal="center" vertical="center"/>
    </xf>
    <xf numFmtId="3" fontId="42" fillId="0" borderId="1" xfId="1" applyNumberFormat="1" applyFont="1" applyFill="1" applyBorder="1" applyAlignment="1">
      <alignment horizontal="center" vertical="center" wrapText="1"/>
    </xf>
    <xf numFmtId="0" fontId="47" fillId="0" borderId="0" xfId="0" applyFont="1"/>
    <xf numFmtId="0" fontId="48" fillId="0" borderId="0" xfId="0" applyFont="1"/>
    <xf numFmtId="0" fontId="42" fillId="0" borderId="1" xfId="0" applyFont="1" applyBorder="1" applyAlignment="1">
      <alignment horizontal="center" vertical="center"/>
    </xf>
    <xf numFmtId="9" fontId="42" fillId="0" borderId="1" xfId="0" applyNumberFormat="1" applyFont="1" applyBorder="1" applyAlignment="1">
      <alignment horizontal="center" vertical="center"/>
    </xf>
    <xf numFmtId="0" fontId="42" fillId="30" borderId="1" xfId="0" applyFont="1" applyFill="1" applyBorder="1" applyAlignment="1">
      <alignment vertical="center"/>
    </xf>
    <xf numFmtId="0" fontId="45" fillId="0" borderId="0" xfId="0" applyFont="1" applyAlignment="1">
      <alignment horizontal="left" vertical="center"/>
    </xf>
    <xf numFmtId="0" fontId="49" fillId="0" borderId="0" xfId="0" applyFont="1"/>
    <xf numFmtId="0" fontId="51" fillId="0" borderId="0" xfId="0" applyFont="1" applyAlignment="1">
      <alignment vertical="center"/>
    </xf>
    <xf numFmtId="1" fontId="52" fillId="29" borderId="1" xfId="0" applyNumberFormat="1" applyFont="1" applyFill="1" applyBorder="1" applyAlignment="1">
      <alignment horizontal="center" vertical="center"/>
    </xf>
    <xf numFmtId="0" fontId="51" fillId="0" borderId="0" xfId="0" applyFont="1"/>
    <xf numFmtId="0" fontId="50" fillId="30" borderId="1" xfId="0" applyFont="1" applyFill="1" applyBorder="1" applyAlignment="1">
      <alignment horizontal="center" vertical="center"/>
    </xf>
    <xf numFmtId="2" fontId="50" fillId="29" borderId="1" xfId="0" applyNumberFormat="1" applyFont="1" applyFill="1" applyBorder="1" applyAlignment="1">
      <alignment horizontal="center" vertical="center"/>
    </xf>
    <xf numFmtId="1" fontId="50" fillId="29" borderId="1" xfId="0" applyNumberFormat="1" applyFont="1" applyFill="1" applyBorder="1" applyAlignment="1">
      <alignment horizontal="center" vertical="center"/>
    </xf>
    <xf numFmtId="3" fontId="50" fillId="0" borderId="1" xfId="1" applyNumberFormat="1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1" fontId="6" fillId="33" borderId="1" xfId="0" applyNumberFormat="1" applyFont="1" applyFill="1" applyBorder="1" applyAlignment="1">
      <alignment horizontal="center" vertical="center"/>
    </xf>
    <xf numFmtId="3" fontId="6" fillId="33" borderId="1" xfId="0" applyNumberFormat="1" applyFont="1" applyFill="1" applyBorder="1" applyAlignment="1">
      <alignment horizontal="center" vertical="center"/>
    </xf>
    <xf numFmtId="0" fontId="6" fillId="33" borderId="1" xfId="1" applyNumberFormat="1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 wrapText="1"/>
    </xf>
    <xf numFmtId="2" fontId="6" fillId="33" borderId="1" xfId="0" applyNumberFormat="1" applyFont="1" applyFill="1" applyBorder="1" applyAlignment="1">
      <alignment horizontal="center" vertical="center"/>
    </xf>
    <xf numFmtId="9" fontId="7" fillId="33" borderId="1" xfId="0" applyNumberFormat="1" applyFont="1" applyFill="1" applyBorder="1" applyAlignment="1">
      <alignment horizontal="center" vertical="center"/>
    </xf>
    <xf numFmtId="2" fontId="8" fillId="33" borderId="1" xfId="0" applyNumberFormat="1" applyFont="1" applyFill="1" applyBorder="1" applyAlignment="1">
      <alignment horizontal="center" vertical="center"/>
    </xf>
    <xf numFmtId="0" fontId="8" fillId="33" borderId="1" xfId="1" applyNumberFormat="1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9" fontId="8" fillId="33" borderId="1" xfId="0" applyNumberFormat="1" applyFont="1" applyFill="1" applyBorder="1" applyAlignment="1">
      <alignment horizontal="center" vertical="center"/>
    </xf>
    <xf numFmtId="0" fontId="7" fillId="33" borderId="1" xfId="0" applyFont="1" applyFill="1" applyBorder="1" applyAlignment="1">
      <alignment horizontal="center" vertical="center"/>
    </xf>
    <xf numFmtId="0" fontId="7" fillId="33" borderId="1" xfId="1" applyNumberFormat="1" applyFont="1" applyFill="1" applyBorder="1" applyAlignment="1">
      <alignment horizontal="center" vertical="center"/>
    </xf>
    <xf numFmtId="0" fontId="6" fillId="33" borderId="1" xfId="1" applyNumberFormat="1" applyFont="1" applyFill="1" applyBorder="1" applyAlignment="1">
      <alignment horizontal="center" vertical="center" wrapText="1"/>
    </xf>
    <xf numFmtId="3" fontId="6" fillId="33" borderId="1" xfId="0" applyNumberFormat="1" applyFont="1" applyFill="1" applyBorder="1" applyAlignment="1">
      <alignment horizontal="center"/>
    </xf>
    <xf numFmtId="9" fontId="6" fillId="33" borderId="1" xfId="0" applyNumberFormat="1" applyFont="1" applyFill="1" applyBorder="1" applyAlignment="1">
      <alignment horizontal="center" vertical="center"/>
    </xf>
    <xf numFmtId="1" fontId="6" fillId="33" borderId="4" xfId="0" applyNumberFormat="1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 textRotation="90" wrapText="1"/>
    </xf>
    <xf numFmtId="9" fontId="9" fillId="0" borderId="1" xfId="0" applyNumberFormat="1" applyFont="1" applyBorder="1" applyAlignment="1">
      <alignment horizontal="center" textRotation="90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 textRotation="90" wrapText="1"/>
    </xf>
    <xf numFmtId="3" fontId="6" fillId="5" borderId="3" xfId="0" applyNumberFormat="1" applyFont="1" applyFill="1" applyBorder="1" applyAlignment="1">
      <alignment horizontal="center" vertical="center" textRotation="90" wrapText="1"/>
    </xf>
    <xf numFmtId="3" fontId="6" fillId="5" borderId="4" xfId="0" applyNumberFormat="1" applyFont="1" applyFill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24" borderId="0" xfId="0" applyFont="1" applyFill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23" borderId="6" xfId="0" applyFont="1" applyFill="1" applyBorder="1" applyAlignment="1">
      <alignment horizontal="center" vertical="center"/>
    </xf>
    <xf numFmtId="0" fontId="6" fillId="23" borderId="8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17" fillId="26" borderId="0" xfId="0" applyFont="1" applyFill="1" applyAlignment="1">
      <alignment horizontal="left"/>
    </xf>
    <xf numFmtId="0" fontId="32" fillId="30" borderId="2" xfId="0" applyFont="1" applyFill="1" applyBorder="1" applyAlignment="1">
      <alignment horizontal="center" vertical="center" wrapText="1"/>
    </xf>
    <xf numFmtId="0" fontId="32" fillId="30" borderId="4" xfId="0" applyFont="1" applyFill="1" applyBorder="1" applyAlignment="1">
      <alignment horizontal="center" vertical="center" wrapText="1"/>
    </xf>
    <xf numFmtId="0" fontId="32" fillId="30" borderId="2" xfId="0" applyFont="1" applyFill="1" applyBorder="1" applyAlignment="1">
      <alignment horizontal="center" vertical="center"/>
    </xf>
    <xf numFmtId="0" fontId="32" fillId="30" borderId="4" xfId="0" applyFont="1" applyFill="1" applyBorder="1" applyAlignment="1">
      <alignment horizontal="center" vertical="center"/>
    </xf>
    <xf numFmtId="0" fontId="32" fillId="30" borderId="1" xfId="0" applyFont="1" applyFill="1" applyBorder="1" applyAlignment="1">
      <alignment horizontal="center" vertical="center"/>
    </xf>
    <xf numFmtId="0" fontId="32" fillId="30" borderId="6" xfId="0" applyFont="1" applyFill="1" applyBorder="1" applyAlignment="1">
      <alignment horizontal="center" vertical="center"/>
    </xf>
    <xf numFmtId="0" fontId="32" fillId="30" borderId="8" xfId="0" applyFont="1" applyFill="1" applyBorder="1" applyAlignment="1">
      <alignment horizontal="center" vertical="center"/>
    </xf>
    <xf numFmtId="0" fontId="32" fillId="30" borderId="7" xfId="0" applyFont="1" applyFill="1" applyBorder="1" applyAlignment="1">
      <alignment horizontal="center" vertical="center"/>
    </xf>
    <xf numFmtId="0" fontId="32" fillId="30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36" fillId="30" borderId="1" xfId="0" applyFont="1" applyFill="1" applyBorder="1" applyAlignment="1">
      <alignment horizontal="center" vertical="center" wrapText="1"/>
    </xf>
    <xf numFmtId="0" fontId="40" fillId="26" borderId="1" xfId="0" applyFont="1" applyFill="1" applyBorder="1" applyAlignment="1">
      <alignment horizontal="left"/>
    </xf>
    <xf numFmtId="0" fontId="35" fillId="30" borderId="1" xfId="0" applyFont="1" applyFill="1" applyBorder="1" applyAlignment="1">
      <alignment horizontal="center" vertical="center"/>
    </xf>
    <xf numFmtId="0" fontId="35" fillId="30" borderId="2" xfId="0" applyFont="1" applyFill="1" applyBorder="1" applyAlignment="1">
      <alignment horizontal="center" vertical="center" wrapText="1"/>
    </xf>
    <xf numFmtId="0" fontId="35" fillId="30" borderId="4" xfId="0" applyFont="1" applyFill="1" applyBorder="1" applyAlignment="1">
      <alignment horizontal="center" vertical="center" wrapText="1"/>
    </xf>
    <xf numFmtId="0" fontId="35" fillId="30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3" fontId="6" fillId="0" borderId="2" xfId="0" applyNumberFormat="1" applyFont="1" applyBorder="1" applyAlignment="1">
      <alignment horizontal="center" vertical="center" textRotation="90" wrapText="1"/>
    </xf>
    <xf numFmtId="3" fontId="6" fillId="0" borderId="3" xfId="0" applyNumberFormat="1" applyFont="1" applyBorder="1" applyAlignment="1">
      <alignment horizontal="center" vertical="center" textRotation="90" wrapText="1"/>
    </xf>
    <xf numFmtId="3" fontId="6" fillId="0" borderId="4" xfId="0" applyNumberFormat="1" applyFont="1" applyBorder="1" applyAlignment="1">
      <alignment horizontal="center" vertical="center" textRotation="90" wrapText="1"/>
    </xf>
    <xf numFmtId="0" fontId="6" fillId="25" borderId="0" xfId="0" applyFont="1" applyFill="1" applyAlignment="1">
      <alignment horizontal="center" vertical="center"/>
    </xf>
    <xf numFmtId="0" fontId="50" fillId="30" borderId="1" xfId="0" applyFont="1" applyFill="1" applyBorder="1" applyAlignment="1">
      <alignment horizontal="center" vertical="center"/>
    </xf>
    <xf numFmtId="0" fontId="40" fillId="26" borderId="6" xfId="0" applyFont="1" applyFill="1" applyBorder="1" applyAlignment="1">
      <alignment horizontal="center"/>
    </xf>
    <xf numFmtId="0" fontId="40" fillId="26" borderId="8" xfId="0" applyFont="1" applyFill="1" applyBorder="1" applyAlignment="1">
      <alignment horizontal="center"/>
    </xf>
    <xf numFmtId="0" fontId="40" fillId="26" borderId="7" xfId="0" applyFont="1" applyFill="1" applyBorder="1" applyAlignment="1">
      <alignment horizontal="center"/>
    </xf>
    <xf numFmtId="0" fontId="50" fillId="3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 textRotation="90" wrapText="1"/>
    </xf>
    <xf numFmtId="0" fontId="7" fillId="0" borderId="3" xfId="0" applyFont="1" applyBorder="1" applyAlignment="1">
      <alignment horizontal="right" vertical="center" textRotation="90" wrapText="1"/>
    </xf>
    <xf numFmtId="0" fontId="7" fillId="0" borderId="4" xfId="0" applyFont="1" applyBorder="1" applyAlignment="1">
      <alignment horizontal="right" vertical="center" textRotation="90" wrapText="1"/>
    </xf>
    <xf numFmtId="0" fontId="7" fillId="0" borderId="2" xfId="0" applyFont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 wrapText="1"/>
    </xf>
    <xf numFmtId="0" fontId="7" fillId="0" borderId="4" xfId="0" applyFont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2" fillId="30" borderId="1" xfId="0" applyFont="1" applyFill="1" applyBorder="1" applyAlignment="1">
      <alignment horizontal="center" vertical="center" wrapText="1"/>
    </xf>
    <xf numFmtId="0" fontId="40" fillId="26" borderId="6" xfId="0" applyFont="1" applyFill="1" applyBorder="1" applyAlignment="1">
      <alignment horizontal="left" wrapText="1"/>
    </xf>
    <xf numFmtId="0" fontId="40" fillId="26" borderId="8" xfId="0" applyFont="1" applyFill="1" applyBorder="1" applyAlignment="1">
      <alignment horizontal="left" wrapText="1"/>
    </xf>
    <xf numFmtId="0" fontId="40" fillId="26" borderId="7" xfId="0" applyFont="1" applyFill="1" applyBorder="1" applyAlignment="1">
      <alignment horizontal="left" wrapText="1"/>
    </xf>
    <xf numFmtId="0" fontId="35" fillId="0" borderId="5" xfId="0" applyFont="1" applyBorder="1" applyAlignment="1">
      <alignment horizontal="left" vertical="center"/>
    </xf>
    <xf numFmtId="0" fontId="42" fillId="30" borderId="1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left"/>
    </xf>
    <xf numFmtId="3" fontId="16" fillId="12" borderId="1" xfId="0" applyNumberFormat="1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7" fillId="25" borderId="1" xfId="0" applyFont="1" applyFill="1" applyBorder="1" applyAlignment="1">
      <alignment horizontal="center" vertical="center"/>
    </xf>
    <xf numFmtId="0" fontId="26" fillId="0" borderId="17" xfId="0" applyFont="1" applyBorder="1" applyAlignment="1">
      <alignment horizontal="left"/>
    </xf>
    <xf numFmtId="0" fontId="6" fillId="2" borderId="9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2" fillId="30" borderId="6" xfId="0" applyFont="1" applyFill="1" applyBorder="1" applyAlignment="1">
      <alignment horizontal="center" vertical="center"/>
    </xf>
    <xf numFmtId="0" fontId="42" fillId="30" borderId="7" xfId="0" applyFont="1" applyFill="1" applyBorder="1" applyAlignment="1">
      <alignment horizontal="center" vertical="center"/>
    </xf>
    <xf numFmtId="0" fontId="17" fillId="26" borderId="1" xfId="0" applyFont="1" applyFill="1" applyBorder="1" applyAlignment="1">
      <alignment horizontal="left"/>
    </xf>
    <xf numFmtId="0" fontId="31" fillId="28" borderId="6" xfId="0" applyFont="1" applyFill="1" applyBorder="1" applyAlignment="1">
      <alignment horizontal="center" vertical="center"/>
    </xf>
    <xf numFmtId="0" fontId="31" fillId="28" borderId="8" xfId="0" applyFont="1" applyFill="1" applyBorder="1" applyAlignment="1">
      <alignment horizontal="center" vertical="center"/>
    </xf>
    <xf numFmtId="0" fontId="31" fillId="28" borderId="7" xfId="0" applyFont="1" applyFill="1" applyBorder="1" applyAlignment="1">
      <alignment horizontal="center" vertical="center"/>
    </xf>
    <xf numFmtId="0" fontId="41" fillId="27" borderId="6" xfId="0" applyFont="1" applyFill="1" applyBorder="1" applyAlignment="1">
      <alignment horizontal="center" vertical="center"/>
    </xf>
    <xf numFmtId="0" fontId="41" fillId="27" borderId="8" xfId="0" applyFont="1" applyFill="1" applyBorder="1" applyAlignment="1">
      <alignment horizontal="center" vertical="center"/>
    </xf>
    <xf numFmtId="0" fontId="41" fillId="27" borderId="7" xfId="0" applyFont="1" applyFill="1" applyBorder="1" applyAlignment="1">
      <alignment horizontal="center" vertical="center"/>
    </xf>
    <xf numFmtId="0" fontId="42" fillId="30" borderId="2" xfId="0" applyFont="1" applyFill="1" applyBorder="1" applyAlignment="1">
      <alignment horizontal="center" vertical="center" wrapText="1"/>
    </xf>
    <xf numFmtId="0" fontId="42" fillId="30" borderId="3" xfId="0" applyFont="1" applyFill="1" applyBorder="1" applyAlignment="1">
      <alignment horizontal="center" vertical="center" wrapText="1"/>
    </xf>
    <xf numFmtId="0" fontId="42" fillId="30" borderId="4" xfId="0" applyFont="1" applyFill="1" applyBorder="1" applyAlignment="1">
      <alignment horizontal="center" vertical="center" wrapText="1"/>
    </xf>
    <xf numFmtId="0" fontId="42" fillId="30" borderId="9" xfId="0" applyFont="1" applyFill="1" applyBorder="1" applyAlignment="1">
      <alignment horizontal="center" vertical="center" wrapText="1"/>
    </xf>
    <xf numFmtId="0" fontId="42" fillId="30" borderId="11" xfId="0" applyFont="1" applyFill="1" applyBorder="1" applyAlignment="1">
      <alignment horizontal="center" vertical="center" wrapText="1"/>
    </xf>
    <xf numFmtId="0" fontId="42" fillId="30" borderId="10" xfId="0" applyFont="1" applyFill="1" applyBorder="1" applyAlignment="1">
      <alignment horizontal="center" vertical="center" wrapText="1"/>
    </xf>
    <xf numFmtId="0" fontId="42" fillId="30" borderId="12" xfId="0" applyFont="1" applyFill="1" applyBorder="1" applyAlignment="1">
      <alignment horizontal="center" vertical="center" wrapText="1"/>
    </xf>
    <xf numFmtId="0" fontId="42" fillId="30" borderId="8" xfId="0" applyFont="1" applyFill="1" applyBorder="1" applyAlignment="1">
      <alignment horizontal="center" vertical="center"/>
    </xf>
    <xf numFmtId="0" fontId="46" fillId="0" borderId="0" xfId="0" applyFont="1" applyAlignment="1">
      <alignment horizontal="left"/>
    </xf>
    <xf numFmtId="0" fontId="42" fillId="0" borderId="5" xfId="0" applyFont="1" applyBorder="1" applyAlignment="1">
      <alignment horizontal="left"/>
    </xf>
    <xf numFmtId="0" fontId="42" fillId="30" borderId="2" xfId="0" applyFont="1" applyFill="1" applyBorder="1" applyAlignment="1">
      <alignment horizontal="center" vertical="center"/>
    </xf>
    <xf numFmtId="0" fontId="42" fillId="30" borderId="4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left"/>
    </xf>
    <xf numFmtId="0" fontId="41" fillId="32" borderId="6" xfId="0" applyFont="1" applyFill="1" applyBorder="1" applyAlignment="1">
      <alignment horizontal="center" vertical="center"/>
    </xf>
    <xf numFmtId="0" fontId="41" fillId="32" borderId="8" xfId="0" applyFont="1" applyFill="1" applyBorder="1" applyAlignment="1">
      <alignment horizontal="center" vertical="center"/>
    </xf>
    <xf numFmtId="0" fontId="41" fillId="32" borderId="7" xfId="0" applyFont="1" applyFill="1" applyBorder="1" applyAlignment="1">
      <alignment horizontal="center" vertical="center"/>
    </xf>
    <xf numFmtId="0" fontId="42" fillId="30" borderId="6" xfId="0" applyFont="1" applyFill="1" applyBorder="1" applyAlignment="1">
      <alignment horizontal="center" vertical="center" wrapText="1"/>
    </xf>
    <xf numFmtId="0" fontId="42" fillId="30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" fontId="6" fillId="2" borderId="6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167" fontId="13" fillId="3" borderId="15" xfId="2" applyFont="1" applyFill="1" applyBorder="1" applyAlignment="1">
      <alignment horizontal="center" vertical="center" wrapText="1"/>
    </xf>
    <xf numFmtId="167" fontId="13" fillId="3" borderId="16" xfId="2" applyFont="1" applyFill="1" applyBorder="1" applyAlignment="1">
      <alignment horizontal="center" vertical="center" wrapText="1"/>
    </xf>
  </cellXfs>
  <cellStyles count="3">
    <cellStyle name="Excel Built-in Normal" xfId="2" xr:uid="{F63940D5-B8A7-4EE9-8F18-D6244B0922E8}"/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009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1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jpe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312376</xdr:rowOff>
    </xdr:from>
    <xdr:to>
      <xdr:col>6</xdr:col>
      <xdr:colOff>2260950</xdr:colOff>
      <xdr:row>6</xdr:row>
      <xdr:rowOff>63056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EF1EF9D2-3B2F-4060-BF16-5A2E872943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3" r="4060"/>
        <a:stretch/>
      </xdr:blipFill>
      <xdr:spPr bwMode="auto">
        <a:xfrm>
          <a:off x="457200" y="824994"/>
          <a:ext cx="10061059" cy="23137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199908</xdr:colOff>
      <xdr:row>21</xdr:row>
      <xdr:rowOff>63157</xdr:rowOff>
    </xdr:from>
    <xdr:to>
      <xdr:col>6</xdr:col>
      <xdr:colOff>2185269</xdr:colOff>
      <xdr:row>25</xdr:row>
      <xdr:rowOff>432027</xdr:rowOff>
    </xdr:to>
    <xdr:pic>
      <xdr:nvPicPr>
        <xdr:cNvPr id="3" name="Picture 2" descr="Image Alternative text">
          <a:extLst>
            <a:ext uri="{FF2B5EF4-FFF2-40B4-BE49-F238E27FC236}">
              <a16:creationId xmlns:a16="http://schemas.microsoft.com/office/drawing/2014/main" id="{BAE3A4E1-9914-408E-9FE9-281761CBE3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20"/>
        <a:stretch/>
      </xdr:blipFill>
      <xdr:spPr bwMode="auto">
        <a:xfrm>
          <a:off x="199908" y="9178582"/>
          <a:ext cx="10023100" cy="2472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498763</xdr:colOff>
      <xdr:row>2</xdr:row>
      <xdr:rowOff>127723</xdr:rowOff>
    </xdr:from>
    <xdr:to>
      <xdr:col>6</xdr:col>
      <xdr:colOff>277089</xdr:colOff>
      <xdr:row>7</xdr:row>
      <xdr:rowOff>69977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9092B4-2AF0-42A1-8EB5-B6D0CA2455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36" r="4278"/>
        <a:stretch/>
      </xdr:blipFill>
      <xdr:spPr bwMode="auto">
        <a:xfrm>
          <a:off x="498763" y="1042123"/>
          <a:ext cx="9587344" cy="2505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1328449</xdr:colOff>
      <xdr:row>2</xdr:row>
      <xdr:rowOff>98426</xdr:rowOff>
    </xdr:from>
    <xdr:to>
      <xdr:col>13</xdr:col>
      <xdr:colOff>1078267</xdr:colOff>
      <xdr:row>6</xdr:row>
      <xdr:rowOff>487220</xdr:rowOff>
    </xdr:to>
    <xdr:pic>
      <xdr:nvPicPr>
        <xdr:cNvPr id="3" name="Picture 2" descr="Image Alternative text">
          <a:extLst>
            <a:ext uri="{FF2B5EF4-FFF2-40B4-BE49-F238E27FC236}">
              <a16:creationId xmlns:a16="http://schemas.microsoft.com/office/drawing/2014/main" id="{F0129DF0-C8E8-4E99-95D5-7F97170A0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0"/>
        <a:stretch/>
      </xdr:blipFill>
      <xdr:spPr bwMode="auto">
        <a:xfrm>
          <a:off x="11137467" y="1012826"/>
          <a:ext cx="10514800" cy="243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1069027</xdr:colOff>
      <xdr:row>0</xdr:row>
      <xdr:rowOff>395968</xdr:rowOff>
    </xdr:from>
    <xdr:ext cx="10507352" cy="2009775"/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6D58CA8D-079D-46DB-A184-C455612AB5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48"/>
        <a:stretch/>
      </xdr:blipFill>
      <xdr:spPr bwMode="auto">
        <a:xfrm>
          <a:off x="1069027" y="395968"/>
          <a:ext cx="10507352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221777</xdr:colOff>
      <xdr:row>0</xdr:row>
      <xdr:rowOff>349569</xdr:rowOff>
    </xdr:from>
    <xdr:to>
      <xdr:col>10</xdr:col>
      <xdr:colOff>266700</xdr:colOff>
      <xdr:row>5</xdr:row>
      <xdr:rowOff>288309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E4D4B0F8-2233-416B-BBAA-0261E0A43C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71" t="6193" r="4173" b="11840"/>
        <a:stretch/>
      </xdr:blipFill>
      <xdr:spPr bwMode="auto">
        <a:xfrm>
          <a:off x="1955327" y="349569"/>
          <a:ext cx="14389573" cy="2510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588818</xdr:colOff>
      <xdr:row>1</xdr:row>
      <xdr:rowOff>34671</xdr:rowOff>
    </xdr:from>
    <xdr:ext cx="13265727" cy="2881921"/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05741693-9DAA-43AE-8548-72686667A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818" y="547289"/>
          <a:ext cx="13265727" cy="28819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375528</xdr:rowOff>
    </xdr:from>
    <xdr:to>
      <xdr:col>8</xdr:col>
      <xdr:colOff>758223</xdr:colOff>
      <xdr:row>9</xdr:row>
      <xdr:rowOff>55419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CC7A4-0CA4-4C31-8339-D496556BB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146"/>
          <a:ext cx="13365859" cy="37808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1349083</xdr:colOff>
      <xdr:row>1</xdr:row>
      <xdr:rowOff>20668</xdr:rowOff>
    </xdr:from>
    <xdr:to>
      <xdr:col>6</xdr:col>
      <xdr:colOff>69272</xdr:colOff>
      <xdr:row>7</xdr:row>
      <xdr:rowOff>317416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6AA78D-4125-46F1-9541-DB411A38A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083" y="533286"/>
          <a:ext cx="11313971" cy="337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817500</xdr:colOff>
      <xdr:row>0</xdr:row>
      <xdr:rowOff>493919</xdr:rowOff>
    </xdr:from>
    <xdr:to>
      <xdr:col>9</xdr:col>
      <xdr:colOff>1066799</xdr:colOff>
      <xdr:row>8</xdr:row>
      <xdr:rowOff>373354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6F781E-73AF-43EC-A59A-475EB383A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600" y="493919"/>
          <a:ext cx="10669649" cy="3946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713591</xdr:colOff>
      <xdr:row>2</xdr:row>
      <xdr:rowOff>26327</xdr:rowOff>
    </xdr:from>
    <xdr:to>
      <xdr:col>13</xdr:col>
      <xdr:colOff>661173</xdr:colOff>
      <xdr:row>9</xdr:row>
      <xdr:rowOff>484909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682676-ABF2-4717-8B64-FDB4E288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455" y="1048100"/>
          <a:ext cx="10754127" cy="4026127"/>
        </a:xfrm>
        <a:prstGeom prst="rect">
          <a:avLst/>
        </a:prstGeom>
        <a:noFill/>
        <a:ln w="28575">
          <a:solidFill>
            <a:srgbClr val="009EDE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1219199</xdr:colOff>
      <xdr:row>1</xdr:row>
      <xdr:rowOff>47542</xdr:rowOff>
    </xdr:from>
    <xdr:to>
      <xdr:col>7</xdr:col>
      <xdr:colOff>817417</xdr:colOff>
      <xdr:row>6</xdr:row>
      <xdr:rowOff>458589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6202A3-F9D0-4866-898F-436410A392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1" t="9400" r="5349" b="20094"/>
        <a:stretch/>
      </xdr:blipFill>
      <xdr:spPr bwMode="auto">
        <a:xfrm>
          <a:off x="3228108" y="560160"/>
          <a:ext cx="11651673" cy="29741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994062</xdr:colOff>
      <xdr:row>2</xdr:row>
      <xdr:rowOff>0</xdr:rowOff>
    </xdr:from>
    <xdr:to>
      <xdr:col>8</xdr:col>
      <xdr:colOff>90052</xdr:colOff>
      <xdr:row>8</xdr:row>
      <xdr:rowOff>17318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A608E8-3851-49D5-A189-9CF8B0A7FD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41" t="9400" r="5349" b="20094"/>
        <a:stretch/>
      </xdr:blipFill>
      <xdr:spPr bwMode="auto">
        <a:xfrm>
          <a:off x="2085107" y="1021773"/>
          <a:ext cx="11339945" cy="3048000"/>
        </a:xfrm>
        <a:prstGeom prst="rect">
          <a:avLst/>
        </a:prstGeom>
        <a:noFill/>
        <a:ln w="28575">
          <a:solidFill>
            <a:schemeClr val="accent5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519747</xdr:colOff>
      <xdr:row>0</xdr:row>
      <xdr:rowOff>485778</xdr:rowOff>
    </xdr:from>
    <xdr:to>
      <xdr:col>16</xdr:col>
      <xdr:colOff>228600</xdr:colOff>
      <xdr:row>5</xdr:row>
      <xdr:rowOff>253230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E8D823D3-CCC0-408C-A71D-A24DB306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47" y="485778"/>
          <a:ext cx="17806353" cy="23392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519747</xdr:colOff>
      <xdr:row>0</xdr:row>
      <xdr:rowOff>485778</xdr:rowOff>
    </xdr:from>
    <xdr:to>
      <xdr:col>16</xdr:col>
      <xdr:colOff>228600</xdr:colOff>
      <xdr:row>5</xdr:row>
      <xdr:rowOff>253230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B0D83182-EA4D-4E81-9C83-DF568CA69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272" y="485778"/>
          <a:ext cx="17368203" cy="2329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999157</xdr:colOff>
      <xdr:row>1</xdr:row>
      <xdr:rowOff>54843</xdr:rowOff>
    </xdr:from>
    <xdr:to>
      <xdr:col>9</xdr:col>
      <xdr:colOff>72736</xdr:colOff>
      <xdr:row>4</xdr:row>
      <xdr:rowOff>287128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5F206E-92F6-42D2-A251-DD542945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57" y="567461"/>
          <a:ext cx="12370479" cy="1770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519794</xdr:rowOff>
    </xdr:from>
    <xdr:to>
      <xdr:col>6</xdr:col>
      <xdr:colOff>1637150</xdr:colOff>
      <xdr:row>5</xdr:row>
      <xdr:rowOff>337457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A9DB25C0-CD6C-4888-A188-341B8E15D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794"/>
          <a:ext cx="13328407" cy="2386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2</xdr:row>
      <xdr:rowOff>42677</xdr:rowOff>
    </xdr:from>
    <xdr:to>
      <xdr:col>6</xdr:col>
      <xdr:colOff>1758378</xdr:colOff>
      <xdr:row>7</xdr:row>
      <xdr:rowOff>34636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4188BF3F-2C67-4A47-A387-D0BC24952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1064450"/>
          <a:ext cx="12963241" cy="2503095"/>
        </a:xfrm>
        <a:prstGeom prst="rect">
          <a:avLst/>
        </a:prstGeom>
        <a:noFill/>
        <a:ln w="28575">
          <a:solidFill>
            <a:srgbClr val="009EDE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1079029</xdr:colOff>
      <xdr:row>1</xdr:row>
      <xdr:rowOff>3094</xdr:rowOff>
    </xdr:from>
    <xdr:to>
      <xdr:col>5</xdr:col>
      <xdr:colOff>1600200</xdr:colOff>
      <xdr:row>5</xdr:row>
      <xdr:rowOff>215900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AA66F542-BFFB-4BDA-B832-F9C32EFEA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029" y="523794"/>
          <a:ext cx="12128971" cy="22448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2383572</xdr:colOff>
      <xdr:row>22</xdr:row>
      <xdr:rowOff>149225</xdr:rowOff>
    </xdr:from>
    <xdr:to>
      <xdr:col>6</xdr:col>
      <xdr:colOff>1841500</xdr:colOff>
      <xdr:row>28</xdr:row>
      <xdr:rowOff>295746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FCD39F-F0A5-496E-82A0-9A184712E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3572" y="13598525"/>
          <a:ext cx="12792928" cy="3194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1287882</xdr:colOff>
      <xdr:row>1</xdr:row>
      <xdr:rowOff>8555</xdr:rowOff>
    </xdr:from>
    <xdr:to>
      <xdr:col>11</xdr:col>
      <xdr:colOff>827314</xdr:colOff>
      <xdr:row>8</xdr:row>
      <xdr:rowOff>226164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DA477-452C-467B-AD91-A90EBE3B47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33" b="12133"/>
        <a:stretch/>
      </xdr:blipFill>
      <xdr:spPr bwMode="auto">
        <a:xfrm>
          <a:off x="3084025" y="400441"/>
          <a:ext cx="13255432" cy="2971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729898</xdr:colOff>
      <xdr:row>0</xdr:row>
      <xdr:rowOff>226288</xdr:rowOff>
    </xdr:from>
    <xdr:to>
      <xdr:col>12</xdr:col>
      <xdr:colOff>55418</xdr:colOff>
      <xdr:row>7</xdr:row>
      <xdr:rowOff>2316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CA85CB-96C8-4330-8D38-9FE68B4ED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5171" y="226288"/>
          <a:ext cx="12099411" cy="336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729898</xdr:colOff>
      <xdr:row>0</xdr:row>
      <xdr:rowOff>226288</xdr:rowOff>
    </xdr:from>
    <xdr:to>
      <xdr:col>12</xdr:col>
      <xdr:colOff>55418</xdr:colOff>
      <xdr:row>7</xdr:row>
      <xdr:rowOff>2316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1262F9-C0FF-4CBC-BB50-51864A2E4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6923" y="226288"/>
          <a:ext cx="11765170" cy="335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937779</xdr:colOff>
      <xdr:row>1</xdr:row>
      <xdr:rowOff>16425</xdr:rowOff>
    </xdr:from>
    <xdr:to>
      <xdr:col>9</xdr:col>
      <xdr:colOff>661555</xdr:colOff>
      <xdr:row>6</xdr:row>
      <xdr:rowOff>416348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3E91C-DD39-4B52-893A-6BB48B59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834" y="529043"/>
          <a:ext cx="11001376" cy="2963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991694</xdr:colOff>
      <xdr:row>0</xdr:row>
      <xdr:rowOff>519632</xdr:rowOff>
    </xdr:from>
    <xdr:to>
      <xdr:col>9</xdr:col>
      <xdr:colOff>715470</xdr:colOff>
      <xdr:row>6</xdr:row>
      <xdr:rowOff>398376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D13C8-11F5-4F26-A63B-C82BA0FD4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826" y="519632"/>
          <a:ext cx="10632597" cy="30058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372487</xdr:rowOff>
    </xdr:from>
    <xdr:to>
      <xdr:col>5</xdr:col>
      <xdr:colOff>1200150</xdr:colOff>
      <xdr:row>8</xdr:row>
      <xdr:rowOff>470820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FD7C3-C20A-4111-8422-87DB34C36C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7" r="6080" b="6369"/>
        <a:stretch/>
      </xdr:blipFill>
      <xdr:spPr bwMode="auto">
        <a:xfrm>
          <a:off x="0" y="1401187"/>
          <a:ext cx="9886950" cy="3184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1339250</xdr:colOff>
      <xdr:row>3</xdr:row>
      <xdr:rowOff>147782</xdr:rowOff>
    </xdr:from>
    <xdr:to>
      <xdr:col>10</xdr:col>
      <xdr:colOff>1406237</xdr:colOff>
      <xdr:row>9</xdr:row>
      <xdr:rowOff>99986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8157FE-27E6-4BFB-AD81-F10DCE2AAF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21"/>
        <a:stretch/>
      </xdr:blipFill>
      <xdr:spPr bwMode="auto">
        <a:xfrm>
          <a:off x="10039905" y="1685637"/>
          <a:ext cx="9141714" cy="30279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652462</xdr:colOff>
      <xdr:row>46</xdr:row>
      <xdr:rowOff>57150</xdr:rowOff>
    </xdr:from>
    <xdr:to>
      <xdr:col>3</xdr:col>
      <xdr:colOff>1181099</xdr:colOff>
      <xdr:row>47</xdr:row>
      <xdr:rowOff>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658267EB-8BE4-40D1-9C15-37C0F9058B0A}"/>
            </a:ext>
          </a:extLst>
        </xdr:cNvPr>
        <xdr:cNvSpPr/>
      </xdr:nvSpPr>
      <xdr:spPr bwMode="auto">
        <a:xfrm>
          <a:off x="6310312" y="24231600"/>
          <a:ext cx="528637" cy="485774"/>
        </a:xfrm>
        <a:prstGeom prst="down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372487</xdr:rowOff>
    </xdr:from>
    <xdr:to>
      <xdr:col>5</xdr:col>
      <xdr:colOff>1200150</xdr:colOff>
      <xdr:row>8</xdr:row>
      <xdr:rowOff>470820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CFE24-3623-402D-B851-23E0E7879B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67" r="6080" b="6369"/>
        <a:stretch/>
      </xdr:blipFill>
      <xdr:spPr bwMode="auto">
        <a:xfrm>
          <a:off x="0" y="1401187"/>
          <a:ext cx="9667875" cy="3174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1339250</xdr:colOff>
      <xdr:row>3</xdr:row>
      <xdr:rowOff>147782</xdr:rowOff>
    </xdr:from>
    <xdr:to>
      <xdr:col>10</xdr:col>
      <xdr:colOff>1406237</xdr:colOff>
      <xdr:row>9</xdr:row>
      <xdr:rowOff>99986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31485D-D138-46AB-A48A-550E03608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21"/>
        <a:stretch/>
      </xdr:blipFill>
      <xdr:spPr bwMode="auto">
        <a:xfrm>
          <a:off x="9806975" y="1690832"/>
          <a:ext cx="8877612" cy="3028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652462</xdr:colOff>
      <xdr:row>17</xdr:row>
      <xdr:rowOff>57150</xdr:rowOff>
    </xdr:from>
    <xdr:to>
      <xdr:col>3</xdr:col>
      <xdr:colOff>1181099</xdr:colOff>
      <xdr:row>18</xdr:row>
      <xdr:rowOff>0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C220C8EE-75B5-471C-A72C-F533AED96031}"/>
            </a:ext>
          </a:extLst>
        </xdr:cNvPr>
        <xdr:cNvSpPr/>
      </xdr:nvSpPr>
      <xdr:spPr bwMode="auto">
        <a:xfrm>
          <a:off x="5595937" y="27165300"/>
          <a:ext cx="528637" cy="447675"/>
        </a:xfrm>
        <a:prstGeom prst="downArrow">
          <a:avLst/>
        </a:prstGeom>
        <a:solidFill>
          <a:srgbClr val="FF0000"/>
        </a:solidFill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US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124885</xdr:rowOff>
    </xdr:from>
    <xdr:to>
      <xdr:col>3</xdr:col>
      <xdr:colOff>955675</xdr:colOff>
      <xdr:row>4</xdr:row>
      <xdr:rowOff>97805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0A5E2-FB5F-456F-BEFB-6B31EB080D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53"/>
        <a:stretch/>
      </xdr:blipFill>
      <xdr:spPr bwMode="auto">
        <a:xfrm>
          <a:off x="123825" y="639235"/>
          <a:ext cx="7308850" cy="1453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514502</xdr:colOff>
      <xdr:row>18</xdr:row>
      <xdr:rowOff>105786</xdr:rowOff>
    </xdr:from>
    <xdr:to>
      <xdr:col>3</xdr:col>
      <xdr:colOff>957943</xdr:colOff>
      <xdr:row>21</xdr:row>
      <xdr:rowOff>278021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511B99-7505-49CB-996B-D00C7C49CA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17"/>
        <a:stretch/>
      </xdr:blipFill>
      <xdr:spPr bwMode="auto">
        <a:xfrm>
          <a:off x="514502" y="9456615"/>
          <a:ext cx="7105498" cy="170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282423</xdr:colOff>
      <xdr:row>31</xdr:row>
      <xdr:rowOff>271236</xdr:rowOff>
    </xdr:from>
    <xdr:to>
      <xdr:col>3</xdr:col>
      <xdr:colOff>1445170</xdr:colOff>
      <xdr:row>34</xdr:row>
      <xdr:rowOff>143147</xdr:rowOff>
    </xdr:to>
    <xdr:pic>
      <xdr:nvPicPr>
        <xdr:cNvPr id="4" name="Picture 3" descr="Image Alternative text">
          <a:extLst>
            <a:ext uri="{FF2B5EF4-FFF2-40B4-BE49-F238E27FC236}">
              <a16:creationId xmlns:a16="http://schemas.microsoft.com/office/drawing/2014/main" id="{5FEBA162-A377-4BA5-B405-19A5C2D0D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423" y="16871950"/>
          <a:ext cx="7834329" cy="1406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1112174</xdr:colOff>
      <xdr:row>0</xdr:row>
      <xdr:rowOff>363728</xdr:rowOff>
    </xdr:from>
    <xdr:to>
      <xdr:col>8</xdr:col>
      <xdr:colOff>1288473</xdr:colOff>
      <xdr:row>7</xdr:row>
      <xdr:rowOff>414668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CA6445-111F-4B21-BB24-0F6FD2BD1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0029" y="363728"/>
          <a:ext cx="12964044" cy="363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1432212</xdr:colOff>
      <xdr:row>0</xdr:row>
      <xdr:rowOff>426026</xdr:rowOff>
    </xdr:from>
    <xdr:to>
      <xdr:col>6</xdr:col>
      <xdr:colOff>1901288</xdr:colOff>
      <xdr:row>6</xdr:row>
      <xdr:rowOff>374511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9FBBB1E0-1548-40CD-97FB-3E4868E2AF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20" t="18822" b="9040"/>
        <a:stretch/>
      </xdr:blipFill>
      <xdr:spPr bwMode="auto">
        <a:xfrm>
          <a:off x="1432212" y="426026"/>
          <a:ext cx="11926785" cy="3024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296139</xdr:colOff>
      <xdr:row>1</xdr:row>
      <xdr:rowOff>72467</xdr:rowOff>
    </xdr:from>
    <xdr:to>
      <xdr:col>6</xdr:col>
      <xdr:colOff>368228</xdr:colOff>
      <xdr:row>5</xdr:row>
      <xdr:rowOff>384127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CA26F-18C5-4BFD-9697-44E21D04A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139" y="585085"/>
          <a:ext cx="11211144" cy="2362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35</xdr:row>
      <xdr:rowOff>168257</xdr:rowOff>
    </xdr:from>
    <xdr:to>
      <xdr:col>5</xdr:col>
      <xdr:colOff>1120036</xdr:colOff>
      <xdr:row>40</xdr:row>
      <xdr:rowOff>38115</xdr:rowOff>
    </xdr:to>
    <xdr:pic>
      <xdr:nvPicPr>
        <xdr:cNvPr id="3" name="Picture 2" descr="Image Alternative text">
          <a:extLst>
            <a:ext uri="{FF2B5EF4-FFF2-40B4-BE49-F238E27FC236}">
              <a16:creationId xmlns:a16="http://schemas.microsoft.com/office/drawing/2014/main" id="{CF5D53AF-10B9-4E74-9D90-49060B5D9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15" r="8499"/>
        <a:stretch/>
      </xdr:blipFill>
      <xdr:spPr bwMode="auto">
        <a:xfrm>
          <a:off x="257175" y="18636366"/>
          <a:ext cx="10006861" cy="243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169024</xdr:colOff>
      <xdr:row>0</xdr:row>
      <xdr:rowOff>242454</xdr:rowOff>
    </xdr:from>
    <xdr:to>
      <xdr:col>7</xdr:col>
      <xdr:colOff>928254</xdr:colOff>
      <xdr:row>4</xdr:row>
      <xdr:rowOff>271352</xdr:rowOff>
    </xdr:to>
    <xdr:pic>
      <xdr:nvPicPr>
        <xdr:cNvPr id="2" name="Picture 1" descr="Image Alternative text">
          <a:extLst>
            <a:ext uri="{FF2B5EF4-FFF2-40B4-BE49-F238E27FC236}">
              <a16:creationId xmlns:a16="http://schemas.microsoft.com/office/drawing/2014/main" id="{08076638-167A-9450-7B0B-2C54E1613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642" y="242454"/>
          <a:ext cx="7755776" cy="2079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277091</xdr:colOff>
      <xdr:row>23</xdr:row>
      <xdr:rowOff>180109</xdr:rowOff>
    </xdr:from>
    <xdr:to>
      <xdr:col>6</xdr:col>
      <xdr:colOff>1070147</xdr:colOff>
      <xdr:row>29</xdr:row>
      <xdr:rowOff>406101</xdr:rowOff>
    </xdr:to>
    <xdr:pic>
      <xdr:nvPicPr>
        <xdr:cNvPr id="3" name="Picture 2" descr="Image Alternative text">
          <a:extLst>
            <a:ext uri="{FF2B5EF4-FFF2-40B4-BE49-F238E27FC236}">
              <a16:creationId xmlns:a16="http://schemas.microsoft.com/office/drawing/2014/main" id="{886B044D-03E8-B0F5-E63C-33EB5BD0F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12496800"/>
          <a:ext cx="7789602" cy="3301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A278-9D61-4D27-BD44-86CEED8AB687}">
  <sheetPr>
    <tabColor rgb="FF92D050"/>
    <pageSetUpPr fitToPage="1"/>
  </sheetPr>
  <dimension ref="A1:G39"/>
  <sheetViews>
    <sheetView topLeftCell="A7" zoomScale="55" zoomScaleNormal="55" zoomScaleSheetLayoutView="80" workbookViewId="0">
      <selection activeCell="L5" sqref="L5"/>
    </sheetView>
  </sheetViews>
  <sheetFormatPr defaultColWidth="11.85546875" defaultRowHeight="39.75" x14ac:dyDescent="0.8"/>
  <cols>
    <col min="1" max="1" width="18.7109375" style="13" customWidth="1"/>
    <col min="2" max="2" width="20.42578125" style="13" customWidth="1"/>
    <col min="3" max="3" width="21.42578125" style="13" customWidth="1"/>
    <col min="4" max="5" width="20.42578125" style="13" customWidth="1"/>
    <col min="6" max="6" width="19.140625" style="13" customWidth="1"/>
    <col min="7" max="7" width="34.42578125" style="13" bestFit="1" customWidth="1"/>
    <col min="8" max="8" width="14.140625" style="13" customWidth="1"/>
    <col min="9" max="16384" width="11.85546875" style="13"/>
  </cols>
  <sheetData>
    <row r="1" spans="1:7" ht="40.5" x14ac:dyDescent="0.8">
      <c r="A1" s="26" t="s">
        <v>185</v>
      </c>
    </row>
    <row r="8" spans="1:7" ht="47.25" customHeight="1" x14ac:dyDescent="0.8">
      <c r="A8" s="241" t="s">
        <v>186</v>
      </c>
      <c r="B8" s="241"/>
      <c r="C8" s="241"/>
      <c r="D8" s="241"/>
      <c r="E8" s="241"/>
      <c r="F8" s="241"/>
    </row>
    <row r="9" spans="1:7" s="17" customFormat="1" ht="39.75" customHeight="1" x14ac:dyDescent="0.2">
      <c r="A9" s="237" t="s">
        <v>99</v>
      </c>
      <c r="B9" s="242" t="s">
        <v>187</v>
      </c>
      <c r="C9" s="242"/>
      <c r="D9" s="242"/>
      <c r="E9" s="242"/>
      <c r="F9" s="242"/>
      <c r="G9" s="243" t="s">
        <v>188</v>
      </c>
    </row>
    <row r="10" spans="1:7" s="17" customFormat="1" ht="39.75" customHeight="1" x14ac:dyDescent="0.2">
      <c r="A10" s="237"/>
      <c r="B10" s="5" t="s">
        <v>271</v>
      </c>
      <c r="C10" s="5" t="s">
        <v>272</v>
      </c>
      <c r="D10" s="5" t="s">
        <v>273</v>
      </c>
      <c r="E10" s="29" t="s">
        <v>12</v>
      </c>
      <c r="F10" s="5" t="s">
        <v>192</v>
      </c>
      <c r="G10" s="243"/>
    </row>
    <row r="11" spans="1:7" s="17" customFormat="1" ht="36" customHeight="1" x14ac:dyDescent="0.2">
      <c r="A11" s="30" t="s">
        <v>193</v>
      </c>
      <c r="B11" s="31">
        <v>160</v>
      </c>
      <c r="C11" s="31">
        <v>190</v>
      </c>
      <c r="D11" s="31">
        <v>210</v>
      </c>
      <c r="E11" s="32">
        <v>160</v>
      </c>
      <c r="F11" s="31">
        <v>190</v>
      </c>
      <c r="G11" s="33" t="s">
        <v>194</v>
      </c>
    </row>
    <row r="12" spans="1:7" s="17" customFormat="1" ht="36" customHeight="1" x14ac:dyDescent="0.2">
      <c r="A12" s="30" t="s">
        <v>195</v>
      </c>
      <c r="B12" s="31">
        <v>220</v>
      </c>
      <c r="C12" s="31">
        <v>250</v>
      </c>
      <c r="D12" s="31">
        <v>270</v>
      </c>
      <c r="E12" s="32">
        <v>220</v>
      </c>
      <c r="F12" s="31">
        <v>250</v>
      </c>
      <c r="G12" s="33" t="s">
        <v>277</v>
      </c>
    </row>
    <row r="13" spans="1:7" s="17" customFormat="1" ht="36" customHeight="1" x14ac:dyDescent="0.2">
      <c r="A13" s="30" t="s">
        <v>197</v>
      </c>
      <c r="B13" s="31">
        <v>920</v>
      </c>
      <c r="C13" s="31">
        <v>920</v>
      </c>
      <c r="D13" s="31">
        <v>980</v>
      </c>
      <c r="E13" s="32">
        <v>920</v>
      </c>
      <c r="F13" s="31">
        <v>930</v>
      </c>
      <c r="G13" s="33" t="s">
        <v>212</v>
      </c>
    </row>
    <row r="14" spans="1:7" s="17" customFormat="1" ht="36" customHeight="1" x14ac:dyDescent="0.2">
      <c r="A14" s="30" t="s">
        <v>221</v>
      </c>
      <c r="B14" s="31">
        <f>B13+500</f>
        <v>1420</v>
      </c>
      <c r="C14" s="31">
        <f>C13+500</f>
        <v>1420</v>
      </c>
      <c r="D14" s="31">
        <f>D13+500</f>
        <v>1480</v>
      </c>
      <c r="E14" s="34">
        <f>E13+500</f>
        <v>1420</v>
      </c>
      <c r="F14" s="31">
        <f>F13+500</f>
        <v>1430</v>
      </c>
      <c r="G14" s="33" t="s">
        <v>212</v>
      </c>
    </row>
    <row r="15" spans="1:7" s="17" customFormat="1" ht="36" customHeight="1" x14ac:dyDescent="0.2">
      <c r="A15" s="30" t="s">
        <v>198</v>
      </c>
      <c r="B15" s="31">
        <v>1740</v>
      </c>
      <c r="C15" s="31">
        <f>C13+750</f>
        <v>1670</v>
      </c>
      <c r="D15" s="31">
        <f>D13+750</f>
        <v>1730</v>
      </c>
      <c r="E15" s="34">
        <v>1740</v>
      </c>
      <c r="F15" s="31">
        <f>F13+750</f>
        <v>1680</v>
      </c>
      <c r="G15" s="33" t="s">
        <v>212</v>
      </c>
    </row>
    <row r="16" spans="1:7" x14ac:dyDescent="0.8">
      <c r="A16" s="17"/>
      <c r="B16" s="18"/>
      <c r="C16" s="35" t="s">
        <v>274</v>
      </c>
      <c r="D16" s="35" t="s">
        <v>275</v>
      </c>
      <c r="E16" s="18"/>
      <c r="F16" s="18"/>
    </row>
    <row r="17" spans="1:7" x14ac:dyDescent="0.8">
      <c r="A17" s="240" t="s">
        <v>42</v>
      </c>
      <c r="B17" s="240"/>
      <c r="C17" s="240"/>
      <c r="D17" s="240"/>
      <c r="E17" s="36"/>
      <c r="F17" s="25"/>
    </row>
    <row r="18" spans="1:7" x14ac:dyDescent="0.8">
      <c r="A18" s="37"/>
      <c r="B18" s="18"/>
      <c r="C18" s="18"/>
      <c r="D18" s="18"/>
      <c r="E18" s="18"/>
      <c r="F18" s="18"/>
    </row>
    <row r="19" spans="1:7" x14ac:dyDescent="0.8">
      <c r="A19" s="37"/>
      <c r="B19" s="18"/>
      <c r="C19" s="18"/>
      <c r="D19" s="18"/>
      <c r="E19" s="18"/>
      <c r="F19" s="18"/>
    </row>
    <row r="20" spans="1:7" x14ac:dyDescent="0.8">
      <c r="A20" s="37"/>
      <c r="B20" s="18"/>
      <c r="C20" s="18"/>
      <c r="D20" s="18"/>
      <c r="E20" s="18"/>
      <c r="F20" s="18"/>
    </row>
    <row r="21" spans="1:7" ht="40.5" x14ac:dyDescent="0.8">
      <c r="A21" s="241" t="s">
        <v>199</v>
      </c>
      <c r="B21" s="241"/>
      <c r="C21" s="18"/>
      <c r="D21" s="18"/>
      <c r="E21" s="18"/>
      <c r="F21" s="18"/>
    </row>
    <row r="22" spans="1:7" x14ac:dyDescent="0.8">
      <c r="A22" s="17"/>
      <c r="B22" s="18"/>
      <c r="C22" s="18"/>
      <c r="D22" s="18"/>
      <c r="E22" s="18"/>
      <c r="F22" s="18"/>
    </row>
    <row r="23" spans="1:7" s="18" customFormat="1" x14ac:dyDescent="0.8">
      <c r="A23" s="23"/>
    </row>
    <row r="24" spans="1:7" s="18" customFormat="1" x14ac:dyDescent="0.8">
      <c r="A24" s="23"/>
    </row>
    <row r="30" spans="1:7" ht="47.25" customHeight="1" x14ac:dyDescent="0.8">
      <c r="A30" s="241" t="s">
        <v>200</v>
      </c>
      <c r="B30" s="241"/>
      <c r="C30" s="241"/>
      <c r="D30" s="241"/>
      <c r="E30" s="241"/>
      <c r="F30" s="241"/>
    </row>
    <row r="31" spans="1:7" ht="40.5" customHeight="1" x14ac:dyDescent="0.8">
      <c r="A31" s="237" t="s">
        <v>99</v>
      </c>
      <c r="B31" s="244" t="s">
        <v>281</v>
      </c>
      <c r="C31" s="245"/>
      <c r="D31" s="245"/>
      <c r="E31" s="245"/>
      <c r="F31" s="246"/>
      <c r="G31" s="238" t="s">
        <v>188</v>
      </c>
    </row>
    <row r="32" spans="1:7" ht="40.5" customHeight="1" x14ac:dyDescent="0.8">
      <c r="A32" s="237"/>
      <c r="B32" s="29" t="s">
        <v>276</v>
      </c>
      <c r="C32" s="29" t="s">
        <v>201</v>
      </c>
      <c r="D32" s="5" t="s">
        <v>189</v>
      </c>
      <c r="E32" s="5" t="s">
        <v>190</v>
      </c>
      <c r="F32" s="5" t="s">
        <v>191</v>
      </c>
      <c r="G32" s="239"/>
    </row>
    <row r="33" spans="1:7" ht="36" customHeight="1" x14ac:dyDescent="0.8">
      <c r="A33" s="30" t="s">
        <v>193</v>
      </c>
      <c r="B33" s="31">
        <v>170</v>
      </c>
      <c r="C33" s="32">
        <v>160</v>
      </c>
      <c r="D33" s="31">
        <v>190</v>
      </c>
      <c r="E33" s="31">
        <v>210</v>
      </c>
      <c r="F33" s="31">
        <v>230</v>
      </c>
      <c r="G33" s="33" t="s">
        <v>202</v>
      </c>
    </row>
    <row r="34" spans="1:7" ht="36" customHeight="1" x14ac:dyDescent="0.8">
      <c r="A34" s="30" t="s">
        <v>195</v>
      </c>
      <c r="B34" s="31">
        <v>230</v>
      </c>
      <c r="C34" s="32">
        <v>220</v>
      </c>
      <c r="D34" s="31">
        <v>250</v>
      </c>
      <c r="E34" s="31">
        <v>270</v>
      </c>
      <c r="F34" s="31">
        <v>290</v>
      </c>
      <c r="G34" s="33" t="s">
        <v>277</v>
      </c>
    </row>
    <row r="35" spans="1:7" ht="36" customHeight="1" x14ac:dyDescent="0.8">
      <c r="A35" s="30" t="s">
        <v>197</v>
      </c>
      <c r="B35" s="31">
        <v>930</v>
      </c>
      <c r="C35" s="34">
        <v>920</v>
      </c>
      <c r="D35" s="31">
        <v>920</v>
      </c>
      <c r="E35" s="31">
        <v>980</v>
      </c>
      <c r="F35" s="31">
        <v>920</v>
      </c>
      <c r="G35" s="33" t="s">
        <v>212</v>
      </c>
    </row>
    <row r="36" spans="1:7" ht="36" customHeight="1" x14ac:dyDescent="0.8">
      <c r="A36" s="30" t="s">
        <v>221</v>
      </c>
      <c r="B36" s="31">
        <f>B35+500</f>
        <v>1430</v>
      </c>
      <c r="C36" s="34">
        <f>C35+500</f>
        <v>1420</v>
      </c>
      <c r="D36" s="31">
        <f>D35+500</f>
        <v>1420</v>
      </c>
      <c r="E36" s="31">
        <f>E35+500</f>
        <v>1480</v>
      </c>
      <c r="F36" s="31">
        <f>F35+500</f>
        <v>1420</v>
      </c>
      <c r="G36" s="33" t="s">
        <v>212</v>
      </c>
    </row>
    <row r="37" spans="1:7" ht="36" customHeight="1" x14ac:dyDescent="0.8">
      <c r="A37" s="30" t="s">
        <v>198</v>
      </c>
      <c r="B37" s="31">
        <f>B35+750</f>
        <v>1680</v>
      </c>
      <c r="C37" s="34">
        <f>C35+750</f>
        <v>1670</v>
      </c>
      <c r="D37" s="31">
        <f>D35+750</f>
        <v>1670</v>
      </c>
      <c r="E37" s="31">
        <f>E35+750</f>
        <v>1730</v>
      </c>
      <c r="F37" s="31">
        <f>F35+750</f>
        <v>1670</v>
      </c>
      <c r="G37" s="33" t="s">
        <v>212</v>
      </c>
    </row>
    <row r="39" spans="1:7" x14ac:dyDescent="0.8">
      <c r="A39" s="240" t="s">
        <v>42</v>
      </c>
      <c r="B39" s="240"/>
      <c r="C39" s="240"/>
      <c r="D39" s="240"/>
    </row>
  </sheetData>
  <sheetProtection selectLockedCells="1" selectUnlockedCells="1"/>
  <mergeCells count="11">
    <mergeCell ref="A31:A32"/>
    <mergeCell ref="G31:G32"/>
    <mergeCell ref="A39:D39"/>
    <mergeCell ref="A8:F8"/>
    <mergeCell ref="A9:A10"/>
    <mergeCell ref="B9:F9"/>
    <mergeCell ref="G9:G10"/>
    <mergeCell ref="A17:D17"/>
    <mergeCell ref="A30:F30"/>
    <mergeCell ref="B31:F31"/>
    <mergeCell ref="A21:B21"/>
  </mergeCells>
  <printOptions horizontalCentered="1"/>
  <pageMargins left="0.70866141732283472" right="0.43307086614173229" top="0.74803149606299213" bottom="0.55118110236220474" header="0.31496062992125984" footer="0.31496062992125984"/>
  <pageSetup paperSize="9" scale="45" orientation="portrait" useFirstPageNumber="1" r:id="rId1"/>
  <headerFooter alignWithMargins="0">
    <oddHeader>&amp;R&amp;14Update 03-02-68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E009-A9A0-4DF0-A2AE-BBE19C5B8AA6}">
  <sheetPr>
    <tabColor rgb="FF92D050"/>
    <pageSetUpPr fitToPage="1"/>
  </sheetPr>
  <dimension ref="A1:P27"/>
  <sheetViews>
    <sheetView topLeftCell="A13" zoomScale="55" zoomScaleNormal="55" workbookViewId="0">
      <selection activeCell="I21" sqref="I21"/>
    </sheetView>
  </sheetViews>
  <sheetFormatPr defaultColWidth="11.85546875" defaultRowHeight="39.75" x14ac:dyDescent="0.8"/>
  <cols>
    <col min="1" max="1" width="21.85546875" style="13" customWidth="1"/>
    <col min="2" max="2" width="31.42578125" style="13" customWidth="1"/>
    <col min="3" max="14" width="22.28515625" style="13" customWidth="1"/>
    <col min="15" max="15" width="14.7109375" style="13" customWidth="1"/>
    <col min="16" max="16384" width="11.85546875" style="13"/>
  </cols>
  <sheetData>
    <row r="1" spans="1:16" ht="32.25" customHeight="1" x14ac:dyDescent="0.8"/>
    <row r="2" spans="1:16" ht="40.5" x14ac:dyDescent="0.8">
      <c r="A2" s="26" t="s">
        <v>203</v>
      </c>
    </row>
    <row r="8" spans="1:16" ht="40.5" x14ac:dyDescent="0.8">
      <c r="H8" s="51" t="s">
        <v>291</v>
      </c>
    </row>
    <row r="10" spans="1:16" ht="47.25" customHeight="1" x14ac:dyDescent="0.8">
      <c r="A10" s="26" t="s">
        <v>204</v>
      </c>
      <c r="B10" s="26"/>
      <c r="C10" s="26"/>
      <c r="D10" s="26"/>
      <c r="E10" s="26"/>
      <c r="F10" s="26"/>
    </row>
    <row r="11" spans="1:16" s="23" customFormat="1" ht="45" customHeight="1" x14ac:dyDescent="0.2">
      <c r="A11" s="242" t="s">
        <v>47</v>
      </c>
      <c r="B11" s="242"/>
      <c r="C11" s="249" t="s">
        <v>205</v>
      </c>
      <c r="D11" s="252" t="s">
        <v>206</v>
      </c>
      <c r="E11" s="255" t="s">
        <v>18</v>
      </c>
      <c r="F11" s="256"/>
      <c r="G11" s="255" t="s">
        <v>88</v>
      </c>
      <c r="H11" s="256"/>
      <c r="I11" s="255" t="s">
        <v>222</v>
      </c>
      <c r="J11" s="256"/>
      <c r="K11" s="255" t="s">
        <v>223</v>
      </c>
      <c r="L11" s="256"/>
      <c r="M11" s="255" t="s">
        <v>37</v>
      </c>
      <c r="N11" s="256"/>
      <c r="O11" s="38"/>
      <c r="P11" s="38"/>
    </row>
    <row r="12" spans="1:16" s="23" customFormat="1" ht="45" customHeight="1" x14ac:dyDescent="0.2">
      <c r="A12" s="242"/>
      <c r="B12" s="242"/>
      <c r="C12" s="250"/>
      <c r="D12" s="253"/>
      <c r="E12" s="242" t="s">
        <v>207</v>
      </c>
      <c r="F12" s="242"/>
      <c r="G12" s="242" t="s">
        <v>207</v>
      </c>
      <c r="H12" s="242"/>
      <c r="I12" s="242" t="s">
        <v>207</v>
      </c>
      <c r="J12" s="242"/>
      <c r="K12" s="242" t="s">
        <v>207</v>
      </c>
      <c r="L12" s="242"/>
      <c r="M12" s="242" t="s">
        <v>207</v>
      </c>
      <c r="N12" s="242"/>
      <c r="O12" s="38"/>
      <c r="P12" s="38"/>
    </row>
    <row r="13" spans="1:16" s="23" customFormat="1" ht="45" customHeight="1" x14ac:dyDescent="0.2">
      <c r="A13" s="5" t="s">
        <v>53</v>
      </c>
      <c r="B13" s="5" t="s">
        <v>208</v>
      </c>
      <c r="C13" s="251"/>
      <c r="D13" s="254"/>
      <c r="E13" s="5" t="s">
        <v>209</v>
      </c>
      <c r="F13" s="5" t="s">
        <v>210</v>
      </c>
      <c r="G13" s="5" t="s">
        <v>209</v>
      </c>
      <c r="H13" s="5" t="s">
        <v>210</v>
      </c>
      <c r="I13" s="5" t="s">
        <v>209</v>
      </c>
      <c r="J13" s="5" t="s">
        <v>210</v>
      </c>
      <c r="K13" s="5" t="s">
        <v>209</v>
      </c>
      <c r="L13" s="5" t="s">
        <v>210</v>
      </c>
      <c r="M13" s="5" t="s">
        <v>209</v>
      </c>
      <c r="N13" s="5" t="s">
        <v>210</v>
      </c>
      <c r="O13" s="38"/>
      <c r="P13" s="38"/>
    </row>
    <row r="14" spans="1:16" s="23" customFormat="1" ht="45" customHeight="1" x14ac:dyDescent="0.2">
      <c r="A14" s="39">
        <v>4</v>
      </c>
      <c r="B14" s="40" t="s">
        <v>290</v>
      </c>
      <c r="C14" s="41" t="s">
        <v>211</v>
      </c>
      <c r="D14" s="10">
        <v>26</v>
      </c>
      <c r="E14" s="8">
        <v>490</v>
      </c>
      <c r="F14" s="8">
        <v>510</v>
      </c>
      <c r="G14" s="8">
        <v>550</v>
      </c>
      <c r="H14" s="8">
        <v>570</v>
      </c>
      <c r="I14" s="8">
        <v>1290</v>
      </c>
      <c r="J14" s="8">
        <v>1310</v>
      </c>
      <c r="K14" s="8">
        <f t="shared" ref="K14:L18" si="0">I14+500</f>
        <v>1790</v>
      </c>
      <c r="L14" s="8">
        <f t="shared" si="0"/>
        <v>1810</v>
      </c>
      <c r="M14" s="8">
        <v>2790</v>
      </c>
      <c r="N14" s="8">
        <v>2810</v>
      </c>
      <c r="O14" s="38"/>
      <c r="P14" s="38"/>
    </row>
    <row r="15" spans="1:16" s="23" customFormat="1" ht="45" customHeight="1" x14ac:dyDescent="0.2">
      <c r="A15" s="39" t="s">
        <v>284</v>
      </c>
      <c r="B15" s="40" t="s">
        <v>290</v>
      </c>
      <c r="C15" s="41" t="s">
        <v>211</v>
      </c>
      <c r="D15" s="42">
        <f>ROUNDUP( D14*1.35/5,0)*5</f>
        <v>40</v>
      </c>
      <c r="E15" s="42">
        <f t="shared" ref="E15:N17" si="1">ROUNDUP( E14*1.35/5,0)*5</f>
        <v>665</v>
      </c>
      <c r="F15" s="42">
        <f t="shared" si="1"/>
        <v>690</v>
      </c>
      <c r="G15" s="42">
        <f t="shared" si="1"/>
        <v>745</v>
      </c>
      <c r="H15" s="42">
        <f t="shared" si="1"/>
        <v>770</v>
      </c>
      <c r="I15" s="42">
        <f t="shared" si="1"/>
        <v>1745</v>
      </c>
      <c r="J15" s="42">
        <f t="shared" si="1"/>
        <v>1770</v>
      </c>
      <c r="K15" s="42">
        <f t="shared" si="1"/>
        <v>2420</v>
      </c>
      <c r="L15" s="42">
        <f t="shared" si="1"/>
        <v>2445</v>
      </c>
      <c r="M15" s="42">
        <f t="shared" si="1"/>
        <v>3770</v>
      </c>
      <c r="N15" s="42">
        <f t="shared" si="1"/>
        <v>3795</v>
      </c>
      <c r="O15" s="38"/>
      <c r="P15" s="38"/>
    </row>
    <row r="16" spans="1:16" ht="45" customHeight="1" x14ac:dyDescent="0.8">
      <c r="A16" s="40">
        <v>4.8</v>
      </c>
      <c r="B16" s="40" t="s">
        <v>55</v>
      </c>
      <c r="C16" s="41" t="s">
        <v>211</v>
      </c>
      <c r="D16" s="10">
        <v>26</v>
      </c>
      <c r="E16" s="8">
        <v>490</v>
      </c>
      <c r="F16" s="8">
        <v>510</v>
      </c>
      <c r="G16" s="8">
        <v>550</v>
      </c>
      <c r="H16" s="8">
        <v>570</v>
      </c>
      <c r="I16" s="8">
        <v>1290</v>
      </c>
      <c r="J16" s="8">
        <v>1310</v>
      </c>
      <c r="K16" s="8">
        <f t="shared" si="0"/>
        <v>1790</v>
      </c>
      <c r="L16" s="8">
        <f t="shared" si="0"/>
        <v>1810</v>
      </c>
      <c r="M16" s="8">
        <v>2790</v>
      </c>
      <c r="N16" s="8">
        <v>2810</v>
      </c>
      <c r="O16" s="248" t="s">
        <v>196</v>
      </c>
      <c r="P16" s="48"/>
    </row>
    <row r="17" spans="1:16" ht="45" customHeight="1" x14ac:dyDescent="0.8">
      <c r="A17" s="40" t="s">
        <v>282</v>
      </c>
      <c r="B17" s="40" t="s">
        <v>55</v>
      </c>
      <c r="C17" s="41" t="s">
        <v>211</v>
      </c>
      <c r="D17" s="42">
        <f>ROUNDUP( D16*1.35/5,0)*5</f>
        <v>40</v>
      </c>
      <c r="E17" s="42">
        <f t="shared" si="1"/>
        <v>665</v>
      </c>
      <c r="F17" s="42">
        <f t="shared" si="1"/>
        <v>690</v>
      </c>
      <c r="G17" s="42">
        <f t="shared" si="1"/>
        <v>745</v>
      </c>
      <c r="H17" s="42">
        <f t="shared" si="1"/>
        <v>770</v>
      </c>
      <c r="I17" s="42">
        <f t="shared" si="1"/>
        <v>1745</v>
      </c>
      <c r="J17" s="42">
        <f t="shared" si="1"/>
        <v>1770</v>
      </c>
      <c r="K17" s="42">
        <f t="shared" si="1"/>
        <v>2420</v>
      </c>
      <c r="L17" s="42">
        <f t="shared" si="1"/>
        <v>2445</v>
      </c>
      <c r="M17" s="42">
        <f t="shared" si="1"/>
        <v>3770</v>
      </c>
      <c r="N17" s="42">
        <f t="shared" si="1"/>
        <v>3795</v>
      </c>
      <c r="O17" s="248"/>
      <c r="P17" s="48"/>
    </row>
    <row r="18" spans="1:16" ht="45" customHeight="1" x14ac:dyDescent="0.8">
      <c r="A18" s="40">
        <v>5</v>
      </c>
      <c r="B18" s="40" t="s">
        <v>55</v>
      </c>
      <c r="C18" s="41" t="s">
        <v>211</v>
      </c>
      <c r="D18" s="10">
        <v>30</v>
      </c>
      <c r="E18" s="8">
        <v>490</v>
      </c>
      <c r="F18" s="8">
        <v>530</v>
      </c>
      <c r="G18" s="8">
        <v>550</v>
      </c>
      <c r="H18" s="8">
        <v>590</v>
      </c>
      <c r="I18" s="8">
        <v>1290</v>
      </c>
      <c r="J18" s="8">
        <v>1330</v>
      </c>
      <c r="K18" s="8">
        <f t="shared" si="0"/>
        <v>1790</v>
      </c>
      <c r="L18" s="8">
        <f t="shared" si="0"/>
        <v>1830</v>
      </c>
      <c r="M18" s="8">
        <v>2790</v>
      </c>
      <c r="N18" s="8">
        <v>2830</v>
      </c>
      <c r="O18" s="248"/>
      <c r="P18" s="48"/>
    </row>
    <row r="19" spans="1:16" ht="45" customHeight="1" x14ac:dyDescent="0.8">
      <c r="A19" s="40">
        <v>6</v>
      </c>
      <c r="B19" s="40" t="s">
        <v>55</v>
      </c>
      <c r="C19" s="41" t="s">
        <v>211</v>
      </c>
      <c r="D19" s="10">
        <v>35</v>
      </c>
      <c r="E19" s="8">
        <v>510</v>
      </c>
      <c r="F19" s="8">
        <v>530</v>
      </c>
      <c r="G19" s="8">
        <v>570</v>
      </c>
      <c r="H19" s="8">
        <v>590</v>
      </c>
      <c r="I19" s="8">
        <v>1310</v>
      </c>
      <c r="J19" s="8">
        <v>1330</v>
      </c>
      <c r="K19" s="8">
        <f>I19+500</f>
        <v>1810</v>
      </c>
      <c r="L19" s="8">
        <v>1830</v>
      </c>
      <c r="M19" s="8">
        <v>2810</v>
      </c>
      <c r="N19" s="8">
        <v>2830</v>
      </c>
      <c r="O19" s="247" t="s">
        <v>212</v>
      </c>
      <c r="P19" s="48"/>
    </row>
    <row r="20" spans="1:16" ht="45" customHeight="1" x14ac:dyDescent="0.8">
      <c r="A20" s="40" t="s">
        <v>235</v>
      </c>
      <c r="B20" s="40" t="s">
        <v>55</v>
      </c>
      <c r="C20" s="41" t="s">
        <v>211</v>
      </c>
      <c r="D20" s="42">
        <f t="shared" ref="D20:N20" si="2">ROUNDUP( D19*1.35/5,0)*5</f>
        <v>50</v>
      </c>
      <c r="E20" s="42">
        <f t="shared" si="2"/>
        <v>690</v>
      </c>
      <c r="F20" s="42">
        <f t="shared" si="2"/>
        <v>720</v>
      </c>
      <c r="G20" s="42">
        <f t="shared" si="2"/>
        <v>770</v>
      </c>
      <c r="H20" s="42">
        <f t="shared" si="2"/>
        <v>800</v>
      </c>
      <c r="I20" s="42">
        <f t="shared" si="2"/>
        <v>1770</v>
      </c>
      <c r="J20" s="42">
        <f t="shared" si="2"/>
        <v>1800</v>
      </c>
      <c r="K20" s="42">
        <f t="shared" si="2"/>
        <v>2445</v>
      </c>
      <c r="L20" s="42">
        <f t="shared" si="2"/>
        <v>2475</v>
      </c>
      <c r="M20" s="42">
        <f t="shared" si="2"/>
        <v>3795</v>
      </c>
      <c r="N20" s="42">
        <f t="shared" si="2"/>
        <v>3825</v>
      </c>
      <c r="O20" s="247"/>
      <c r="P20" s="48"/>
    </row>
    <row r="21" spans="1:16" ht="45" customHeight="1" x14ac:dyDescent="0.8">
      <c r="A21" s="40" t="s">
        <v>285</v>
      </c>
      <c r="B21" s="43" t="s">
        <v>58</v>
      </c>
      <c r="C21" s="41" t="s">
        <v>211</v>
      </c>
      <c r="D21" s="10">
        <v>40</v>
      </c>
      <c r="E21" s="8">
        <v>560</v>
      </c>
      <c r="F21" s="44"/>
      <c r="G21" s="8">
        <v>620</v>
      </c>
      <c r="H21" s="44"/>
      <c r="I21" s="8">
        <v>1360</v>
      </c>
      <c r="J21" s="44"/>
      <c r="K21" s="8">
        <f>I21+500</f>
        <v>1860</v>
      </c>
      <c r="L21" s="44"/>
      <c r="M21" s="8">
        <v>2860</v>
      </c>
      <c r="N21" s="44"/>
      <c r="O21" s="247"/>
      <c r="P21" s="48"/>
    </row>
    <row r="22" spans="1:16" ht="45" customHeight="1" x14ac:dyDescent="0.8">
      <c r="A22" s="40">
        <v>8</v>
      </c>
      <c r="B22" s="43" t="s">
        <v>58</v>
      </c>
      <c r="C22" s="41" t="s">
        <v>211</v>
      </c>
      <c r="D22" s="10">
        <v>45</v>
      </c>
      <c r="E22" s="8">
        <v>560</v>
      </c>
      <c r="F22" s="44"/>
      <c r="G22" s="8">
        <v>620</v>
      </c>
      <c r="H22" s="44"/>
      <c r="I22" s="8">
        <v>1360</v>
      </c>
      <c r="J22" s="44"/>
      <c r="K22" s="8">
        <f>I22+500</f>
        <v>1860</v>
      </c>
      <c r="L22" s="44"/>
      <c r="M22" s="8">
        <v>2860</v>
      </c>
      <c r="N22" s="44"/>
      <c r="O22" s="247"/>
      <c r="P22" s="48"/>
    </row>
    <row r="23" spans="1:16" ht="45" customHeight="1" x14ac:dyDescent="0.8">
      <c r="A23" s="40" t="s">
        <v>236</v>
      </c>
      <c r="B23" s="43" t="s">
        <v>58</v>
      </c>
      <c r="C23" s="41" t="s">
        <v>211</v>
      </c>
      <c r="D23" s="42">
        <f>ROUNDUP( D22*1.35/5,0)*5</f>
        <v>65</v>
      </c>
      <c r="E23" s="42">
        <f t="shared" ref="E23:M23" si="3">ROUNDUP( E22*1.35/5,0)*5</f>
        <v>760</v>
      </c>
      <c r="F23" s="44"/>
      <c r="G23" s="42">
        <f t="shared" si="3"/>
        <v>840</v>
      </c>
      <c r="H23" s="44"/>
      <c r="I23" s="42">
        <f t="shared" si="3"/>
        <v>1840</v>
      </c>
      <c r="J23" s="44"/>
      <c r="K23" s="42">
        <f t="shared" si="3"/>
        <v>2515</v>
      </c>
      <c r="L23" s="44"/>
      <c r="M23" s="42">
        <f t="shared" si="3"/>
        <v>3865</v>
      </c>
      <c r="N23" s="44"/>
      <c r="O23" s="45"/>
      <c r="P23" s="48"/>
    </row>
    <row r="24" spans="1:16" x14ac:dyDescent="0.8">
      <c r="M24" s="49"/>
      <c r="N24" s="49"/>
    </row>
    <row r="25" spans="1:16" ht="40.5" x14ac:dyDescent="0.85">
      <c r="A25" s="46" t="s">
        <v>292</v>
      </c>
      <c r="B25" s="47"/>
      <c r="C25" s="47"/>
      <c r="D25" s="47"/>
      <c r="E25" s="46" t="s">
        <v>69</v>
      </c>
      <c r="F25" s="46"/>
      <c r="G25" s="46"/>
      <c r="H25" s="46"/>
      <c r="I25" s="46"/>
      <c r="J25" s="46"/>
      <c r="K25" s="47"/>
    </row>
    <row r="26" spans="1:16" ht="40.5" x14ac:dyDescent="0.85">
      <c r="A26" s="47"/>
      <c r="B26" s="47"/>
      <c r="C26" s="47"/>
      <c r="D26" s="47"/>
      <c r="E26" s="46" t="s">
        <v>213</v>
      </c>
      <c r="F26" s="46"/>
      <c r="G26" s="46"/>
      <c r="H26" s="46"/>
      <c r="I26" s="46"/>
      <c r="J26" s="46"/>
      <c r="K26" s="47"/>
    </row>
    <row r="27" spans="1:16" ht="40.5" x14ac:dyDescent="0.85">
      <c r="A27" s="47"/>
      <c r="B27" s="47"/>
      <c r="C27" s="47"/>
      <c r="D27" s="47"/>
      <c r="E27" s="46" t="s">
        <v>214</v>
      </c>
      <c r="F27" s="46"/>
      <c r="G27" s="46"/>
      <c r="H27" s="46"/>
      <c r="I27" s="46"/>
      <c r="J27" s="46"/>
      <c r="K27" s="47"/>
    </row>
  </sheetData>
  <mergeCells count="15">
    <mergeCell ref="O19:O22"/>
    <mergeCell ref="O16:O18"/>
    <mergeCell ref="A11:B12"/>
    <mergeCell ref="C11:C13"/>
    <mergeCell ref="D11:D13"/>
    <mergeCell ref="E11:F11"/>
    <mergeCell ref="G11:H11"/>
    <mergeCell ref="I11:J11"/>
    <mergeCell ref="M11:N11"/>
    <mergeCell ref="E12:F12"/>
    <mergeCell ref="G12:H12"/>
    <mergeCell ref="I12:J12"/>
    <mergeCell ref="M12:N12"/>
    <mergeCell ref="K11:L11"/>
    <mergeCell ref="K12:L12"/>
  </mergeCells>
  <printOptions horizontalCentered="1"/>
  <pageMargins left="0.70866141732283472" right="0.43307086614173229" top="0.55118110236220474" bottom="0.47244094488188981" header="0.31496062992125984" footer="0.31496062992125984"/>
  <pageSetup paperSize="9" scale="41" orientation="landscape" useFirstPageNumber="1" r:id="rId1"/>
  <headerFooter alignWithMargins="0">
    <oddHeader>&amp;R&amp;18Update 03-02-68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1B52-8B40-4AFE-A3CF-DB96B564C210}">
  <sheetPr>
    <tabColor rgb="FF92D050"/>
    <pageSetUpPr fitToPage="1"/>
  </sheetPr>
  <dimension ref="A1:P34"/>
  <sheetViews>
    <sheetView topLeftCell="A13" zoomScale="55" zoomScaleNormal="55" workbookViewId="0">
      <selection activeCell="E27" sqref="E27"/>
    </sheetView>
  </sheetViews>
  <sheetFormatPr defaultColWidth="13.28515625" defaultRowHeight="31.9" customHeight="1" x14ac:dyDescent="0.8"/>
  <cols>
    <col min="1" max="1" width="22.7109375" style="13" customWidth="1"/>
    <col min="2" max="2" width="23.28515625" style="13" customWidth="1"/>
    <col min="3" max="8" width="29.28515625" style="13" customWidth="1"/>
    <col min="9" max="16384" width="13.28515625" style="13"/>
  </cols>
  <sheetData>
    <row r="1" spans="1:11" ht="31.9" customHeight="1" x14ac:dyDescent="0.8">
      <c r="A1" s="26" t="s">
        <v>215</v>
      </c>
    </row>
    <row r="5" spans="1:11" ht="31.9" customHeight="1" x14ac:dyDescent="0.8">
      <c r="H5" s="26"/>
      <c r="I5" s="26"/>
      <c r="J5" s="26"/>
      <c r="K5" s="52"/>
    </row>
    <row r="6" spans="1:11" ht="31.9" customHeight="1" x14ac:dyDescent="0.8">
      <c r="G6" s="26"/>
      <c r="H6" s="26"/>
      <c r="I6" s="26"/>
      <c r="J6" s="26"/>
      <c r="K6" s="52"/>
    </row>
    <row r="7" spans="1:11" ht="31.9" customHeight="1" x14ac:dyDescent="0.8">
      <c r="B7" s="65" t="s">
        <v>220</v>
      </c>
      <c r="C7" s="66"/>
      <c r="D7" s="66"/>
      <c r="E7" s="66"/>
      <c r="G7" s="26"/>
      <c r="H7" s="26"/>
      <c r="I7" s="26"/>
      <c r="J7" s="26"/>
      <c r="K7" s="52"/>
    </row>
    <row r="9" spans="1:11" ht="31.9" customHeight="1" x14ac:dyDescent="0.8">
      <c r="A9" s="26" t="s">
        <v>216</v>
      </c>
      <c r="B9" s="26"/>
      <c r="C9" s="26"/>
      <c r="D9" s="26"/>
      <c r="E9" s="26"/>
      <c r="F9" s="26"/>
    </row>
    <row r="10" spans="1:11" s="23" customFormat="1" ht="40.5" x14ac:dyDescent="0.2">
      <c r="A10" s="255" t="s">
        <v>2</v>
      </c>
      <c r="B10" s="256"/>
      <c r="C10" s="261" t="s">
        <v>18</v>
      </c>
      <c r="D10" s="249" t="s">
        <v>4</v>
      </c>
      <c r="E10" s="249" t="s">
        <v>5</v>
      </c>
      <c r="F10" s="249" t="s">
        <v>41</v>
      </c>
      <c r="G10" s="249" t="s">
        <v>8</v>
      </c>
    </row>
    <row r="11" spans="1:11" s="23" customFormat="1" ht="81" x14ac:dyDescent="0.2">
      <c r="A11" s="5" t="s">
        <v>9</v>
      </c>
      <c r="B11" s="14" t="s">
        <v>10</v>
      </c>
      <c r="C11" s="262"/>
      <c r="D11" s="251"/>
      <c r="E11" s="251"/>
      <c r="F11" s="251"/>
      <c r="G11" s="251"/>
    </row>
    <row r="12" spans="1:11" s="23" customFormat="1" ht="36" customHeight="1" x14ac:dyDescent="0.2">
      <c r="A12" s="40">
        <v>2</v>
      </c>
      <c r="B12" s="53">
        <v>110.00000000000001</v>
      </c>
      <c r="C12" s="8">
        <v>340</v>
      </c>
      <c r="D12" s="8">
        <v>60</v>
      </c>
      <c r="E12" s="54"/>
      <c r="F12" s="257" t="s">
        <v>313</v>
      </c>
      <c r="G12" s="41"/>
      <c r="H12" s="260" t="s">
        <v>289</v>
      </c>
    </row>
    <row r="13" spans="1:11" s="23" customFormat="1" ht="36" customHeight="1" x14ac:dyDescent="0.2">
      <c r="A13" s="40">
        <v>3</v>
      </c>
      <c r="B13" s="53">
        <v>110.00000000000001</v>
      </c>
      <c r="C13" s="8">
        <v>340</v>
      </c>
      <c r="D13" s="8">
        <v>60</v>
      </c>
      <c r="E13" s="54"/>
      <c r="F13" s="258"/>
      <c r="G13" s="41"/>
      <c r="H13" s="260"/>
    </row>
    <row r="14" spans="1:11" s="23" customFormat="1" ht="36" customHeight="1" x14ac:dyDescent="0.2">
      <c r="A14" s="40" t="s">
        <v>283</v>
      </c>
      <c r="B14" s="55">
        <v>150</v>
      </c>
      <c r="C14" s="42">
        <f>ROUNDUP( C13*1.35/5,0)*5</f>
        <v>460</v>
      </c>
      <c r="D14" s="8">
        <v>60</v>
      </c>
      <c r="E14" s="54"/>
      <c r="F14" s="258"/>
      <c r="G14" s="41"/>
      <c r="H14" s="260"/>
    </row>
    <row r="15" spans="1:11" s="23" customFormat="1" ht="36" customHeight="1" x14ac:dyDescent="0.2">
      <c r="A15" s="40">
        <v>3.2</v>
      </c>
      <c r="B15" s="56">
        <v>110.00000000000001</v>
      </c>
      <c r="C15" s="8">
        <v>340</v>
      </c>
      <c r="D15" s="8">
        <v>60</v>
      </c>
      <c r="E15" s="54"/>
      <c r="F15" s="258"/>
      <c r="G15" s="8" t="s">
        <v>22</v>
      </c>
      <c r="H15" s="260"/>
      <c r="I15" s="50"/>
    </row>
    <row r="16" spans="1:11" s="23" customFormat="1" ht="36" customHeight="1" x14ac:dyDescent="0.2">
      <c r="A16" s="40" t="s">
        <v>304</v>
      </c>
      <c r="B16" s="57">
        <f>ROUNDUP( B15*1.35/5,0)*5</f>
        <v>150</v>
      </c>
      <c r="C16" s="42">
        <f>ROUNDUP( C15*1.35/5,0)*5</f>
        <v>460</v>
      </c>
      <c r="D16" s="8">
        <v>60</v>
      </c>
      <c r="E16" s="54"/>
      <c r="F16" s="258"/>
      <c r="G16" s="8"/>
      <c r="H16" s="260"/>
      <c r="I16" s="50"/>
    </row>
    <row r="17" spans="1:16" s="23" customFormat="1" ht="36" customHeight="1" x14ac:dyDescent="0.2">
      <c r="A17" s="40">
        <v>4</v>
      </c>
      <c r="B17" s="58">
        <v>110.00000000000001</v>
      </c>
      <c r="C17" s="10">
        <v>395.00000000000006</v>
      </c>
      <c r="D17" s="8">
        <v>60</v>
      </c>
      <c r="E17" s="54"/>
      <c r="F17" s="258"/>
      <c r="G17" s="8">
        <v>100</v>
      </c>
      <c r="H17" s="260"/>
      <c r="I17" s="50"/>
    </row>
    <row r="18" spans="1:16" s="23" customFormat="1" ht="36" customHeight="1" x14ac:dyDescent="0.2">
      <c r="A18" s="40" t="s">
        <v>284</v>
      </c>
      <c r="B18" s="58">
        <v>150</v>
      </c>
      <c r="C18" s="42">
        <f>ROUNDUP( C17*1.35/5,0)*5</f>
        <v>535</v>
      </c>
      <c r="D18" s="8">
        <v>60</v>
      </c>
      <c r="E18" s="54"/>
      <c r="F18" s="258"/>
      <c r="G18" s="8">
        <v>100</v>
      </c>
      <c r="H18" s="260"/>
      <c r="I18" s="50"/>
    </row>
    <row r="19" spans="1:16" s="23" customFormat="1" ht="36" customHeight="1" x14ac:dyDescent="0.2">
      <c r="A19" s="40">
        <v>4.8</v>
      </c>
      <c r="B19" s="58">
        <v>110.00000000000001</v>
      </c>
      <c r="C19" s="10">
        <v>395.00000000000006</v>
      </c>
      <c r="D19" s="8">
        <v>60</v>
      </c>
      <c r="E19" s="54"/>
      <c r="F19" s="258"/>
      <c r="G19" s="59" t="s">
        <v>22</v>
      </c>
      <c r="H19" s="260"/>
      <c r="I19" s="50"/>
    </row>
    <row r="20" spans="1:16" s="23" customFormat="1" ht="36" customHeight="1" x14ac:dyDescent="0.2">
      <c r="A20" s="40" t="s">
        <v>282</v>
      </c>
      <c r="B20" s="58">
        <v>150</v>
      </c>
      <c r="C20" s="42">
        <f>ROUNDUP( C19*1.35/5,0)*5</f>
        <v>535</v>
      </c>
      <c r="D20" s="8">
        <v>60</v>
      </c>
      <c r="E20" s="54"/>
      <c r="F20" s="258"/>
      <c r="G20" s="59"/>
      <c r="H20" s="260"/>
      <c r="I20" s="50"/>
    </row>
    <row r="21" spans="1:16" s="23" customFormat="1" ht="36" customHeight="1" x14ac:dyDescent="0.2">
      <c r="A21" s="40">
        <v>5</v>
      </c>
      <c r="B21" s="58">
        <v>120</v>
      </c>
      <c r="C21" s="10">
        <v>450.00000000000006</v>
      </c>
      <c r="D21" s="8">
        <v>60</v>
      </c>
      <c r="E21" s="8">
        <v>100</v>
      </c>
      <c r="F21" s="258"/>
      <c r="G21" s="59" t="s">
        <v>22</v>
      </c>
      <c r="H21" s="260"/>
      <c r="I21" s="50"/>
    </row>
    <row r="22" spans="1:16" s="23" customFormat="1" ht="36" customHeight="1" x14ac:dyDescent="0.2">
      <c r="A22" s="40">
        <v>6</v>
      </c>
      <c r="B22" s="58">
        <v>120</v>
      </c>
      <c r="C22" s="10">
        <v>450.00000000000006</v>
      </c>
      <c r="D22" s="8">
        <v>60</v>
      </c>
      <c r="E22" s="8">
        <v>100</v>
      </c>
      <c r="F22" s="258"/>
      <c r="G22" s="8">
        <v>120</v>
      </c>
      <c r="H22" s="260"/>
      <c r="I22" s="50"/>
    </row>
    <row r="23" spans="1:16" s="23" customFormat="1" ht="36" customHeight="1" x14ac:dyDescent="0.2">
      <c r="A23" s="40" t="s">
        <v>235</v>
      </c>
      <c r="B23" s="58">
        <v>165</v>
      </c>
      <c r="C23" s="42">
        <f>ROUNDUP( C22*1.35/5,0)*5</f>
        <v>610</v>
      </c>
      <c r="D23" s="8">
        <v>60</v>
      </c>
      <c r="E23" s="8">
        <v>100</v>
      </c>
      <c r="F23" s="258"/>
      <c r="G23" s="8">
        <v>120</v>
      </c>
      <c r="H23" s="260"/>
      <c r="I23" s="50"/>
    </row>
    <row r="24" spans="1:16" s="23" customFormat="1" ht="36" customHeight="1" x14ac:dyDescent="0.2">
      <c r="A24" s="219">
        <v>6.35</v>
      </c>
      <c r="B24" s="220">
        <v>120</v>
      </c>
      <c r="C24" s="221">
        <v>505.00000000000006</v>
      </c>
      <c r="D24" s="219">
        <v>60</v>
      </c>
      <c r="E24" s="219">
        <v>100</v>
      </c>
      <c r="F24" s="258"/>
      <c r="G24" s="59" t="s">
        <v>22</v>
      </c>
      <c r="H24" s="260"/>
      <c r="I24" s="50"/>
    </row>
    <row r="25" spans="1:16" s="23" customFormat="1" ht="36" customHeight="1" x14ac:dyDescent="0.2">
      <c r="A25" s="40" t="s">
        <v>285</v>
      </c>
      <c r="B25" s="58">
        <v>165</v>
      </c>
      <c r="C25" s="42">
        <f>ROUNDUP( C24*1.35/5,0)*5</f>
        <v>685</v>
      </c>
      <c r="D25" s="8">
        <v>60</v>
      </c>
      <c r="E25" s="8">
        <v>100</v>
      </c>
      <c r="F25" s="258"/>
      <c r="G25" s="59"/>
      <c r="H25" s="260"/>
      <c r="I25" s="50"/>
    </row>
    <row r="26" spans="1:16" s="23" customFormat="1" ht="36" customHeight="1" x14ac:dyDescent="0.2">
      <c r="A26" s="40">
        <v>8</v>
      </c>
      <c r="B26" s="58">
        <v>130</v>
      </c>
      <c r="C26" s="10">
        <v>615</v>
      </c>
      <c r="D26" s="8">
        <v>60</v>
      </c>
      <c r="E26" s="8">
        <v>100</v>
      </c>
      <c r="F26" s="258"/>
      <c r="G26" s="59" t="s">
        <v>22</v>
      </c>
      <c r="H26" s="260"/>
      <c r="I26" s="50"/>
    </row>
    <row r="27" spans="1:16" s="23" customFormat="1" ht="36" customHeight="1" x14ac:dyDescent="0.8">
      <c r="A27" s="40" t="s">
        <v>236</v>
      </c>
      <c r="B27" s="58">
        <v>180</v>
      </c>
      <c r="C27" s="10">
        <v>725</v>
      </c>
      <c r="D27" s="8">
        <v>60</v>
      </c>
      <c r="E27" s="8">
        <v>100</v>
      </c>
      <c r="F27" s="258"/>
      <c r="G27" s="59" t="s">
        <v>22</v>
      </c>
      <c r="H27" s="260"/>
      <c r="K27" s="13"/>
      <c r="L27" s="13"/>
      <c r="M27" s="13"/>
      <c r="N27" s="13"/>
      <c r="O27" s="13"/>
      <c r="P27" s="13"/>
    </row>
    <row r="28" spans="1:16" s="23" customFormat="1" ht="36" customHeight="1" x14ac:dyDescent="0.8">
      <c r="A28" s="40">
        <v>9.5</v>
      </c>
      <c r="B28" s="58">
        <v>130</v>
      </c>
      <c r="C28" s="10">
        <v>725.00000000000011</v>
      </c>
      <c r="D28" s="8">
        <v>60</v>
      </c>
      <c r="E28" s="8">
        <v>100</v>
      </c>
      <c r="F28" s="258"/>
      <c r="G28" s="59"/>
      <c r="H28" s="260"/>
      <c r="K28" s="13"/>
      <c r="L28" s="13"/>
      <c r="M28" s="13"/>
      <c r="N28" s="13"/>
      <c r="O28" s="13"/>
      <c r="P28" s="13"/>
    </row>
    <row r="29" spans="1:16" s="23" customFormat="1" ht="36" customHeight="1" x14ac:dyDescent="0.8">
      <c r="A29" s="40" t="s">
        <v>237</v>
      </c>
      <c r="B29" s="58">
        <v>180</v>
      </c>
      <c r="C29" s="42">
        <f>ROUNDUP( C28*1.35/5,0)*5</f>
        <v>980</v>
      </c>
      <c r="D29" s="8">
        <v>60</v>
      </c>
      <c r="E29" s="8">
        <v>100</v>
      </c>
      <c r="F29" s="258"/>
      <c r="G29" s="59"/>
      <c r="H29" s="260"/>
      <c r="K29" s="13"/>
      <c r="L29" s="13"/>
      <c r="M29" s="13"/>
      <c r="N29" s="13"/>
      <c r="O29" s="13"/>
      <c r="P29" s="13"/>
    </row>
    <row r="30" spans="1:16" s="23" customFormat="1" ht="36" customHeight="1" x14ac:dyDescent="0.8">
      <c r="A30" s="40" t="s">
        <v>28</v>
      </c>
      <c r="B30" s="58">
        <v>180</v>
      </c>
      <c r="C30" s="10">
        <v>1080</v>
      </c>
      <c r="D30" s="8">
        <v>60</v>
      </c>
      <c r="E30" s="8">
        <v>100</v>
      </c>
      <c r="F30" s="259"/>
      <c r="G30" s="60"/>
      <c r="H30" s="260"/>
    </row>
    <row r="31" spans="1:16" s="23" customFormat="1" ht="31.9" customHeight="1" x14ac:dyDescent="0.8">
      <c r="A31" s="13"/>
      <c r="B31" s="13"/>
      <c r="C31" s="13"/>
      <c r="D31" s="13"/>
      <c r="E31" s="13"/>
      <c r="F31" s="61"/>
      <c r="G31" s="13"/>
      <c r="H31" s="13"/>
    </row>
    <row r="32" spans="1:16" s="23" customFormat="1" ht="31.9" customHeight="1" x14ac:dyDescent="0.85">
      <c r="A32" s="62" t="s">
        <v>42</v>
      </c>
      <c r="B32" s="63"/>
      <c r="C32" s="63"/>
      <c r="D32" s="63"/>
      <c r="E32" s="64"/>
      <c r="F32" s="64"/>
      <c r="G32" s="64"/>
    </row>
    <row r="33" spans="1:9" s="23" customFormat="1" ht="31.9" customHeight="1" x14ac:dyDescent="0.85">
      <c r="A33" s="46" t="s">
        <v>43</v>
      </c>
      <c r="B33" s="46"/>
      <c r="C33" s="46"/>
      <c r="D33" s="46"/>
      <c r="E33" s="46"/>
      <c r="F33" s="46"/>
      <c r="G33" s="64"/>
    </row>
    <row r="34" spans="1:9" s="23" customFormat="1" ht="31.9" customHeight="1" x14ac:dyDescent="0.85">
      <c r="A34" s="46" t="s">
        <v>44</v>
      </c>
      <c r="B34" s="46"/>
      <c r="C34" s="46"/>
      <c r="D34" s="46"/>
      <c r="E34" s="46"/>
      <c r="F34" s="46"/>
      <c r="G34" s="47"/>
      <c r="H34" s="13"/>
      <c r="I34" s="13"/>
    </row>
  </sheetData>
  <mergeCells count="8">
    <mergeCell ref="G10:G11"/>
    <mergeCell ref="F12:F30"/>
    <mergeCell ref="H12:H30"/>
    <mergeCell ref="A10:B10"/>
    <mergeCell ref="C10:C11"/>
    <mergeCell ref="D10:D11"/>
    <mergeCell ref="E10:E11"/>
    <mergeCell ref="F10:F11"/>
  </mergeCells>
  <pageMargins left="0.69" right="0.31496062992125984" top="1.1100000000000001" bottom="0.47244094488188981" header="0.39370078740157483" footer="0.27559055118110237"/>
  <pageSetup paperSize="9" scale="43" orientation="portrait" r:id="rId1"/>
  <headerFooter>
    <oddHeader>&amp;RUpdate 15/10/24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4C04-9ECD-4A36-8DFE-F1CDC6B33606}">
  <sheetPr>
    <tabColor rgb="FF92D050"/>
    <pageSetUpPr fitToPage="1"/>
  </sheetPr>
  <dimension ref="A1:L48"/>
  <sheetViews>
    <sheetView topLeftCell="A25" zoomScale="55" zoomScaleNormal="55" zoomScaleSheetLayoutView="40" workbookViewId="0">
      <selection activeCell="D25" sqref="D25"/>
    </sheetView>
  </sheetViews>
  <sheetFormatPr defaultColWidth="11.85546875" defaultRowHeight="39.75" x14ac:dyDescent="0.8"/>
  <cols>
    <col min="1" max="1" width="25.28515625" style="13" customWidth="1"/>
    <col min="2" max="2" width="27" style="13" customWidth="1"/>
    <col min="3" max="12" width="22.7109375" style="13" customWidth="1"/>
    <col min="13" max="16384" width="11.85546875" style="13"/>
  </cols>
  <sheetData>
    <row r="1" spans="1:12" ht="40.5" x14ac:dyDescent="0.8">
      <c r="A1" s="26" t="s">
        <v>39</v>
      </c>
    </row>
    <row r="2" spans="1:12" ht="40.5" x14ac:dyDescent="0.8">
      <c r="A2" s="26"/>
    </row>
    <row r="3" spans="1:12" ht="40.5" x14ac:dyDescent="0.8">
      <c r="A3" s="26"/>
    </row>
    <row r="4" spans="1:12" ht="40.5" x14ac:dyDescent="0.8">
      <c r="A4" s="26"/>
    </row>
    <row r="7" spans="1:12" ht="40.5" x14ac:dyDescent="0.8">
      <c r="A7" s="67" t="s">
        <v>40</v>
      </c>
      <c r="B7" s="67"/>
      <c r="C7" s="67"/>
      <c r="D7" s="67"/>
      <c r="E7" s="67"/>
      <c r="F7" s="67"/>
      <c r="G7" s="67"/>
      <c r="H7" s="67"/>
      <c r="I7" s="67"/>
      <c r="J7" s="60"/>
      <c r="K7" s="60"/>
      <c r="L7" s="60"/>
    </row>
    <row r="8" spans="1:12" ht="40.5" x14ac:dyDescent="0.8">
      <c r="A8" s="242" t="s">
        <v>2</v>
      </c>
      <c r="B8" s="242"/>
      <c r="C8" s="242" t="s">
        <v>3</v>
      </c>
      <c r="D8" s="242"/>
      <c r="E8" s="242"/>
      <c r="F8" s="242"/>
      <c r="G8" s="242"/>
      <c r="H8" s="242"/>
      <c r="I8" s="237" t="s">
        <v>4</v>
      </c>
      <c r="J8" s="237" t="s">
        <v>5</v>
      </c>
      <c r="K8" s="237" t="s">
        <v>287</v>
      </c>
      <c r="L8" s="237" t="s">
        <v>8</v>
      </c>
    </row>
    <row r="9" spans="1:12" ht="40.5" x14ac:dyDescent="0.8">
      <c r="A9" s="242" t="s">
        <v>9</v>
      </c>
      <c r="B9" s="237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237"/>
      <c r="J9" s="237"/>
      <c r="K9" s="237"/>
      <c r="L9" s="237"/>
    </row>
    <row r="10" spans="1:12" ht="40.5" x14ac:dyDescent="0.8">
      <c r="A10" s="242"/>
      <c r="B10" s="237"/>
      <c r="C10" s="5" t="s">
        <v>18</v>
      </c>
      <c r="D10" s="5" t="s">
        <v>18</v>
      </c>
      <c r="E10" s="5" t="s">
        <v>18</v>
      </c>
      <c r="F10" s="5" t="s">
        <v>18</v>
      </c>
      <c r="G10" s="5" t="s">
        <v>18</v>
      </c>
      <c r="H10" s="5" t="s">
        <v>18</v>
      </c>
      <c r="I10" s="237"/>
      <c r="J10" s="237"/>
      <c r="K10" s="237"/>
      <c r="L10" s="237"/>
    </row>
    <row r="11" spans="1:12" ht="40.5" x14ac:dyDescent="0.8">
      <c r="A11" s="39">
        <v>2</v>
      </c>
      <c r="B11" s="55">
        <v>110</v>
      </c>
      <c r="C11" s="42">
        <v>430</v>
      </c>
      <c r="D11" s="42">
        <v>450</v>
      </c>
      <c r="E11" s="42">
        <v>580</v>
      </c>
      <c r="F11" s="42">
        <v>605</v>
      </c>
      <c r="G11" s="42">
        <v>650</v>
      </c>
      <c r="H11" s="42">
        <v>690</v>
      </c>
      <c r="I11" s="68">
        <v>60</v>
      </c>
      <c r="J11" s="69"/>
      <c r="K11" s="263" t="s">
        <v>314</v>
      </c>
      <c r="L11" s="70"/>
    </row>
    <row r="12" spans="1:12" ht="40.5" x14ac:dyDescent="0.8">
      <c r="A12" s="39" t="s">
        <v>288</v>
      </c>
      <c r="B12" s="53">
        <v>385</v>
      </c>
      <c r="C12" s="42">
        <f t="shared" ref="C12:H12" si="0">ROUNDUP( C11*1.35/5,0)*5</f>
        <v>585</v>
      </c>
      <c r="D12" s="42">
        <f t="shared" si="0"/>
        <v>610</v>
      </c>
      <c r="E12" s="42">
        <f t="shared" si="0"/>
        <v>785</v>
      </c>
      <c r="F12" s="42">
        <f t="shared" si="0"/>
        <v>820</v>
      </c>
      <c r="G12" s="42">
        <f t="shared" si="0"/>
        <v>880</v>
      </c>
      <c r="H12" s="42">
        <f t="shared" si="0"/>
        <v>935</v>
      </c>
      <c r="I12" s="69"/>
      <c r="J12" s="69"/>
      <c r="K12" s="264"/>
      <c r="L12" s="70"/>
    </row>
    <row r="13" spans="1:12" ht="40.5" x14ac:dyDescent="0.8">
      <c r="A13" s="39">
        <v>3</v>
      </c>
      <c r="B13" s="55">
        <v>110</v>
      </c>
      <c r="C13" s="42">
        <v>430</v>
      </c>
      <c r="D13" s="42">
        <v>450</v>
      </c>
      <c r="E13" s="42">
        <v>580</v>
      </c>
      <c r="F13" s="42">
        <v>605</v>
      </c>
      <c r="G13" s="42">
        <v>650</v>
      </c>
      <c r="H13" s="42">
        <v>690</v>
      </c>
      <c r="I13" s="68">
        <v>60</v>
      </c>
      <c r="J13" s="69"/>
      <c r="K13" s="264"/>
      <c r="L13" s="70"/>
    </row>
    <row r="14" spans="1:12" ht="40.5" x14ac:dyDescent="0.8">
      <c r="A14" s="39" t="s">
        <v>283</v>
      </c>
      <c r="B14" s="55">
        <v>150</v>
      </c>
      <c r="C14" s="42">
        <f t="shared" ref="C14:H14" si="1">ROUNDUP( C13*1.35/5,0)*5</f>
        <v>585</v>
      </c>
      <c r="D14" s="42">
        <f t="shared" si="1"/>
        <v>610</v>
      </c>
      <c r="E14" s="42">
        <f t="shared" si="1"/>
        <v>785</v>
      </c>
      <c r="F14" s="42">
        <f t="shared" si="1"/>
        <v>820</v>
      </c>
      <c r="G14" s="42">
        <f t="shared" si="1"/>
        <v>880</v>
      </c>
      <c r="H14" s="42">
        <f t="shared" si="1"/>
        <v>935</v>
      </c>
      <c r="I14" s="68">
        <v>60</v>
      </c>
      <c r="J14" s="69"/>
      <c r="K14" s="264"/>
      <c r="L14" s="70"/>
    </row>
    <row r="15" spans="1:12" ht="40.5" x14ac:dyDescent="0.8">
      <c r="A15" s="40" t="s">
        <v>279</v>
      </c>
      <c r="B15" s="53">
        <v>385.00000000000006</v>
      </c>
      <c r="C15" s="42">
        <v>870</v>
      </c>
      <c r="D15" s="42">
        <v>890.00000000000011</v>
      </c>
      <c r="E15" s="42">
        <v>1020</v>
      </c>
      <c r="F15" s="42">
        <v>1045</v>
      </c>
      <c r="G15" s="42">
        <v>1090</v>
      </c>
      <c r="H15" s="71">
        <v>1130</v>
      </c>
      <c r="I15" s="69"/>
      <c r="J15" s="69"/>
      <c r="K15" s="264"/>
      <c r="L15" s="70"/>
    </row>
    <row r="16" spans="1:12" ht="40.5" x14ac:dyDescent="0.8">
      <c r="A16" s="40">
        <v>3.2</v>
      </c>
      <c r="B16" s="53">
        <v>110.00000000000001</v>
      </c>
      <c r="C16" s="42">
        <v>430</v>
      </c>
      <c r="D16" s="42">
        <v>450</v>
      </c>
      <c r="E16" s="42">
        <v>580</v>
      </c>
      <c r="F16" s="42">
        <v>605</v>
      </c>
      <c r="G16" s="42">
        <v>650</v>
      </c>
      <c r="H16" s="42">
        <v>690</v>
      </c>
      <c r="I16" s="68">
        <v>60</v>
      </c>
      <c r="J16" s="69"/>
      <c r="K16" s="264"/>
      <c r="L16" s="70"/>
    </row>
    <row r="17" spans="1:12" ht="40.5" x14ac:dyDescent="0.8">
      <c r="A17" s="40" t="s">
        <v>304</v>
      </c>
      <c r="B17" s="57">
        <f t="shared" ref="B17:H17" si="2">ROUNDUP( B16*1.35/5,0)*5</f>
        <v>150</v>
      </c>
      <c r="C17" s="42">
        <f t="shared" si="2"/>
        <v>585</v>
      </c>
      <c r="D17" s="42">
        <f t="shared" si="2"/>
        <v>610</v>
      </c>
      <c r="E17" s="42">
        <f t="shared" si="2"/>
        <v>785</v>
      </c>
      <c r="F17" s="42">
        <f t="shared" si="2"/>
        <v>820</v>
      </c>
      <c r="G17" s="42">
        <f t="shared" si="2"/>
        <v>880</v>
      </c>
      <c r="H17" s="42">
        <f t="shared" si="2"/>
        <v>935</v>
      </c>
      <c r="I17" s="68">
        <v>60</v>
      </c>
      <c r="J17" s="69"/>
      <c r="K17" s="264"/>
      <c r="L17" s="70"/>
    </row>
    <row r="18" spans="1:12" ht="40.5" x14ac:dyDescent="0.8">
      <c r="A18" s="40" t="s">
        <v>23</v>
      </c>
      <c r="B18" s="53">
        <v>385.00000000000006</v>
      </c>
      <c r="C18" s="42">
        <v>870</v>
      </c>
      <c r="D18" s="42">
        <v>890.00000000000011</v>
      </c>
      <c r="E18" s="42">
        <v>1020</v>
      </c>
      <c r="F18" s="42">
        <v>1045</v>
      </c>
      <c r="G18" s="42">
        <v>1090</v>
      </c>
      <c r="H18" s="71">
        <v>1130</v>
      </c>
      <c r="I18" s="69"/>
      <c r="J18" s="69"/>
      <c r="K18" s="264"/>
      <c r="L18" s="70"/>
    </row>
    <row r="19" spans="1:12" ht="40.5" x14ac:dyDescent="0.8">
      <c r="A19" s="40">
        <v>4</v>
      </c>
      <c r="B19" s="53">
        <v>110.00000000000001</v>
      </c>
      <c r="C19" s="42">
        <v>485</v>
      </c>
      <c r="D19" s="42">
        <v>505.00000000000006</v>
      </c>
      <c r="E19" s="42">
        <v>640</v>
      </c>
      <c r="F19" s="42">
        <v>660</v>
      </c>
      <c r="G19" s="42">
        <v>705</v>
      </c>
      <c r="H19" s="71">
        <v>745</v>
      </c>
      <c r="I19" s="68">
        <v>60</v>
      </c>
      <c r="J19" s="69"/>
      <c r="K19" s="264"/>
      <c r="L19" s="8">
        <v>100</v>
      </c>
    </row>
    <row r="20" spans="1:12" ht="40.5" x14ac:dyDescent="0.8">
      <c r="A20" s="40" t="s">
        <v>284</v>
      </c>
      <c r="B20" s="53">
        <v>150</v>
      </c>
      <c r="C20" s="42">
        <f t="shared" ref="C20:H20" si="3">ROUNDUP( C19*1.35/5,0)*5</f>
        <v>655</v>
      </c>
      <c r="D20" s="42">
        <f t="shared" si="3"/>
        <v>685</v>
      </c>
      <c r="E20" s="42">
        <f t="shared" si="3"/>
        <v>865</v>
      </c>
      <c r="F20" s="42">
        <f t="shared" si="3"/>
        <v>895</v>
      </c>
      <c r="G20" s="42">
        <f t="shared" si="3"/>
        <v>955</v>
      </c>
      <c r="H20" s="42">
        <f t="shared" si="3"/>
        <v>1010</v>
      </c>
      <c r="I20" s="68">
        <v>60</v>
      </c>
      <c r="J20" s="69"/>
      <c r="K20" s="264"/>
      <c r="L20" s="8">
        <v>100</v>
      </c>
    </row>
    <row r="21" spans="1:12" ht="40.5" x14ac:dyDescent="0.8">
      <c r="A21" s="40">
        <v>4.8</v>
      </c>
      <c r="B21" s="53">
        <v>110</v>
      </c>
      <c r="C21" s="42">
        <v>485</v>
      </c>
      <c r="D21" s="42">
        <v>505.00000000000006</v>
      </c>
      <c r="E21" s="42">
        <v>640</v>
      </c>
      <c r="F21" s="42">
        <v>660</v>
      </c>
      <c r="G21" s="42">
        <v>705</v>
      </c>
      <c r="H21" s="71">
        <v>745</v>
      </c>
      <c r="I21" s="68">
        <v>60</v>
      </c>
      <c r="J21" s="69"/>
      <c r="K21" s="264"/>
      <c r="L21" s="70"/>
    </row>
    <row r="22" spans="1:12" ht="40.5" x14ac:dyDescent="0.8">
      <c r="A22" s="40" t="s">
        <v>282</v>
      </c>
      <c r="B22" s="53">
        <v>110.00000000000001</v>
      </c>
      <c r="C22" s="42">
        <f t="shared" ref="C22:H22" si="4">ROUNDUP( C21*1.35/5,0)*5</f>
        <v>655</v>
      </c>
      <c r="D22" s="42">
        <f t="shared" si="4"/>
        <v>685</v>
      </c>
      <c r="E22" s="42">
        <f t="shared" si="4"/>
        <v>865</v>
      </c>
      <c r="F22" s="42">
        <f t="shared" si="4"/>
        <v>895</v>
      </c>
      <c r="G22" s="42">
        <f t="shared" si="4"/>
        <v>955</v>
      </c>
      <c r="H22" s="42">
        <f t="shared" si="4"/>
        <v>1010</v>
      </c>
      <c r="I22" s="68">
        <v>60</v>
      </c>
      <c r="J22" s="69"/>
      <c r="K22" s="264"/>
      <c r="L22" s="70"/>
    </row>
    <row r="23" spans="1:12" ht="40.5" x14ac:dyDescent="0.8">
      <c r="A23" s="40" t="s">
        <v>24</v>
      </c>
      <c r="B23" s="53">
        <v>440.00000000000006</v>
      </c>
      <c r="C23" s="42">
        <v>925</v>
      </c>
      <c r="D23" s="42">
        <v>945.00000000000011</v>
      </c>
      <c r="E23" s="42">
        <v>1075</v>
      </c>
      <c r="F23" s="42">
        <v>1100</v>
      </c>
      <c r="G23" s="42">
        <v>1145</v>
      </c>
      <c r="H23" s="71">
        <v>1185</v>
      </c>
      <c r="I23" s="69"/>
      <c r="J23" s="69"/>
      <c r="K23" s="264"/>
      <c r="L23" s="70"/>
    </row>
    <row r="24" spans="1:12" ht="40.5" x14ac:dyDescent="0.8">
      <c r="A24" s="40">
        <v>5</v>
      </c>
      <c r="B24" s="53">
        <v>120</v>
      </c>
      <c r="C24" s="42">
        <v>540</v>
      </c>
      <c r="D24" s="42">
        <v>560</v>
      </c>
      <c r="E24" s="42">
        <v>690</v>
      </c>
      <c r="F24" s="42">
        <v>715</v>
      </c>
      <c r="G24" s="42">
        <v>760</v>
      </c>
      <c r="H24" s="71">
        <v>800</v>
      </c>
      <c r="I24" s="68">
        <v>60</v>
      </c>
      <c r="J24" s="42">
        <v>100</v>
      </c>
      <c r="K24" s="264"/>
      <c r="L24" s="70"/>
    </row>
    <row r="25" spans="1:12" ht="40.5" x14ac:dyDescent="0.8">
      <c r="A25" s="40">
        <v>6</v>
      </c>
      <c r="B25" s="53">
        <v>120</v>
      </c>
      <c r="C25" s="42">
        <v>540</v>
      </c>
      <c r="D25" s="42">
        <v>615</v>
      </c>
      <c r="E25" s="42">
        <v>750</v>
      </c>
      <c r="F25" s="42">
        <v>770</v>
      </c>
      <c r="G25" s="42">
        <v>815</v>
      </c>
      <c r="H25" s="71">
        <v>860</v>
      </c>
      <c r="I25" s="68">
        <v>60</v>
      </c>
      <c r="J25" s="42">
        <v>100</v>
      </c>
      <c r="K25" s="264"/>
      <c r="L25" s="8">
        <v>120</v>
      </c>
    </row>
    <row r="26" spans="1:12" ht="40.5" x14ac:dyDescent="0.8">
      <c r="A26" s="40" t="s">
        <v>235</v>
      </c>
      <c r="B26" s="53">
        <v>165</v>
      </c>
      <c r="C26" s="42">
        <f t="shared" ref="C26:H26" si="5">ROUNDUP( C25*1.35/5,0)*5</f>
        <v>730</v>
      </c>
      <c r="D26" s="42">
        <f t="shared" si="5"/>
        <v>835</v>
      </c>
      <c r="E26" s="42">
        <f t="shared" si="5"/>
        <v>1015</v>
      </c>
      <c r="F26" s="42">
        <f t="shared" si="5"/>
        <v>1040</v>
      </c>
      <c r="G26" s="42">
        <f t="shared" si="5"/>
        <v>1105</v>
      </c>
      <c r="H26" s="42">
        <f t="shared" si="5"/>
        <v>1165</v>
      </c>
      <c r="I26" s="68">
        <v>60</v>
      </c>
      <c r="J26" s="42">
        <v>100</v>
      </c>
      <c r="K26" s="264"/>
      <c r="L26" s="8">
        <v>120</v>
      </c>
    </row>
    <row r="27" spans="1:12" ht="40.5" x14ac:dyDescent="0.8">
      <c r="A27" s="40" t="s">
        <v>25</v>
      </c>
      <c r="B27" s="53">
        <v>495</v>
      </c>
      <c r="C27" s="42">
        <v>980</v>
      </c>
      <c r="D27" s="42">
        <v>1055</v>
      </c>
      <c r="E27" s="42">
        <v>1185</v>
      </c>
      <c r="F27" s="42">
        <v>1210</v>
      </c>
      <c r="G27" s="42">
        <v>1255</v>
      </c>
      <c r="H27" s="71">
        <v>1295</v>
      </c>
      <c r="I27" s="69"/>
      <c r="J27" s="69"/>
      <c r="K27" s="264"/>
      <c r="L27" s="70"/>
    </row>
    <row r="28" spans="1:12" ht="40.5" x14ac:dyDescent="0.8">
      <c r="A28" s="219">
        <v>6.35</v>
      </c>
      <c r="B28" s="221">
        <v>120</v>
      </c>
      <c r="C28" s="222"/>
      <c r="D28" s="222">
        <v>670</v>
      </c>
      <c r="E28" s="222">
        <v>800</v>
      </c>
      <c r="F28" s="222">
        <v>825</v>
      </c>
      <c r="G28" s="222">
        <v>870</v>
      </c>
      <c r="H28" s="222">
        <v>910</v>
      </c>
      <c r="I28" s="223">
        <v>60</v>
      </c>
      <c r="J28" s="222">
        <v>100</v>
      </c>
      <c r="K28" s="264"/>
      <c r="L28" s="70"/>
    </row>
    <row r="29" spans="1:12" ht="40.5" x14ac:dyDescent="0.8">
      <c r="A29" s="40" t="s">
        <v>285</v>
      </c>
      <c r="B29" s="53">
        <v>165</v>
      </c>
      <c r="C29" s="69"/>
      <c r="D29" s="42">
        <f>ROUNDUP( D28*1.35/5,0)*5</f>
        <v>905</v>
      </c>
      <c r="E29" s="42">
        <f>ROUNDUP( E28*1.35/5,0)*5</f>
        <v>1080</v>
      </c>
      <c r="F29" s="42">
        <f>ROUNDUP( F28*1.35/5,0)*5</f>
        <v>1115</v>
      </c>
      <c r="G29" s="42">
        <f>ROUNDUP( G28*1.35/5,0)*5</f>
        <v>1175</v>
      </c>
      <c r="H29" s="42">
        <f>ROUNDUP( H28*1.35/5,0)*5</f>
        <v>1230</v>
      </c>
      <c r="I29" s="68">
        <v>60</v>
      </c>
      <c r="J29" s="42">
        <v>100</v>
      </c>
      <c r="K29" s="264"/>
      <c r="L29" s="70"/>
    </row>
    <row r="30" spans="1:12" ht="40.5" x14ac:dyDescent="0.8">
      <c r="A30" s="40" t="s">
        <v>26</v>
      </c>
      <c r="B30" s="53">
        <v>550</v>
      </c>
      <c r="C30" s="69"/>
      <c r="D30" s="42">
        <v>1110</v>
      </c>
      <c r="E30" s="42">
        <v>1240</v>
      </c>
      <c r="F30" s="42">
        <v>1265</v>
      </c>
      <c r="G30" s="42">
        <v>1310</v>
      </c>
      <c r="H30" s="71">
        <v>1350</v>
      </c>
      <c r="I30" s="69"/>
      <c r="J30" s="69"/>
      <c r="K30" s="264"/>
      <c r="L30" s="70"/>
    </row>
    <row r="31" spans="1:12" ht="40.5" x14ac:dyDescent="0.8">
      <c r="A31" s="72" t="s">
        <v>278</v>
      </c>
      <c r="B31" s="53"/>
      <c r="C31" s="69"/>
      <c r="D31" s="69"/>
      <c r="E31" s="69"/>
      <c r="F31" s="42"/>
      <c r="G31" s="69"/>
      <c r="H31" s="69"/>
      <c r="I31" s="68">
        <v>60</v>
      </c>
      <c r="J31" s="42">
        <v>100</v>
      </c>
      <c r="K31" s="264"/>
      <c r="L31" s="70"/>
    </row>
    <row r="32" spans="1:12" ht="40.5" x14ac:dyDescent="0.8">
      <c r="A32" s="40">
        <v>8</v>
      </c>
      <c r="B32" s="53">
        <v>130</v>
      </c>
      <c r="C32" s="69"/>
      <c r="D32" s="42">
        <v>780.00000000000011</v>
      </c>
      <c r="E32" s="42">
        <v>910</v>
      </c>
      <c r="F32" s="42">
        <v>935</v>
      </c>
      <c r="G32" s="42">
        <v>980</v>
      </c>
      <c r="H32" s="71">
        <v>1020</v>
      </c>
      <c r="I32" s="68">
        <v>60</v>
      </c>
      <c r="J32" s="42">
        <v>100</v>
      </c>
      <c r="K32" s="264"/>
      <c r="L32" s="70"/>
    </row>
    <row r="33" spans="1:12" ht="40.5" x14ac:dyDescent="0.8">
      <c r="A33" s="40" t="s">
        <v>236</v>
      </c>
      <c r="B33" s="53">
        <v>180</v>
      </c>
      <c r="C33" s="69"/>
      <c r="D33" s="42">
        <f>ROUNDUP( D32*1.35/5,0)*5</f>
        <v>1055</v>
      </c>
      <c r="E33" s="42">
        <f>ROUNDUP( E32*1.35/5,0)*5</f>
        <v>1230</v>
      </c>
      <c r="F33" s="42">
        <f>ROUNDUP( F32*1.35/5,0)*5</f>
        <v>1265</v>
      </c>
      <c r="G33" s="42">
        <f>ROUNDUP( G32*1.35/5,0)*5</f>
        <v>1325</v>
      </c>
      <c r="H33" s="42">
        <f>ROUNDUP( H32*1.35/5,0)*5</f>
        <v>1380</v>
      </c>
      <c r="I33" s="68">
        <v>60</v>
      </c>
      <c r="J33" s="42">
        <v>100</v>
      </c>
      <c r="K33" s="264"/>
      <c r="L33" s="70"/>
    </row>
    <row r="34" spans="1:12" ht="40.5" x14ac:dyDescent="0.8">
      <c r="A34" s="40" t="s">
        <v>27</v>
      </c>
      <c r="B34" s="53">
        <v>660</v>
      </c>
      <c r="C34" s="69"/>
      <c r="D34" s="42">
        <v>1165</v>
      </c>
      <c r="E34" s="42">
        <v>1290</v>
      </c>
      <c r="F34" s="42">
        <v>1320</v>
      </c>
      <c r="G34" s="42">
        <v>1365</v>
      </c>
      <c r="H34" s="71">
        <v>1410</v>
      </c>
      <c r="I34" s="69"/>
      <c r="J34" s="69"/>
      <c r="K34" s="264"/>
      <c r="L34" s="70"/>
    </row>
    <row r="35" spans="1:12" ht="40.5" x14ac:dyDescent="0.8">
      <c r="A35" s="40">
        <v>9.5</v>
      </c>
      <c r="B35" s="53">
        <v>130</v>
      </c>
      <c r="C35" s="69"/>
      <c r="D35" s="42">
        <v>890.00000000000011</v>
      </c>
      <c r="E35" s="42">
        <v>1020</v>
      </c>
      <c r="F35" s="42">
        <v>1045</v>
      </c>
      <c r="G35" s="42">
        <v>1090</v>
      </c>
      <c r="H35" s="71">
        <v>1130</v>
      </c>
      <c r="I35" s="68">
        <v>60</v>
      </c>
      <c r="J35" s="42">
        <v>100</v>
      </c>
      <c r="K35" s="264"/>
      <c r="L35" s="70"/>
    </row>
    <row r="36" spans="1:12" ht="40.5" x14ac:dyDescent="0.8">
      <c r="A36" s="40" t="s">
        <v>237</v>
      </c>
      <c r="B36" s="53">
        <v>180</v>
      </c>
      <c r="C36" s="69"/>
      <c r="D36" s="42">
        <f>ROUNDUP( D35*1.35/5,0)*5</f>
        <v>1205</v>
      </c>
      <c r="E36" s="42">
        <f>ROUNDUP( E35*1.35/5,0)*5</f>
        <v>1380</v>
      </c>
      <c r="F36" s="42">
        <f>ROUNDUP( F35*1.35/5,0)*5</f>
        <v>1415</v>
      </c>
      <c r="G36" s="42">
        <f>ROUNDUP( G35*1.35/5,0)*5</f>
        <v>1475</v>
      </c>
      <c r="H36" s="42">
        <f>ROUNDUP( H35*1.35/5,0)*5</f>
        <v>1530</v>
      </c>
      <c r="I36" s="68">
        <v>60</v>
      </c>
      <c r="J36" s="42">
        <v>100</v>
      </c>
      <c r="K36" s="264"/>
      <c r="L36" s="70"/>
    </row>
    <row r="37" spans="1:12" ht="40.5" x14ac:dyDescent="0.8">
      <c r="A37" s="40" t="s">
        <v>28</v>
      </c>
      <c r="B37" s="53">
        <v>180</v>
      </c>
      <c r="C37" s="69"/>
      <c r="D37" s="69"/>
      <c r="E37" s="69"/>
      <c r="F37" s="42">
        <v>1485</v>
      </c>
      <c r="G37" s="42">
        <v>1540</v>
      </c>
      <c r="H37" s="71">
        <v>1600</v>
      </c>
      <c r="I37" s="68">
        <v>60</v>
      </c>
      <c r="J37" s="42">
        <v>100</v>
      </c>
      <c r="K37" s="264"/>
      <c r="L37" s="70"/>
    </row>
    <row r="38" spans="1:12" ht="40.5" x14ac:dyDescent="0.8">
      <c r="A38" s="40">
        <v>12.7</v>
      </c>
      <c r="B38" s="40">
        <v>130</v>
      </c>
      <c r="C38" s="69"/>
      <c r="D38" s="69"/>
      <c r="E38" s="69"/>
      <c r="F38" s="42">
        <v>1155</v>
      </c>
      <c r="G38" s="42">
        <v>1200</v>
      </c>
      <c r="H38" s="71">
        <v>1240</v>
      </c>
      <c r="I38" s="68">
        <v>60</v>
      </c>
      <c r="J38" s="42">
        <v>100</v>
      </c>
      <c r="K38" s="264"/>
      <c r="L38" s="73"/>
    </row>
    <row r="39" spans="1:12" ht="40.5" x14ac:dyDescent="0.8">
      <c r="A39" s="40" t="s">
        <v>238</v>
      </c>
      <c r="B39" s="40">
        <v>180</v>
      </c>
      <c r="C39" s="69"/>
      <c r="D39" s="69"/>
      <c r="E39" s="69"/>
      <c r="F39" s="42">
        <f>ROUNDUP( F38*1.35/5,0)*5</f>
        <v>1560</v>
      </c>
      <c r="G39" s="42">
        <f>ROUNDUP( G38*1.35/5,0)*5</f>
        <v>1620</v>
      </c>
      <c r="H39" s="42">
        <f>ROUNDUP( H38*1.35/5,0)*5</f>
        <v>1675</v>
      </c>
      <c r="I39" s="68">
        <v>60</v>
      </c>
      <c r="J39" s="42">
        <v>100</v>
      </c>
      <c r="K39" s="264"/>
      <c r="L39" s="74"/>
    </row>
    <row r="40" spans="1:12" ht="40.5" x14ac:dyDescent="0.8">
      <c r="A40" s="40">
        <v>15.8</v>
      </c>
      <c r="B40" s="40">
        <v>145</v>
      </c>
      <c r="C40" s="69"/>
      <c r="D40" s="69"/>
      <c r="E40" s="69"/>
      <c r="F40" s="42">
        <v>1210</v>
      </c>
      <c r="G40" s="42">
        <v>1255</v>
      </c>
      <c r="H40" s="71">
        <v>1295</v>
      </c>
      <c r="I40" s="68">
        <v>60</v>
      </c>
      <c r="J40" s="42">
        <v>100</v>
      </c>
      <c r="K40" s="264"/>
      <c r="L40" s="74"/>
    </row>
    <row r="41" spans="1:12" ht="40.5" x14ac:dyDescent="0.8">
      <c r="A41" s="40" t="s">
        <v>286</v>
      </c>
      <c r="B41" s="40">
        <v>195</v>
      </c>
      <c r="C41" s="69"/>
      <c r="D41" s="69"/>
      <c r="E41" s="69"/>
      <c r="F41" s="42">
        <f>ROUNDUP( F40*1.35/5,0)*5</f>
        <v>1635</v>
      </c>
      <c r="G41" s="42">
        <f>ROUNDUP( G40*1.35/5,0)*5</f>
        <v>1695</v>
      </c>
      <c r="H41" s="42">
        <f>ROUNDUP( H40*1.35/5,0)*5</f>
        <v>1750</v>
      </c>
      <c r="I41" s="68">
        <v>60</v>
      </c>
      <c r="J41" s="42">
        <v>100</v>
      </c>
      <c r="K41" s="264"/>
      <c r="L41" s="74"/>
    </row>
    <row r="42" spans="1:12" ht="40.5" x14ac:dyDescent="0.8">
      <c r="A42" s="40" t="s">
        <v>239</v>
      </c>
      <c r="B42" s="40">
        <v>550</v>
      </c>
      <c r="C42" s="69"/>
      <c r="D42" s="69"/>
      <c r="E42" s="69"/>
      <c r="F42" s="42">
        <v>2210</v>
      </c>
      <c r="G42" s="42">
        <v>2385</v>
      </c>
      <c r="H42" s="71">
        <v>2430</v>
      </c>
      <c r="I42" s="68">
        <v>60</v>
      </c>
      <c r="J42" s="42">
        <v>100</v>
      </c>
      <c r="K42" s="264"/>
      <c r="L42" s="74"/>
    </row>
    <row r="43" spans="1:12" ht="40.5" x14ac:dyDescent="0.8">
      <c r="A43" s="40" t="s">
        <v>305</v>
      </c>
      <c r="B43" s="57">
        <f>ROUNDUP( B44*1.35/5,0)*5</f>
        <v>205</v>
      </c>
      <c r="C43" s="69"/>
      <c r="D43" s="69"/>
      <c r="E43" s="69"/>
      <c r="F43" s="69"/>
      <c r="G43" s="42">
        <f>ROUNDUP( G44*1.35/5,0)*5</f>
        <v>1770</v>
      </c>
      <c r="H43" s="42">
        <f>ROUNDUP( H44*1.35/5,0)*5</f>
        <v>1825</v>
      </c>
      <c r="I43" s="68">
        <v>60</v>
      </c>
      <c r="J43" s="42">
        <v>100</v>
      </c>
      <c r="K43" s="264"/>
      <c r="L43" s="74"/>
    </row>
    <row r="44" spans="1:12" ht="40.5" x14ac:dyDescent="0.8">
      <c r="A44" s="40">
        <v>19</v>
      </c>
      <c r="B44" s="40">
        <v>150</v>
      </c>
      <c r="C44" s="69"/>
      <c r="D44" s="69"/>
      <c r="E44" s="69"/>
      <c r="F44" s="75"/>
      <c r="G44" s="42">
        <v>1310</v>
      </c>
      <c r="H44" s="71">
        <v>1350</v>
      </c>
      <c r="I44" s="68">
        <v>60</v>
      </c>
      <c r="J44" s="42">
        <v>100</v>
      </c>
      <c r="K44" s="264"/>
      <c r="L44" s="74"/>
    </row>
    <row r="45" spans="1:12" ht="40.5" x14ac:dyDescent="0.8">
      <c r="A45" s="40" t="s">
        <v>280</v>
      </c>
      <c r="B45" s="40">
        <v>195</v>
      </c>
      <c r="C45" s="69"/>
      <c r="D45" s="69"/>
      <c r="E45" s="69"/>
      <c r="F45" s="75"/>
      <c r="G45" s="42">
        <f>ROUNDUP( G44*1.35/5,0)*5</f>
        <v>1770</v>
      </c>
      <c r="H45" s="42">
        <f>ROUNDUP( H44*1.35/5,0)*5</f>
        <v>1825</v>
      </c>
      <c r="I45" s="68">
        <v>60</v>
      </c>
      <c r="J45" s="42">
        <v>100</v>
      </c>
      <c r="K45" s="264"/>
      <c r="L45" s="74"/>
    </row>
    <row r="46" spans="1:12" ht="40.5" x14ac:dyDescent="0.8">
      <c r="A46" s="40" t="s">
        <v>29</v>
      </c>
      <c r="B46" s="40">
        <v>605</v>
      </c>
      <c r="C46" s="69"/>
      <c r="D46" s="69"/>
      <c r="E46" s="69"/>
      <c r="F46" s="75"/>
      <c r="G46" s="8">
        <v>2370</v>
      </c>
      <c r="H46" s="8">
        <v>2450</v>
      </c>
      <c r="I46" s="68">
        <v>60</v>
      </c>
      <c r="J46" s="42">
        <v>100</v>
      </c>
      <c r="K46" s="264"/>
      <c r="L46" s="74"/>
    </row>
    <row r="47" spans="1:12" ht="40.5" x14ac:dyDescent="0.8">
      <c r="A47" s="40" t="s">
        <v>30</v>
      </c>
      <c r="B47" s="40">
        <v>605</v>
      </c>
      <c r="C47" s="69"/>
      <c r="D47" s="69"/>
      <c r="E47" s="69"/>
      <c r="F47" s="75"/>
      <c r="G47" s="8">
        <v>2370</v>
      </c>
      <c r="H47" s="8">
        <v>2450</v>
      </c>
      <c r="I47" s="68">
        <v>60</v>
      </c>
      <c r="J47" s="42">
        <v>100</v>
      </c>
      <c r="K47" s="265"/>
      <c r="L47" s="74"/>
    </row>
    <row r="48" spans="1:12" x14ac:dyDescent="0.8">
      <c r="A48" s="23"/>
      <c r="H48" s="25"/>
      <c r="I48" s="25"/>
      <c r="J48" s="25"/>
      <c r="K48" s="25"/>
      <c r="L48" s="25"/>
    </row>
  </sheetData>
  <sheetProtection selectLockedCells="1" selectUnlockedCells="1"/>
  <mergeCells count="9">
    <mergeCell ref="K11:K47"/>
    <mergeCell ref="L8:L10"/>
    <mergeCell ref="A9:A10"/>
    <mergeCell ref="B9:B10"/>
    <mergeCell ref="A8:B8"/>
    <mergeCell ref="C8:H8"/>
    <mergeCell ref="I8:I10"/>
    <mergeCell ref="J8:J10"/>
    <mergeCell ref="K8:K10"/>
  </mergeCells>
  <printOptions horizontalCentered="1"/>
  <pageMargins left="0.23622047244094491" right="0.23622047244094491" top="0.59055118110236227" bottom="0.62" header="0.31496062992125984" footer="0.44"/>
  <pageSetup paperSize="9" scale="37" fitToHeight="0" orientation="portrait" useFirstPageNumber="1" r:id="rId1"/>
  <headerFooter alignWithMargins="0">
    <oddHeader>&amp;R&amp;14Update 15/10/24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F3E2-5373-4BBE-B9CC-E069D1EFD348}">
  <sheetPr>
    <tabColor rgb="FF92D050"/>
    <pageSetUpPr fitToPage="1"/>
  </sheetPr>
  <dimension ref="B1:M25"/>
  <sheetViews>
    <sheetView topLeftCell="A13" zoomScale="55" zoomScaleNormal="55" workbookViewId="0">
      <selection sqref="A1:A1048576"/>
    </sheetView>
  </sheetViews>
  <sheetFormatPr defaultColWidth="8.85546875" defaultRowHeight="39.75" x14ac:dyDescent="0.8"/>
  <cols>
    <col min="1" max="1" width="19.7109375" style="13" customWidth="1"/>
    <col min="2" max="2" width="25.28515625" style="13" customWidth="1"/>
    <col min="3" max="3" width="40.5703125" style="13" customWidth="1"/>
    <col min="4" max="10" width="24.5703125" style="13" customWidth="1"/>
    <col min="11" max="16384" width="8.85546875" style="13"/>
  </cols>
  <sheetData>
    <row r="1" spans="2:13" ht="40.5" x14ac:dyDescent="0.8">
      <c r="B1" s="26" t="s">
        <v>45</v>
      </c>
      <c r="G1" s="25"/>
      <c r="H1" s="25"/>
      <c r="I1" s="25"/>
      <c r="J1" s="25"/>
    </row>
    <row r="2" spans="2:13" x14ac:dyDescent="0.8">
      <c r="G2" s="25"/>
      <c r="H2" s="25"/>
      <c r="I2" s="25"/>
      <c r="J2" s="25"/>
    </row>
    <row r="3" spans="2:13" x14ac:dyDescent="0.8">
      <c r="G3" s="25"/>
      <c r="H3" s="25"/>
      <c r="I3" s="25"/>
      <c r="J3" s="25"/>
    </row>
    <row r="8" spans="2:13" ht="40.5" x14ac:dyDescent="0.8">
      <c r="C8" s="266" t="s">
        <v>220</v>
      </c>
      <c r="D8" s="266"/>
      <c r="E8" s="266"/>
      <c r="F8" s="266"/>
      <c r="G8" s="266"/>
    </row>
    <row r="10" spans="2:13" ht="40.5" x14ac:dyDescent="0.8">
      <c r="B10" s="12" t="s">
        <v>46</v>
      </c>
      <c r="C10" s="12"/>
      <c r="D10" s="12"/>
      <c r="E10" s="12"/>
      <c r="F10" s="12"/>
      <c r="G10" s="12"/>
      <c r="H10" s="12"/>
      <c r="I10" s="12"/>
    </row>
    <row r="11" spans="2:13" ht="52.9" customHeight="1" x14ac:dyDescent="0.8">
      <c r="B11" s="267" t="s">
        <v>47</v>
      </c>
      <c r="C11" s="268"/>
      <c r="D11" s="249" t="s">
        <v>48</v>
      </c>
      <c r="E11" s="249" t="s">
        <v>49</v>
      </c>
      <c r="F11" s="261" t="s">
        <v>18</v>
      </c>
      <c r="G11" s="261" t="s">
        <v>36</v>
      </c>
      <c r="H11" s="249" t="s">
        <v>50</v>
      </c>
      <c r="I11" s="249" t="s">
        <v>51</v>
      </c>
      <c r="J11" s="249" t="s">
        <v>52</v>
      </c>
      <c r="K11" s="76"/>
      <c r="L11" s="76"/>
      <c r="M11" s="76"/>
    </row>
    <row r="12" spans="2:13" ht="52.9" customHeight="1" x14ac:dyDescent="0.8">
      <c r="B12" s="5" t="s">
        <v>53</v>
      </c>
      <c r="C12" s="5" t="s">
        <v>54</v>
      </c>
      <c r="D12" s="251"/>
      <c r="E12" s="251"/>
      <c r="F12" s="262"/>
      <c r="G12" s="262"/>
      <c r="H12" s="251"/>
      <c r="I12" s="251"/>
      <c r="J12" s="251"/>
      <c r="K12" s="76"/>
      <c r="L12" s="76"/>
      <c r="M12" s="76"/>
    </row>
    <row r="13" spans="2:13" ht="52.9" customHeight="1" x14ac:dyDescent="0.8">
      <c r="B13" s="40">
        <v>4</v>
      </c>
      <c r="C13" s="40" t="s">
        <v>290</v>
      </c>
      <c r="D13" s="8" t="s">
        <v>56</v>
      </c>
      <c r="E13" s="10">
        <v>30</v>
      </c>
      <c r="F13" s="8">
        <v>770.00000000000011</v>
      </c>
      <c r="G13" s="8">
        <v>1595.0000000000002</v>
      </c>
      <c r="H13" s="8">
        <v>60</v>
      </c>
      <c r="I13" s="8">
        <v>100</v>
      </c>
      <c r="J13" s="8">
        <v>750</v>
      </c>
      <c r="K13" s="76"/>
      <c r="L13" s="76"/>
      <c r="M13" s="76"/>
    </row>
    <row r="14" spans="2:13" ht="52.9" customHeight="1" x14ac:dyDescent="0.8">
      <c r="B14" s="40" t="s">
        <v>284</v>
      </c>
      <c r="C14" s="40" t="s">
        <v>290</v>
      </c>
      <c r="D14" s="8" t="s">
        <v>56</v>
      </c>
      <c r="E14" s="42">
        <f>ROUNDUP( E13*1.35/5,0)*5</f>
        <v>45</v>
      </c>
      <c r="F14" s="42">
        <f>ROUNDUP( F13*1.35/5,0)*5</f>
        <v>1040</v>
      </c>
      <c r="G14" s="42">
        <f>ROUNDUP( G13*1.35/5,0)*5</f>
        <v>2155</v>
      </c>
      <c r="H14" s="8">
        <v>60</v>
      </c>
      <c r="I14" s="8">
        <v>100</v>
      </c>
      <c r="J14" s="8">
        <v>750</v>
      </c>
      <c r="K14" s="76"/>
      <c r="L14" s="76"/>
      <c r="M14" s="76"/>
    </row>
    <row r="15" spans="2:13" ht="52.9" customHeight="1" x14ac:dyDescent="0.8">
      <c r="B15" s="40">
        <v>4.8</v>
      </c>
      <c r="C15" s="40" t="s">
        <v>290</v>
      </c>
      <c r="D15" s="8" t="s">
        <v>56</v>
      </c>
      <c r="E15" s="10">
        <v>30</v>
      </c>
      <c r="F15" s="8">
        <v>825.00000000000011</v>
      </c>
      <c r="G15" s="8">
        <v>1650.0000000000002</v>
      </c>
      <c r="H15" s="8">
        <v>60</v>
      </c>
      <c r="I15" s="8">
        <v>100</v>
      </c>
      <c r="J15" s="8">
        <v>750</v>
      </c>
      <c r="K15" s="17"/>
      <c r="L15" s="17"/>
    </row>
    <row r="16" spans="2:13" ht="52.9" customHeight="1" x14ac:dyDescent="0.8">
      <c r="B16" s="40" t="s">
        <v>282</v>
      </c>
      <c r="C16" s="40" t="s">
        <v>290</v>
      </c>
      <c r="D16" s="8" t="s">
        <v>56</v>
      </c>
      <c r="E16" s="42">
        <f>ROUNDUP( E15*1.35/5,0)*5</f>
        <v>45</v>
      </c>
      <c r="F16" s="42">
        <f>ROUNDUP( F15*1.35/5,0)*5</f>
        <v>1115</v>
      </c>
      <c r="G16" s="42">
        <f>ROUNDUP( G15*1.35/5,0)*5</f>
        <v>2230</v>
      </c>
      <c r="H16" s="8">
        <v>60</v>
      </c>
      <c r="I16" s="8">
        <v>100</v>
      </c>
      <c r="J16" s="8">
        <v>750</v>
      </c>
      <c r="K16" s="17"/>
      <c r="L16" s="17"/>
    </row>
    <row r="17" spans="2:10" ht="52.9" customHeight="1" x14ac:dyDescent="0.8">
      <c r="B17" s="40">
        <v>6</v>
      </c>
      <c r="C17" s="40" t="s">
        <v>293</v>
      </c>
      <c r="D17" s="8" t="s">
        <v>56</v>
      </c>
      <c r="E17" s="10">
        <v>40</v>
      </c>
      <c r="F17" s="8">
        <v>825.00000000000011</v>
      </c>
      <c r="G17" s="8">
        <v>1650.0000000000002</v>
      </c>
      <c r="H17" s="8">
        <v>60</v>
      </c>
      <c r="I17" s="8">
        <v>100</v>
      </c>
      <c r="J17" s="8">
        <v>750</v>
      </c>
    </row>
    <row r="18" spans="2:10" ht="52.9" customHeight="1" x14ac:dyDescent="0.8">
      <c r="B18" s="40" t="s">
        <v>235</v>
      </c>
      <c r="C18" s="40" t="s">
        <v>293</v>
      </c>
      <c r="D18" s="8" t="s">
        <v>56</v>
      </c>
      <c r="E18" s="42">
        <f>ROUNDUP( E17*1.35/5,0)*5</f>
        <v>55</v>
      </c>
      <c r="F18" s="42">
        <f>ROUNDUP( F17*1.35/5,0)*5</f>
        <v>1115</v>
      </c>
      <c r="G18" s="42">
        <f>ROUNDUP( G17*1.35/5,0)*5</f>
        <v>2230</v>
      </c>
      <c r="H18" s="8">
        <v>60</v>
      </c>
      <c r="I18" s="8">
        <v>100</v>
      </c>
      <c r="J18" s="8">
        <v>750</v>
      </c>
    </row>
    <row r="19" spans="2:10" ht="52.9" customHeight="1" x14ac:dyDescent="0.8">
      <c r="B19" s="40">
        <v>8</v>
      </c>
      <c r="C19" s="43" t="s">
        <v>58</v>
      </c>
      <c r="D19" s="8" t="s">
        <v>56</v>
      </c>
      <c r="E19" s="10">
        <v>50</v>
      </c>
      <c r="F19" s="8">
        <v>880.00000000000011</v>
      </c>
      <c r="G19" s="8">
        <v>1705.0000000000002</v>
      </c>
      <c r="H19" s="8">
        <v>60</v>
      </c>
      <c r="I19" s="8">
        <v>100</v>
      </c>
      <c r="J19" s="8">
        <v>750</v>
      </c>
    </row>
    <row r="20" spans="2:10" ht="52.9" customHeight="1" x14ac:dyDescent="0.8">
      <c r="B20" s="40" t="s">
        <v>236</v>
      </c>
      <c r="C20" s="43" t="s">
        <v>58</v>
      </c>
      <c r="D20" s="8" t="s">
        <v>56</v>
      </c>
      <c r="E20" s="10">
        <v>50</v>
      </c>
      <c r="F20" s="8">
        <v>880.00000000000011</v>
      </c>
      <c r="G20" s="8">
        <v>1705.0000000000002</v>
      </c>
      <c r="H20" s="8">
        <v>60</v>
      </c>
      <c r="I20" s="8">
        <v>100</v>
      </c>
      <c r="J20" s="8">
        <v>750</v>
      </c>
    </row>
    <row r="21" spans="2:10" x14ac:dyDescent="0.8">
      <c r="E21" s="77"/>
      <c r="F21" s="77"/>
    </row>
    <row r="22" spans="2:10" s="76" customFormat="1" ht="40.5" x14ac:dyDescent="0.2">
      <c r="D22" s="62" t="s">
        <v>42</v>
      </c>
    </row>
    <row r="23" spans="2:10" s="76" customFormat="1" ht="40.5" x14ac:dyDescent="0.2">
      <c r="B23" s="76" t="s">
        <v>303</v>
      </c>
      <c r="D23" s="62" t="s">
        <v>301</v>
      </c>
    </row>
    <row r="24" spans="2:10" s="76" customFormat="1" ht="40.5" x14ac:dyDescent="0.2">
      <c r="D24" s="62" t="s">
        <v>57</v>
      </c>
    </row>
    <row r="25" spans="2:10" s="76" customFormat="1" ht="40.5" x14ac:dyDescent="0.2">
      <c r="D25" s="62" t="s">
        <v>59</v>
      </c>
    </row>
  </sheetData>
  <mergeCells count="9">
    <mergeCell ref="C8:G8"/>
    <mergeCell ref="H11:H12"/>
    <mergeCell ref="I11:I12"/>
    <mergeCell ref="J11:J12"/>
    <mergeCell ref="B11:C11"/>
    <mergeCell ref="D11:D12"/>
    <mergeCell ref="E11:E12"/>
    <mergeCell ref="F11:F12"/>
    <mergeCell ref="G11:G12"/>
  </mergeCells>
  <pageMargins left="1.0236220472440944" right="0.59055118110236227" top="0.74803149606299213" bottom="0.74803149606299213" header="0.31496062992125984" footer="0.31496062992125984"/>
  <pageSetup paperSize="9" scale="42" fitToWidth="0" orientation="landscape" r:id="rId1"/>
  <headerFooter>
    <oddHeader>&amp;R&amp;14Update 03-02-68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ABEE-29EB-457B-926B-8C9F782D4E55}">
  <sheetPr>
    <tabColor rgb="FF92D050"/>
    <pageSetUpPr fitToPage="1"/>
  </sheetPr>
  <dimension ref="B1:M53"/>
  <sheetViews>
    <sheetView topLeftCell="B34" zoomScale="55" zoomScaleNormal="55" workbookViewId="0">
      <selection activeCell="B37" sqref="B37"/>
    </sheetView>
  </sheetViews>
  <sheetFormatPr defaultColWidth="11.85546875" defaultRowHeight="40.5" x14ac:dyDescent="0.85"/>
  <cols>
    <col min="1" max="1" width="0" style="13" hidden="1" customWidth="1"/>
    <col min="2" max="2" width="29.42578125" style="78" customWidth="1"/>
    <col min="3" max="3" width="27" style="78" customWidth="1"/>
    <col min="4" max="10" width="25.42578125" style="13" customWidth="1"/>
    <col min="11" max="13" width="21.85546875" style="13" customWidth="1"/>
    <col min="14" max="16384" width="11.85546875" style="13"/>
  </cols>
  <sheetData>
    <row r="1" spans="2:13" x14ac:dyDescent="0.85">
      <c r="B1" s="27" t="s">
        <v>0</v>
      </c>
    </row>
    <row r="4" spans="2:13" x14ac:dyDescent="0.85">
      <c r="C4" s="79"/>
    </row>
    <row r="7" spans="2:13" x14ac:dyDescent="0.85">
      <c r="J7" s="255" t="s">
        <v>7</v>
      </c>
      <c r="K7" s="269"/>
      <c r="L7" s="256"/>
    </row>
    <row r="8" spans="2:13" x14ac:dyDescent="0.85">
      <c r="J8" s="255" t="s">
        <v>17</v>
      </c>
      <c r="K8" s="269"/>
      <c r="L8" s="256"/>
    </row>
    <row r="9" spans="2:13" x14ac:dyDescent="0.85">
      <c r="J9" s="273" t="s">
        <v>19</v>
      </c>
      <c r="K9" s="274"/>
      <c r="L9" s="80">
        <v>420</v>
      </c>
    </row>
    <row r="10" spans="2:13" x14ac:dyDescent="0.85">
      <c r="J10" s="273" t="s">
        <v>20</v>
      </c>
      <c r="K10" s="274"/>
      <c r="L10" s="80">
        <v>500</v>
      </c>
    </row>
    <row r="11" spans="2:13" x14ac:dyDescent="0.85">
      <c r="C11" s="65" t="s">
        <v>220</v>
      </c>
      <c r="D11" s="66"/>
      <c r="E11" s="66"/>
      <c r="F11" s="66"/>
      <c r="G11" s="66"/>
      <c r="J11" s="273" t="s">
        <v>21</v>
      </c>
      <c r="K11" s="274"/>
      <c r="L11" s="80">
        <v>700</v>
      </c>
      <c r="M11" s="17"/>
    </row>
    <row r="13" spans="2:13" x14ac:dyDescent="0.8">
      <c r="B13" s="270" t="s">
        <v>1</v>
      </c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2"/>
    </row>
    <row r="14" spans="2:13" x14ac:dyDescent="0.8">
      <c r="B14" s="242" t="s">
        <v>2</v>
      </c>
      <c r="C14" s="242"/>
      <c r="D14" s="242" t="s">
        <v>3</v>
      </c>
      <c r="E14" s="242"/>
      <c r="F14" s="242"/>
      <c r="G14" s="242"/>
      <c r="H14" s="242"/>
      <c r="I14" s="242"/>
      <c r="J14" s="237" t="s">
        <v>4</v>
      </c>
      <c r="K14" s="237" t="s">
        <v>5</v>
      </c>
      <c r="L14" s="237" t="s">
        <v>287</v>
      </c>
      <c r="M14" s="237" t="s">
        <v>8</v>
      </c>
    </row>
    <row r="15" spans="2:13" x14ac:dyDescent="0.8">
      <c r="B15" s="242" t="s">
        <v>9</v>
      </c>
      <c r="C15" s="237" t="s">
        <v>10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  <c r="J15" s="237"/>
      <c r="K15" s="237"/>
      <c r="L15" s="237"/>
      <c r="M15" s="237"/>
    </row>
    <row r="16" spans="2:13" x14ac:dyDescent="0.8">
      <c r="B16" s="242"/>
      <c r="C16" s="237"/>
      <c r="D16" s="5" t="s">
        <v>18</v>
      </c>
      <c r="E16" s="5" t="s">
        <v>18</v>
      </c>
      <c r="F16" s="5" t="s">
        <v>18</v>
      </c>
      <c r="G16" s="5" t="s">
        <v>18</v>
      </c>
      <c r="H16" s="5" t="s">
        <v>18</v>
      </c>
      <c r="I16" s="5" t="s">
        <v>18</v>
      </c>
      <c r="J16" s="237"/>
      <c r="K16" s="237"/>
      <c r="L16" s="237"/>
      <c r="M16" s="237"/>
    </row>
    <row r="17" spans="2:13" x14ac:dyDescent="0.8">
      <c r="B17" s="39">
        <v>2</v>
      </c>
      <c r="C17" s="55">
        <v>110</v>
      </c>
      <c r="D17" s="42">
        <v>420</v>
      </c>
      <c r="E17" s="42">
        <v>550</v>
      </c>
      <c r="F17" s="42">
        <v>705</v>
      </c>
      <c r="G17" s="42">
        <v>725</v>
      </c>
      <c r="H17" s="42">
        <v>750</v>
      </c>
      <c r="I17" s="42">
        <v>790</v>
      </c>
      <c r="J17" s="68">
        <v>60</v>
      </c>
      <c r="K17" s="82"/>
      <c r="L17" s="82"/>
      <c r="M17" s="82"/>
    </row>
    <row r="18" spans="2:13" x14ac:dyDescent="0.8">
      <c r="B18" s="39" t="s">
        <v>288</v>
      </c>
      <c r="C18" s="53">
        <v>385</v>
      </c>
      <c r="D18" s="42">
        <v>860</v>
      </c>
      <c r="E18" s="42">
        <v>880</v>
      </c>
      <c r="F18" s="42">
        <v>1035</v>
      </c>
      <c r="G18" s="42">
        <v>1055</v>
      </c>
      <c r="H18" s="42">
        <v>1080</v>
      </c>
      <c r="I18" s="42">
        <v>1120</v>
      </c>
      <c r="J18" s="82"/>
      <c r="K18" s="82"/>
      <c r="L18" s="82"/>
      <c r="M18" s="82"/>
    </row>
    <row r="19" spans="2:13" x14ac:dyDescent="0.8">
      <c r="B19" s="39">
        <v>3</v>
      </c>
      <c r="C19" s="55">
        <v>110</v>
      </c>
      <c r="D19" s="42">
        <v>420</v>
      </c>
      <c r="E19" s="42">
        <v>550</v>
      </c>
      <c r="F19" s="42">
        <v>705</v>
      </c>
      <c r="G19" s="42">
        <v>725</v>
      </c>
      <c r="H19" s="42">
        <v>750</v>
      </c>
      <c r="I19" s="42">
        <v>790</v>
      </c>
      <c r="J19" s="68">
        <v>60</v>
      </c>
      <c r="K19" s="82"/>
      <c r="L19" s="82"/>
      <c r="M19" s="82"/>
    </row>
    <row r="20" spans="2:13" x14ac:dyDescent="0.8">
      <c r="B20" s="39" t="s">
        <v>283</v>
      </c>
      <c r="C20" s="55">
        <v>150</v>
      </c>
      <c r="D20" s="42">
        <v>570</v>
      </c>
      <c r="E20" s="42">
        <v>745</v>
      </c>
      <c r="F20" s="42">
        <v>950</v>
      </c>
      <c r="G20" s="42">
        <v>980</v>
      </c>
      <c r="H20" s="42">
        <v>1015</v>
      </c>
      <c r="I20" s="42">
        <v>1070</v>
      </c>
      <c r="J20" s="68">
        <v>60</v>
      </c>
      <c r="K20" s="82"/>
      <c r="L20" s="82"/>
      <c r="M20" s="82"/>
    </row>
    <row r="21" spans="2:13" x14ac:dyDescent="0.8">
      <c r="B21" s="40" t="s">
        <v>279</v>
      </c>
      <c r="C21" s="53">
        <v>385</v>
      </c>
      <c r="D21" s="42">
        <v>860</v>
      </c>
      <c r="E21" s="42">
        <v>880</v>
      </c>
      <c r="F21" s="42">
        <v>1035</v>
      </c>
      <c r="G21" s="42">
        <v>1055</v>
      </c>
      <c r="H21" s="42">
        <v>1080</v>
      </c>
      <c r="I21" s="42">
        <v>1120</v>
      </c>
      <c r="J21" s="69"/>
      <c r="K21" s="69"/>
      <c r="L21" s="70"/>
      <c r="M21" s="70"/>
    </row>
    <row r="22" spans="2:13" x14ac:dyDescent="0.8">
      <c r="B22" s="40">
        <v>3.2</v>
      </c>
      <c r="C22" s="53">
        <v>110.00000000000001</v>
      </c>
      <c r="D22" s="42">
        <v>420</v>
      </c>
      <c r="E22" s="42">
        <v>550</v>
      </c>
      <c r="F22" s="42">
        <v>705</v>
      </c>
      <c r="G22" s="42">
        <v>725</v>
      </c>
      <c r="H22" s="42">
        <v>750</v>
      </c>
      <c r="I22" s="42">
        <v>790</v>
      </c>
      <c r="J22" s="42">
        <v>60</v>
      </c>
      <c r="K22" s="69"/>
      <c r="L22" s="70"/>
      <c r="M22" s="70"/>
    </row>
    <row r="23" spans="2:13" x14ac:dyDescent="0.8">
      <c r="B23" s="40" t="s">
        <v>304</v>
      </c>
      <c r="C23" s="57">
        <f t="shared" ref="C23:I23" si="0">ROUNDUP( C22*1.35/5,0)*5</f>
        <v>150</v>
      </c>
      <c r="D23" s="42">
        <f t="shared" si="0"/>
        <v>570</v>
      </c>
      <c r="E23" s="42">
        <f t="shared" si="0"/>
        <v>745</v>
      </c>
      <c r="F23" s="42">
        <f t="shared" si="0"/>
        <v>955</v>
      </c>
      <c r="G23" s="42">
        <f t="shared" si="0"/>
        <v>980</v>
      </c>
      <c r="H23" s="42">
        <f t="shared" si="0"/>
        <v>1015</v>
      </c>
      <c r="I23" s="42">
        <f t="shared" si="0"/>
        <v>1070</v>
      </c>
      <c r="J23" s="42">
        <v>60</v>
      </c>
      <c r="K23" s="69"/>
      <c r="L23" s="70"/>
      <c r="M23" s="70"/>
    </row>
    <row r="24" spans="2:13" x14ac:dyDescent="0.8">
      <c r="B24" s="40" t="s">
        <v>23</v>
      </c>
      <c r="C24" s="53">
        <v>385.00000000000006</v>
      </c>
      <c r="D24" s="42">
        <v>860</v>
      </c>
      <c r="E24" s="42">
        <v>880</v>
      </c>
      <c r="F24" s="42">
        <v>1035</v>
      </c>
      <c r="G24" s="42">
        <v>1055</v>
      </c>
      <c r="H24" s="42">
        <v>1080</v>
      </c>
      <c r="I24" s="42">
        <v>1120</v>
      </c>
      <c r="J24" s="69"/>
      <c r="K24" s="69"/>
      <c r="L24" s="70"/>
      <c r="M24" s="70"/>
    </row>
    <row r="25" spans="2:13" x14ac:dyDescent="0.8">
      <c r="B25" s="40">
        <v>4</v>
      </c>
      <c r="C25" s="53">
        <v>110.00000000000001</v>
      </c>
      <c r="D25" s="42">
        <v>475</v>
      </c>
      <c r="E25" s="42">
        <v>550</v>
      </c>
      <c r="F25" s="42">
        <v>705</v>
      </c>
      <c r="G25" s="42">
        <v>725</v>
      </c>
      <c r="H25" s="42">
        <v>750</v>
      </c>
      <c r="I25" s="42">
        <v>790</v>
      </c>
      <c r="J25" s="42">
        <v>60</v>
      </c>
      <c r="K25" s="69"/>
      <c r="L25" s="70"/>
      <c r="M25" s="8">
        <v>100</v>
      </c>
    </row>
    <row r="26" spans="2:13" x14ac:dyDescent="0.8">
      <c r="B26" s="40" t="s">
        <v>284</v>
      </c>
      <c r="C26" s="53">
        <v>150</v>
      </c>
      <c r="D26" s="42">
        <v>645</v>
      </c>
      <c r="E26" s="42">
        <v>745</v>
      </c>
      <c r="F26" s="42">
        <v>950</v>
      </c>
      <c r="G26" s="42">
        <v>980</v>
      </c>
      <c r="H26" s="42">
        <v>1020</v>
      </c>
      <c r="I26" s="42">
        <v>1070</v>
      </c>
      <c r="J26" s="42">
        <v>60</v>
      </c>
      <c r="K26" s="69"/>
      <c r="L26" s="70"/>
      <c r="M26" s="8">
        <v>100</v>
      </c>
    </row>
    <row r="27" spans="2:13" x14ac:dyDescent="0.8">
      <c r="B27" s="40">
        <v>4.8</v>
      </c>
      <c r="C27" s="53">
        <v>110</v>
      </c>
      <c r="D27" s="42">
        <v>475</v>
      </c>
      <c r="E27" s="42">
        <v>550</v>
      </c>
      <c r="F27" s="42">
        <v>705</v>
      </c>
      <c r="G27" s="42">
        <v>725</v>
      </c>
      <c r="H27" s="42">
        <v>750</v>
      </c>
      <c r="I27" s="42">
        <v>790</v>
      </c>
      <c r="J27" s="42">
        <v>60</v>
      </c>
      <c r="K27" s="69"/>
      <c r="L27" s="70"/>
      <c r="M27" s="70"/>
    </row>
    <row r="28" spans="2:13" x14ac:dyDescent="0.8">
      <c r="B28" s="40" t="s">
        <v>282</v>
      </c>
      <c r="C28" s="53">
        <v>150</v>
      </c>
      <c r="D28" s="42">
        <v>645</v>
      </c>
      <c r="E28" s="42">
        <v>745</v>
      </c>
      <c r="F28" s="42">
        <v>955</v>
      </c>
      <c r="G28" s="42">
        <v>980</v>
      </c>
      <c r="H28" s="42">
        <v>1020</v>
      </c>
      <c r="I28" s="42">
        <v>1070</v>
      </c>
      <c r="J28" s="42">
        <v>60</v>
      </c>
      <c r="K28" s="69"/>
      <c r="L28" s="70"/>
      <c r="M28" s="70"/>
    </row>
    <row r="29" spans="2:13" x14ac:dyDescent="0.8">
      <c r="B29" s="40" t="s">
        <v>24</v>
      </c>
      <c r="C29" s="53">
        <v>440.00000000000006</v>
      </c>
      <c r="D29" s="42">
        <v>915</v>
      </c>
      <c r="E29" s="42">
        <v>935</v>
      </c>
      <c r="F29" s="42">
        <v>1090</v>
      </c>
      <c r="G29" s="42">
        <v>1110</v>
      </c>
      <c r="H29" s="42">
        <v>1135</v>
      </c>
      <c r="I29" s="42">
        <v>1175</v>
      </c>
      <c r="J29" s="69"/>
      <c r="K29" s="69"/>
      <c r="L29" s="70"/>
      <c r="M29" s="70"/>
    </row>
    <row r="30" spans="2:13" x14ac:dyDescent="0.8">
      <c r="B30" s="40">
        <v>5</v>
      </c>
      <c r="C30" s="53">
        <v>120</v>
      </c>
      <c r="D30" s="42">
        <v>530</v>
      </c>
      <c r="E30" s="42">
        <v>605</v>
      </c>
      <c r="F30" s="42">
        <v>760</v>
      </c>
      <c r="G30" s="42">
        <v>780</v>
      </c>
      <c r="H30" s="42">
        <v>805</v>
      </c>
      <c r="I30" s="42">
        <v>845</v>
      </c>
      <c r="J30" s="42">
        <v>60</v>
      </c>
      <c r="K30" s="42">
        <v>100</v>
      </c>
      <c r="L30" s="70"/>
      <c r="M30" s="70"/>
    </row>
    <row r="31" spans="2:13" x14ac:dyDescent="0.8">
      <c r="B31" s="40">
        <v>6</v>
      </c>
      <c r="C31" s="53">
        <v>120</v>
      </c>
      <c r="D31" s="42">
        <v>530</v>
      </c>
      <c r="E31" s="42">
        <v>715</v>
      </c>
      <c r="F31" s="42">
        <v>870</v>
      </c>
      <c r="G31" s="42">
        <v>890</v>
      </c>
      <c r="H31" s="42">
        <v>915</v>
      </c>
      <c r="I31" s="42">
        <v>955</v>
      </c>
      <c r="J31" s="42">
        <v>60</v>
      </c>
      <c r="K31" s="42">
        <v>100</v>
      </c>
      <c r="L31" s="8">
        <v>400</v>
      </c>
      <c r="M31" s="8">
        <v>120</v>
      </c>
    </row>
    <row r="32" spans="2:13" x14ac:dyDescent="0.8">
      <c r="B32" s="40" t="s">
        <v>235</v>
      </c>
      <c r="C32" s="53">
        <v>165</v>
      </c>
      <c r="D32" s="42">
        <v>720</v>
      </c>
      <c r="E32" s="42">
        <v>970</v>
      </c>
      <c r="F32" s="42">
        <v>1180</v>
      </c>
      <c r="G32" s="42">
        <v>1200</v>
      </c>
      <c r="H32" s="42">
        <v>1240</v>
      </c>
      <c r="I32" s="42">
        <v>1290</v>
      </c>
      <c r="J32" s="42">
        <v>60</v>
      </c>
      <c r="K32" s="42">
        <v>100</v>
      </c>
      <c r="L32" s="8">
        <v>400</v>
      </c>
      <c r="M32" s="42">
        <v>120</v>
      </c>
    </row>
    <row r="33" spans="2:13" x14ac:dyDescent="0.8">
      <c r="B33" s="40" t="s">
        <v>25</v>
      </c>
      <c r="C33" s="53">
        <v>495.00000000000006</v>
      </c>
      <c r="D33" s="42">
        <v>970</v>
      </c>
      <c r="E33" s="42">
        <v>1045</v>
      </c>
      <c r="F33" s="42">
        <v>1200</v>
      </c>
      <c r="G33" s="42">
        <v>1220</v>
      </c>
      <c r="H33" s="42">
        <v>1245</v>
      </c>
      <c r="I33" s="42">
        <v>1285</v>
      </c>
      <c r="J33" s="69"/>
      <c r="K33" s="69"/>
      <c r="L33" s="70"/>
      <c r="M33" s="70"/>
    </row>
    <row r="34" spans="2:13" x14ac:dyDescent="0.8">
      <c r="B34" s="219">
        <v>6.35</v>
      </c>
      <c r="C34" s="221">
        <v>120</v>
      </c>
      <c r="D34" s="222"/>
      <c r="E34" s="222">
        <v>715</v>
      </c>
      <c r="F34" s="222">
        <v>870</v>
      </c>
      <c r="G34" s="222">
        <v>890</v>
      </c>
      <c r="H34" s="222">
        <v>915</v>
      </c>
      <c r="I34" s="222">
        <v>955</v>
      </c>
      <c r="J34" s="222">
        <v>60</v>
      </c>
      <c r="K34" s="222">
        <v>100</v>
      </c>
      <c r="L34" s="219">
        <v>400</v>
      </c>
      <c r="M34" s="219"/>
    </row>
    <row r="35" spans="2:13" x14ac:dyDescent="0.8">
      <c r="B35" s="40" t="s">
        <v>285</v>
      </c>
      <c r="C35" s="53">
        <v>165</v>
      </c>
      <c r="D35" s="69"/>
      <c r="E35" s="42">
        <v>970</v>
      </c>
      <c r="F35" s="42">
        <v>1175</v>
      </c>
      <c r="G35" s="42">
        <v>1200</v>
      </c>
      <c r="H35" s="42">
        <v>1240</v>
      </c>
      <c r="I35" s="42">
        <v>1290</v>
      </c>
      <c r="J35" s="42">
        <v>60</v>
      </c>
      <c r="K35" s="42">
        <v>100</v>
      </c>
      <c r="L35" s="8">
        <v>400</v>
      </c>
      <c r="M35" s="70"/>
    </row>
    <row r="36" spans="2:13" x14ac:dyDescent="0.8">
      <c r="B36" s="40" t="s">
        <v>26</v>
      </c>
      <c r="C36" s="53">
        <v>550</v>
      </c>
      <c r="D36" s="69"/>
      <c r="E36" s="42">
        <v>1100</v>
      </c>
      <c r="F36" s="42">
        <v>1255</v>
      </c>
      <c r="G36" s="42">
        <v>1275</v>
      </c>
      <c r="H36" s="42">
        <v>1300</v>
      </c>
      <c r="I36" s="42">
        <v>1340</v>
      </c>
      <c r="J36" s="69"/>
      <c r="K36" s="69"/>
      <c r="L36" s="70"/>
      <c r="M36" s="70"/>
    </row>
    <row r="37" spans="2:13" x14ac:dyDescent="0.8">
      <c r="B37" s="72" t="s">
        <v>278</v>
      </c>
      <c r="C37" s="53"/>
      <c r="D37" s="69"/>
      <c r="E37" s="69"/>
      <c r="F37" s="69"/>
      <c r="G37" s="42"/>
      <c r="H37" s="69"/>
      <c r="I37" s="69"/>
      <c r="J37" s="42">
        <v>60</v>
      </c>
      <c r="K37" s="42">
        <v>100</v>
      </c>
      <c r="L37" s="70"/>
      <c r="M37" s="70"/>
    </row>
    <row r="38" spans="2:13" x14ac:dyDescent="0.8">
      <c r="B38" s="40">
        <v>8</v>
      </c>
      <c r="C38" s="53">
        <v>130</v>
      </c>
      <c r="D38" s="69"/>
      <c r="E38" s="42">
        <v>770</v>
      </c>
      <c r="F38" s="42">
        <v>925</v>
      </c>
      <c r="G38" s="42">
        <v>945</v>
      </c>
      <c r="H38" s="42">
        <v>970</v>
      </c>
      <c r="I38" s="42">
        <v>1010</v>
      </c>
      <c r="J38" s="42">
        <v>60</v>
      </c>
      <c r="K38" s="42">
        <v>100</v>
      </c>
      <c r="L38" s="8">
        <v>400</v>
      </c>
      <c r="M38" s="70"/>
    </row>
    <row r="39" spans="2:13" x14ac:dyDescent="0.8">
      <c r="B39" s="40" t="s">
        <v>236</v>
      </c>
      <c r="C39" s="53">
        <v>180</v>
      </c>
      <c r="D39" s="69"/>
      <c r="E39" s="42">
        <v>1040</v>
      </c>
      <c r="F39" s="42">
        <v>1250</v>
      </c>
      <c r="G39" s="42">
        <v>1280</v>
      </c>
      <c r="H39" s="42">
        <v>1310</v>
      </c>
      <c r="I39" s="42">
        <v>1370</v>
      </c>
      <c r="J39" s="42">
        <v>60</v>
      </c>
      <c r="K39" s="42">
        <v>100</v>
      </c>
      <c r="L39" s="8">
        <v>400</v>
      </c>
      <c r="M39" s="70"/>
    </row>
    <row r="40" spans="2:13" x14ac:dyDescent="0.8">
      <c r="B40" s="40" t="s">
        <v>27</v>
      </c>
      <c r="C40" s="53">
        <v>660</v>
      </c>
      <c r="D40" s="69"/>
      <c r="E40" s="42">
        <v>1155</v>
      </c>
      <c r="F40" s="42">
        <v>1310</v>
      </c>
      <c r="G40" s="42">
        <v>1330</v>
      </c>
      <c r="H40" s="42">
        <v>1355</v>
      </c>
      <c r="I40" s="42">
        <v>1395</v>
      </c>
      <c r="J40" s="69"/>
      <c r="K40" s="69"/>
      <c r="L40" s="70"/>
      <c r="M40" s="70"/>
    </row>
    <row r="41" spans="2:13" x14ac:dyDescent="0.8">
      <c r="B41" s="40">
        <v>9.5</v>
      </c>
      <c r="C41" s="53">
        <v>130</v>
      </c>
      <c r="D41" s="69"/>
      <c r="E41" s="42">
        <v>880</v>
      </c>
      <c r="F41" s="42">
        <v>1035</v>
      </c>
      <c r="G41" s="42">
        <v>1055</v>
      </c>
      <c r="H41" s="42">
        <v>1080</v>
      </c>
      <c r="I41" s="42">
        <v>1120</v>
      </c>
      <c r="J41" s="42">
        <v>60</v>
      </c>
      <c r="K41" s="42">
        <v>100</v>
      </c>
      <c r="L41" s="8">
        <v>400</v>
      </c>
      <c r="M41" s="70"/>
    </row>
    <row r="42" spans="2:13" x14ac:dyDescent="0.8">
      <c r="B42" s="40" t="s">
        <v>237</v>
      </c>
      <c r="C42" s="53">
        <v>180</v>
      </c>
      <c r="D42" s="69"/>
      <c r="E42" s="42">
        <v>1190</v>
      </c>
      <c r="F42" s="42">
        <v>1400</v>
      </c>
      <c r="G42" s="42">
        <v>1430</v>
      </c>
      <c r="H42" s="42">
        <v>1460</v>
      </c>
      <c r="I42" s="42">
        <v>1520</v>
      </c>
      <c r="J42" s="42">
        <v>60</v>
      </c>
      <c r="K42" s="42">
        <v>100</v>
      </c>
      <c r="L42" s="8">
        <v>400</v>
      </c>
      <c r="M42" s="70"/>
    </row>
    <row r="43" spans="2:13" x14ac:dyDescent="0.8">
      <c r="B43" s="40" t="s">
        <v>28</v>
      </c>
      <c r="C43" s="53">
        <v>180</v>
      </c>
      <c r="D43" s="69"/>
      <c r="E43" s="83"/>
      <c r="F43" s="84"/>
      <c r="G43" s="8">
        <v>1585</v>
      </c>
      <c r="H43" s="8">
        <v>1650</v>
      </c>
      <c r="I43" s="42">
        <v>1695</v>
      </c>
      <c r="J43" s="42">
        <v>60</v>
      </c>
      <c r="K43" s="42">
        <v>100</v>
      </c>
      <c r="L43" s="8">
        <v>400</v>
      </c>
      <c r="M43" s="70"/>
    </row>
    <row r="44" spans="2:13" x14ac:dyDescent="0.8">
      <c r="B44" s="40">
        <v>12.7</v>
      </c>
      <c r="C44" s="40">
        <v>130</v>
      </c>
      <c r="D44" s="85"/>
      <c r="E44" s="85"/>
      <c r="F44" s="85"/>
      <c r="G44" s="8">
        <v>1310</v>
      </c>
      <c r="H44" s="8">
        <v>1375</v>
      </c>
      <c r="I44" s="8">
        <v>1420</v>
      </c>
      <c r="J44" s="42">
        <v>60</v>
      </c>
      <c r="K44" s="42">
        <v>100</v>
      </c>
      <c r="L44" s="8">
        <v>400</v>
      </c>
      <c r="M44" s="85"/>
    </row>
    <row r="45" spans="2:13" x14ac:dyDescent="0.8">
      <c r="B45" s="40" t="s">
        <v>238</v>
      </c>
      <c r="C45" s="40">
        <v>180</v>
      </c>
      <c r="D45" s="86"/>
      <c r="E45" s="85"/>
      <c r="F45" s="85"/>
      <c r="G45" s="8">
        <v>1770</v>
      </c>
      <c r="H45" s="8">
        <v>1860</v>
      </c>
      <c r="I45" s="8">
        <v>1920</v>
      </c>
      <c r="J45" s="42">
        <v>60</v>
      </c>
      <c r="K45" s="42">
        <v>100</v>
      </c>
      <c r="L45" s="8">
        <v>400</v>
      </c>
      <c r="M45" s="85"/>
    </row>
    <row r="46" spans="2:13" x14ac:dyDescent="0.8">
      <c r="B46" s="40">
        <v>15.8</v>
      </c>
      <c r="C46" s="40">
        <v>145</v>
      </c>
      <c r="D46" s="85"/>
      <c r="E46" s="85"/>
      <c r="F46" s="85"/>
      <c r="G46" s="8">
        <v>1310</v>
      </c>
      <c r="H46" s="8">
        <v>1375</v>
      </c>
      <c r="I46" s="8">
        <v>1420</v>
      </c>
      <c r="J46" s="42">
        <v>60</v>
      </c>
      <c r="K46" s="42">
        <v>100</v>
      </c>
      <c r="L46" s="8">
        <v>400</v>
      </c>
      <c r="M46" s="85"/>
    </row>
    <row r="47" spans="2:13" x14ac:dyDescent="0.8">
      <c r="B47" s="40" t="s">
        <v>286</v>
      </c>
      <c r="C47" s="40">
        <v>195</v>
      </c>
      <c r="D47" s="85"/>
      <c r="E47" s="85"/>
      <c r="F47" s="85"/>
      <c r="G47" s="8">
        <v>1770</v>
      </c>
      <c r="H47" s="8">
        <v>1860</v>
      </c>
      <c r="I47" s="8">
        <v>1920</v>
      </c>
      <c r="J47" s="42">
        <v>60</v>
      </c>
      <c r="K47" s="42">
        <v>100</v>
      </c>
      <c r="L47" s="8">
        <v>400</v>
      </c>
      <c r="M47" s="85"/>
    </row>
    <row r="48" spans="2:13" x14ac:dyDescent="0.8">
      <c r="B48" s="40" t="s">
        <v>239</v>
      </c>
      <c r="C48" s="40">
        <v>550</v>
      </c>
      <c r="D48" s="85"/>
      <c r="E48" s="85"/>
      <c r="F48" s="85"/>
      <c r="G48" s="8">
        <v>2310</v>
      </c>
      <c r="H48" s="8">
        <v>2375</v>
      </c>
      <c r="I48" s="8">
        <v>2420</v>
      </c>
      <c r="J48" s="42">
        <v>60</v>
      </c>
      <c r="K48" s="42">
        <v>100</v>
      </c>
      <c r="L48" s="8">
        <v>400</v>
      </c>
      <c r="M48" s="85"/>
    </row>
    <row r="49" spans="2:13" x14ac:dyDescent="0.8">
      <c r="B49" s="40" t="s">
        <v>305</v>
      </c>
      <c r="C49" s="57">
        <f>ROUNDUP( C50*1.35/5,0)*5</f>
        <v>205</v>
      </c>
      <c r="D49" s="85"/>
      <c r="E49" s="85"/>
      <c r="F49" s="85"/>
      <c r="G49" s="70"/>
      <c r="H49" s="42">
        <f>ROUNDUP( H50*1.35/5,0)*5</f>
        <v>2020</v>
      </c>
      <c r="I49" s="42">
        <f>ROUNDUP( I50*1.35/5,0)*5</f>
        <v>2080</v>
      </c>
      <c r="J49" s="42">
        <v>60</v>
      </c>
      <c r="K49" s="42">
        <v>100</v>
      </c>
      <c r="L49" s="8">
        <v>400</v>
      </c>
      <c r="M49" s="85"/>
    </row>
    <row r="50" spans="2:13" x14ac:dyDescent="0.8">
      <c r="B50" s="40">
        <v>19</v>
      </c>
      <c r="C50" s="40">
        <v>150</v>
      </c>
      <c r="D50" s="85"/>
      <c r="E50" s="85"/>
      <c r="F50" s="85"/>
      <c r="G50" s="70"/>
      <c r="H50" s="8">
        <v>1495</v>
      </c>
      <c r="I50" s="8">
        <v>1540</v>
      </c>
      <c r="J50" s="42">
        <v>60</v>
      </c>
      <c r="K50" s="42">
        <v>100</v>
      </c>
      <c r="L50" s="8">
        <v>400</v>
      </c>
      <c r="M50" s="85"/>
    </row>
    <row r="51" spans="2:13" x14ac:dyDescent="0.8">
      <c r="B51" s="40" t="s">
        <v>280</v>
      </c>
      <c r="C51" s="40">
        <v>195</v>
      </c>
      <c r="D51" s="85"/>
      <c r="E51" s="85"/>
      <c r="F51" s="85"/>
      <c r="G51" s="70"/>
      <c r="H51" s="8">
        <v>2020</v>
      </c>
      <c r="I51" s="8">
        <v>2080</v>
      </c>
      <c r="J51" s="42">
        <v>60</v>
      </c>
      <c r="K51" s="42">
        <v>100</v>
      </c>
      <c r="L51" s="8">
        <v>400</v>
      </c>
      <c r="M51" s="85"/>
    </row>
    <row r="52" spans="2:13" x14ac:dyDescent="0.8">
      <c r="B52" s="40" t="s">
        <v>29</v>
      </c>
      <c r="C52" s="40">
        <v>605</v>
      </c>
      <c r="D52" s="85"/>
      <c r="E52" s="85"/>
      <c r="F52" s="85"/>
      <c r="G52" s="70"/>
      <c r="H52" s="8">
        <v>2730</v>
      </c>
      <c r="I52" s="8">
        <v>2805</v>
      </c>
      <c r="J52" s="42">
        <v>60</v>
      </c>
      <c r="K52" s="42">
        <v>100</v>
      </c>
      <c r="L52" s="8">
        <v>400</v>
      </c>
      <c r="M52" s="85"/>
    </row>
    <row r="53" spans="2:13" x14ac:dyDescent="0.8">
      <c r="B53" s="40" t="s">
        <v>30</v>
      </c>
      <c r="C53" s="40">
        <v>605</v>
      </c>
      <c r="D53" s="85"/>
      <c r="E53" s="85"/>
      <c r="F53" s="85"/>
      <c r="G53" s="70"/>
      <c r="H53" s="8">
        <v>2730</v>
      </c>
      <c r="I53" s="8">
        <v>2805</v>
      </c>
      <c r="J53" s="42">
        <v>60</v>
      </c>
      <c r="K53" s="42">
        <v>100</v>
      </c>
      <c r="L53" s="8">
        <v>400</v>
      </c>
      <c r="M53" s="85"/>
    </row>
  </sheetData>
  <mergeCells count="14">
    <mergeCell ref="J8:L8"/>
    <mergeCell ref="J7:L7"/>
    <mergeCell ref="B13:M13"/>
    <mergeCell ref="M14:M16"/>
    <mergeCell ref="B15:B16"/>
    <mergeCell ref="C15:C16"/>
    <mergeCell ref="B14:C14"/>
    <mergeCell ref="D14:I14"/>
    <mergeCell ref="J14:J16"/>
    <mergeCell ref="K14:K16"/>
    <mergeCell ref="L14:L16"/>
    <mergeCell ref="J11:K11"/>
    <mergeCell ref="J10:K10"/>
    <mergeCell ref="J9:K9"/>
  </mergeCells>
  <printOptions horizontalCentered="1"/>
  <pageMargins left="0.59055118110236227" right="0.51181102362204722" top="0.47244094488188981" bottom="0.39370078740157483" header="0.31496062992125984" footer="0.31496062992125984"/>
  <pageSetup paperSize="9" scale="31" orientation="portrait" useFirstPageNumber="1" r:id="rId1"/>
  <headerFooter alignWithMargins="0">
    <oddHeader>&amp;R&amp;14Update 15/10/24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7C9E-9B71-49B8-8192-7866322292CB}">
  <sheetPr>
    <tabColor rgb="FF92D050"/>
    <pageSetUpPr fitToPage="1"/>
  </sheetPr>
  <dimension ref="A1:J50"/>
  <sheetViews>
    <sheetView topLeftCell="A22" zoomScale="55" zoomScaleNormal="55" zoomScaleSheetLayoutView="30" workbookViewId="0">
      <selection activeCell="A31" sqref="A31:J31"/>
    </sheetView>
  </sheetViews>
  <sheetFormatPr defaultColWidth="11.85546875" defaultRowHeight="40.5" x14ac:dyDescent="0.85"/>
  <cols>
    <col min="1" max="1" width="31.5703125" style="87" customWidth="1"/>
    <col min="2" max="2" width="35.7109375" style="23" customWidth="1"/>
    <col min="3" max="6" width="29" style="23" customWidth="1"/>
    <col min="7" max="10" width="29" style="13" customWidth="1"/>
    <col min="11" max="11" width="32.140625" style="13" customWidth="1"/>
    <col min="12" max="16384" width="11.85546875" style="13"/>
  </cols>
  <sheetData>
    <row r="1" spans="1:10" x14ac:dyDescent="0.8">
      <c r="A1" s="26" t="s">
        <v>31</v>
      </c>
      <c r="B1" s="13"/>
      <c r="C1" s="13"/>
    </row>
    <row r="9" spans="1:10" x14ac:dyDescent="0.85">
      <c r="B9" s="65" t="s">
        <v>220</v>
      </c>
      <c r="C9" s="66"/>
      <c r="D9" s="66"/>
      <c r="E9" s="66"/>
      <c r="F9" s="13"/>
    </row>
    <row r="11" spans="1:10" x14ac:dyDescent="0.8">
      <c r="A11" s="270" t="s">
        <v>32</v>
      </c>
      <c r="B11" s="271"/>
      <c r="C11" s="271"/>
      <c r="D11" s="271"/>
      <c r="E11" s="271"/>
      <c r="F11" s="271"/>
      <c r="G11" s="271"/>
      <c r="H11" s="271"/>
      <c r="I11" s="271"/>
      <c r="J11" s="272"/>
    </row>
    <row r="12" spans="1:10" x14ac:dyDescent="0.8">
      <c r="A12" s="242" t="s">
        <v>2</v>
      </c>
      <c r="B12" s="242"/>
      <c r="C12" s="5"/>
      <c r="D12" s="237" t="s">
        <v>4</v>
      </c>
      <c r="E12" s="237" t="s">
        <v>5</v>
      </c>
      <c r="F12" s="237" t="s">
        <v>6</v>
      </c>
      <c r="G12" s="242" t="s">
        <v>33</v>
      </c>
      <c r="H12" s="242"/>
      <c r="I12" s="242"/>
      <c r="J12" s="237" t="s">
        <v>8</v>
      </c>
    </row>
    <row r="13" spans="1:10" x14ac:dyDescent="0.8">
      <c r="A13" s="5" t="s">
        <v>9</v>
      </c>
      <c r="B13" s="14" t="s">
        <v>10</v>
      </c>
      <c r="C13" s="14" t="s">
        <v>18</v>
      </c>
      <c r="D13" s="237"/>
      <c r="E13" s="237"/>
      <c r="F13" s="237"/>
      <c r="G13" s="5" t="s">
        <v>19</v>
      </c>
      <c r="H13" s="5" t="s">
        <v>20</v>
      </c>
      <c r="I13" s="5" t="s">
        <v>21</v>
      </c>
      <c r="J13" s="237"/>
    </row>
    <row r="14" spans="1:10" x14ac:dyDescent="0.8">
      <c r="A14" s="39">
        <v>2</v>
      </c>
      <c r="B14" s="55">
        <v>110</v>
      </c>
      <c r="C14" s="42">
        <v>440</v>
      </c>
      <c r="D14" s="68">
        <v>60</v>
      </c>
      <c r="E14" s="82"/>
      <c r="F14" s="82"/>
      <c r="G14" s="8">
        <v>420</v>
      </c>
      <c r="H14" s="8">
        <v>500</v>
      </c>
      <c r="I14" s="8">
        <v>700</v>
      </c>
      <c r="J14" s="82"/>
    </row>
    <row r="15" spans="1:10" x14ac:dyDescent="0.8">
      <c r="A15" s="39" t="s">
        <v>288</v>
      </c>
      <c r="B15" s="53">
        <v>385</v>
      </c>
      <c r="C15" s="42">
        <v>770</v>
      </c>
      <c r="D15" s="82"/>
      <c r="E15" s="82"/>
      <c r="F15" s="82"/>
      <c r="G15" s="8">
        <v>420</v>
      </c>
      <c r="H15" s="8">
        <v>500</v>
      </c>
      <c r="I15" s="8">
        <v>700</v>
      </c>
      <c r="J15" s="82"/>
    </row>
    <row r="16" spans="1:10" x14ac:dyDescent="0.8">
      <c r="A16" s="39">
        <v>3</v>
      </c>
      <c r="B16" s="55">
        <v>110</v>
      </c>
      <c r="C16" s="42">
        <v>440</v>
      </c>
      <c r="D16" s="68">
        <v>60</v>
      </c>
      <c r="E16" s="82"/>
      <c r="F16" s="82"/>
      <c r="G16" s="8">
        <v>420</v>
      </c>
      <c r="H16" s="8">
        <v>500</v>
      </c>
      <c r="I16" s="8">
        <v>700</v>
      </c>
      <c r="J16" s="82"/>
    </row>
    <row r="17" spans="1:10" x14ac:dyDescent="0.8">
      <c r="A17" s="39" t="s">
        <v>283</v>
      </c>
      <c r="B17" s="55">
        <v>150</v>
      </c>
      <c r="C17" s="42">
        <v>595</v>
      </c>
      <c r="D17" s="68">
        <v>60</v>
      </c>
      <c r="E17" s="82"/>
      <c r="F17" s="82"/>
      <c r="G17" s="8">
        <v>420</v>
      </c>
      <c r="H17" s="8">
        <v>500</v>
      </c>
      <c r="I17" s="8">
        <v>700</v>
      </c>
      <c r="J17" s="82"/>
    </row>
    <row r="18" spans="1:10" x14ac:dyDescent="0.8">
      <c r="A18" s="40" t="s">
        <v>279</v>
      </c>
      <c r="B18" s="53">
        <v>385</v>
      </c>
      <c r="C18" s="42">
        <v>770</v>
      </c>
      <c r="D18" s="69"/>
      <c r="E18" s="69"/>
      <c r="F18" s="70"/>
      <c r="G18" s="8">
        <v>420</v>
      </c>
      <c r="H18" s="8">
        <v>500</v>
      </c>
      <c r="I18" s="8">
        <v>700</v>
      </c>
      <c r="J18" s="70"/>
    </row>
    <row r="19" spans="1:10" x14ac:dyDescent="0.8">
      <c r="A19" s="40">
        <v>3.2</v>
      </c>
      <c r="B19" s="53">
        <v>110.00000000000001</v>
      </c>
      <c r="C19" s="42">
        <v>440</v>
      </c>
      <c r="D19" s="42">
        <v>60</v>
      </c>
      <c r="E19" s="69"/>
      <c r="F19" s="70"/>
      <c r="G19" s="8">
        <v>420</v>
      </c>
      <c r="H19" s="8">
        <v>500</v>
      </c>
      <c r="I19" s="8">
        <v>700</v>
      </c>
      <c r="J19" s="70"/>
    </row>
    <row r="20" spans="1:10" x14ac:dyDescent="0.8">
      <c r="A20" s="40" t="s">
        <v>304</v>
      </c>
      <c r="B20" s="57">
        <f>ROUNDUP( B19*1.35/5,0)*5</f>
        <v>150</v>
      </c>
      <c r="C20" s="42">
        <f>ROUNDUP( C19*1.35/5,0)*5</f>
        <v>595</v>
      </c>
      <c r="D20" s="42">
        <v>60</v>
      </c>
      <c r="E20" s="69"/>
      <c r="F20" s="70"/>
      <c r="G20" s="8">
        <v>420</v>
      </c>
      <c r="H20" s="8">
        <v>500</v>
      </c>
      <c r="I20" s="8">
        <v>700</v>
      </c>
      <c r="J20" s="70"/>
    </row>
    <row r="21" spans="1:10" x14ac:dyDescent="0.8">
      <c r="A21" s="40" t="s">
        <v>23</v>
      </c>
      <c r="B21" s="53">
        <v>385.00000000000006</v>
      </c>
      <c r="C21" s="42">
        <v>770</v>
      </c>
      <c r="D21" s="69"/>
      <c r="E21" s="69"/>
      <c r="F21" s="70"/>
      <c r="G21" s="8">
        <v>420</v>
      </c>
      <c r="H21" s="8">
        <v>500</v>
      </c>
      <c r="I21" s="8">
        <v>700</v>
      </c>
      <c r="J21" s="70"/>
    </row>
    <row r="22" spans="1:10" x14ac:dyDescent="0.8">
      <c r="A22" s="40">
        <v>4</v>
      </c>
      <c r="B22" s="53">
        <v>110.00000000000001</v>
      </c>
      <c r="C22" s="42">
        <v>495</v>
      </c>
      <c r="D22" s="42">
        <v>60</v>
      </c>
      <c r="E22" s="69"/>
      <c r="F22" s="70"/>
      <c r="G22" s="8">
        <v>420</v>
      </c>
      <c r="H22" s="8">
        <v>500</v>
      </c>
      <c r="I22" s="8">
        <v>700</v>
      </c>
      <c r="J22" s="8">
        <v>100</v>
      </c>
    </row>
    <row r="23" spans="1:10" x14ac:dyDescent="0.8">
      <c r="A23" s="40" t="s">
        <v>284</v>
      </c>
      <c r="B23" s="55">
        <v>150</v>
      </c>
      <c r="C23" s="42">
        <v>670</v>
      </c>
      <c r="D23" s="42">
        <v>60</v>
      </c>
      <c r="E23" s="69"/>
      <c r="F23" s="70"/>
      <c r="G23" s="8">
        <v>420</v>
      </c>
      <c r="H23" s="8">
        <v>500</v>
      </c>
      <c r="I23" s="8">
        <v>700</v>
      </c>
      <c r="J23" s="8">
        <v>100</v>
      </c>
    </row>
    <row r="24" spans="1:10" x14ac:dyDescent="0.8">
      <c r="A24" s="40">
        <v>4.8</v>
      </c>
      <c r="B24" s="53">
        <v>110</v>
      </c>
      <c r="C24" s="42">
        <v>550</v>
      </c>
      <c r="D24" s="42">
        <v>60</v>
      </c>
      <c r="E24" s="69"/>
      <c r="F24" s="70"/>
      <c r="G24" s="8">
        <v>420</v>
      </c>
      <c r="H24" s="8">
        <v>500</v>
      </c>
      <c r="I24" s="8">
        <v>700</v>
      </c>
      <c r="J24" s="70"/>
    </row>
    <row r="25" spans="1:10" x14ac:dyDescent="0.8">
      <c r="A25" s="40" t="s">
        <v>282</v>
      </c>
      <c r="B25" s="53">
        <v>150</v>
      </c>
      <c r="C25" s="42">
        <v>745</v>
      </c>
      <c r="D25" s="42">
        <v>60</v>
      </c>
      <c r="E25" s="69"/>
      <c r="F25" s="70"/>
      <c r="G25" s="8">
        <v>420</v>
      </c>
      <c r="H25" s="8">
        <v>500</v>
      </c>
      <c r="I25" s="8">
        <v>700</v>
      </c>
      <c r="J25" s="70"/>
    </row>
    <row r="26" spans="1:10" x14ac:dyDescent="0.8">
      <c r="A26" s="40" t="s">
        <v>24</v>
      </c>
      <c r="B26" s="53">
        <v>440.00000000000006</v>
      </c>
      <c r="C26" s="42">
        <v>825</v>
      </c>
      <c r="D26" s="69"/>
      <c r="E26" s="69"/>
      <c r="F26" s="70"/>
      <c r="G26" s="8">
        <v>420</v>
      </c>
      <c r="H26" s="8">
        <v>500</v>
      </c>
      <c r="I26" s="8">
        <v>700</v>
      </c>
      <c r="J26" s="70"/>
    </row>
    <row r="27" spans="1:10" x14ac:dyDescent="0.8">
      <c r="A27" s="40">
        <v>5</v>
      </c>
      <c r="B27" s="53">
        <v>120</v>
      </c>
      <c r="C27" s="42">
        <v>660</v>
      </c>
      <c r="D27" s="42">
        <v>60</v>
      </c>
      <c r="E27" s="42">
        <v>100</v>
      </c>
      <c r="F27" s="70"/>
      <c r="G27" s="8">
        <v>420</v>
      </c>
      <c r="H27" s="8">
        <v>500</v>
      </c>
      <c r="I27" s="8">
        <v>700</v>
      </c>
      <c r="J27" s="70"/>
    </row>
    <row r="28" spans="1:10" x14ac:dyDescent="0.8">
      <c r="A28" s="40">
        <v>6</v>
      </c>
      <c r="B28" s="53">
        <v>120</v>
      </c>
      <c r="C28" s="42">
        <v>660</v>
      </c>
      <c r="D28" s="42">
        <v>60</v>
      </c>
      <c r="E28" s="42">
        <v>100</v>
      </c>
      <c r="F28" s="8">
        <v>400</v>
      </c>
      <c r="G28" s="8">
        <v>420</v>
      </c>
      <c r="H28" s="8">
        <v>500</v>
      </c>
      <c r="I28" s="8">
        <v>700</v>
      </c>
      <c r="J28" s="8">
        <v>120</v>
      </c>
    </row>
    <row r="29" spans="1:10" x14ac:dyDescent="0.8">
      <c r="A29" s="40" t="s">
        <v>235</v>
      </c>
      <c r="B29" s="53">
        <v>165</v>
      </c>
      <c r="C29" s="42">
        <v>890</v>
      </c>
      <c r="D29" s="42">
        <v>60</v>
      </c>
      <c r="E29" s="42">
        <v>100</v>
      </c>
      <c r="F29" s="8">
        <v>400</v>
      </c>
      <c r="G29" s="8">
        <v>420</v>
      </c>
      <c r="H29" s="8">
        <v>500</v>
      </c>
      <c r="I29" s="8">
        <v>700</v>
      </c>
      <c r="J29" s="42">
        <v>120</v>
      </c>
    </row>
    <row r="30" spans="1:10" x14ac:dyDescent="0.8">
      <c r="A30" s="40" t="s">
        <v>25</v>
      </c>
      <c r="B30" s="53">
        <v>495.00000000000006</v>
      </c>
      <c r="C30" s="42">
        <v>935</v>
      </c>
      <c r="D30" s="69"/>
      <c r="E30" s="69"/>
      <c r="F30" s="70"/>
      <c r="G30" s="8">
        <v>420</v>
      </c>
      <c r="H30" s="8">
        <v>500</v>
      </c>
      <c r="I30" s="8">
        <v>700</v>
      </c>
      <c r="J30" s="70"/>
    </row>
    <row r="31" spans="1:10" x14ac:dyDescent="0.8">
      <c r="A31" s="219">
        <v>6.35</v>
      </c>
      <c r="B31" s="221">
        <v>120</v>
      </c>
      <c r="C31" s="222">
        <v>660</v>
      </c>
      <c r="D31" s="222">
        <v>60</v>
      </c>
      <c r="E31" s="222">
        <v>100</v>
      </c>
      <c r="F31" s="219">
        <v>400</v>
      </c>
      <c r="G31" s="219">
        <v>420</v>
      </c>
      <c r="H31" s="219">
        <v>500</v>
      </c>
      <c r="I31" s="219">
        <v>700</v>
      </c>
      <c r="J31" s="219"/>
    </row>
    <row r="32" spans="1:10" x14ac:dyDescent="0.8">
      <c r="A32" s="40" t="s">
        <v>285</v>
      </c>
      <c r="B32" s="53">
        <v>165</v>
      </c>
      <c r="C32" s="42">
        <v>890</v>
      </c>
      <c r="D32" s="42">
        <v>60</v>
      </c>
      <c r="E32" s="42">
        <v>100</v>
      </c>
      <c r="F32" s="8">
        <v>400</v>
      </c>
      <c r="G32" s="8">
        <v>420</v>
      </c>
      <c r="H32" s="8">
        <v>500</v>
      </c>
      <c r="I32" s="8">
        <v>700</v>
      </c>
      <c r="J32" s="70"/>
    </row>
    <row r="33" spans="1:10" x14ac:dyDescent="0.8">
      <c r="A33" s="40" t="s">
        <v>26</v>
      </c>
      <c r="B33" s="53">
        <v>550</v>
      </c>
      <c r="C33" s="42">
        <v>935</v>
      </c>
      <c r="D33" s="69"/>
      <c r="E33" s="69"/>
      <c r="F33" s="70"/>
      <c r="G33" s="8">
        <v>420</v>
      </c>
      <c r="H33" s="8">
        <v>500</v>
      </c>
      <c r="I33" s="8">
        <v>700</v>
      </c>
      <c r="J33" s="70"/>
    </row>
    <row r="34" spans="1:10" x14ac:dyDescent="0.8">
      <c r="A34" s="72" t="s">
        <v>278</v>
      </c>
      <c r="B34" s="53"/>
      <c r="C34" s="42"/>
      <c r="D34" s="42">
        <v>60</v>
      </c>
      <c r="E34" s="42">
        <v>100</v>
      </c>
      <c r="F34" s="70"/>
      <c r="G34" s="70"/>
      <c r="H34" s="8">
        <v>500</v>
      </c>
      <c r="I34" s="8">
        <v>700</v>
      </c>
      <c r="J34" s="70"/>
    </row>
    <row r="35" spans="1:10" x14ac:dyDescent="0.8">
      <c r="A35" s="40">
        <v>8</v>
      </c>
      <c r="B35" s="53">
        <v>130</v>
      </c>
      <c r="C35" s="42">
        <v>715</v>
      </c>
      <c r="D35" s="42">
        <v>60</v>
      </c>
      <c r="E35" s="42">
        <v>100</v>
      </c>
      <c r="F35" s="8">
        <v>400</v>
      </c>
      <c r="G35" s="8">
        <v>420</v>
      </c>
      <c r="H35" s="8">
        <v>500</v>
      </c>
      <c r="I35" s="8">
        <v>700</v>
      </c>
      <c r="J35" s="70"/>
    </row>
    <row r="36" spans="1:10" x14ac:dyDescent="0.8">
      <c r="A36" s="40" t="s">
        <v>236</v>
      </c>
      <c r="B36" s="53">
        <v>180</v>
      </c>
      <c r="C36" s="42">
        <v>965</v>
      </c>
      <c r="D36" s="42">
        <v>60</v>
      </c>
      <c r="E36" s="42">
        <v>100</v>
      </c>
      <c r="F36" s="8">
        <v>400</v>
      </c>
      <c r="G36" s="8">
        <v>420</v>
      </c>
      <c r="H36" s="8">
        <v>500</v>
      </c>
      <c r="I36" s="8">
        <v>700</v>
      </c>
      <c r="J36" s="70"/>
    </row>
    <row r="37" spans="1:10" x14ac:dyDescent="0.8">
      <c r="A37" s="40" t="s">
        <v>27</v>
      </c>
      <c r="B37" s="53">
        <v>660</v>
      </c>
      <c r="C37" s="42">
        <v>990</v>
      </c>
      <c r="D37" s="69"/>
      <c r="E37" s="69"/>
      <c r="F37" s="70"/>
      <c r="G37" s="8">
        <v>420</v>
      </c>
      <c r="H37" s="8">
        <v>500</v>
      </c>
      <c r="I37" s="8">
        <v>700</v>
      </c>
      <c r="J37" s="70"/>
    </row>
    <row r="38" spans="1:10" x14ac:dyDescent="0.8">
      <c r="A38" s="40">
        <v>9.5</v>
      </c>
      <c r="B38" s="53">
        <v>130</v>
      </c>
      <c r="C38" s="42">
        <v>1155</v>
      </c>
      <c r="D38" s="42">
        <v>60</v>
      </c>
      <c r="E38" s="42">
        <v>100</v>
      </c>
      <c r="F38" s="8">
        <v>400</v>
      </c>
      <c r="G38" s="8">
        <v>420</v>
      </c>
      <c r="H38" s="8">
        <v>500</v>
      </c>
      <c r="I38" s="8">
        <v>700</v>
      </c>
      <c r="J38" s="70"/>
    </row>
    <row r="39" spans="1:10" x14ac:dyDescent="0.8">
      <c r="A39" s="40" t="s">
        <v>237</v>
      </c>
      <c r="B39" s="53">
        <v>180</v>
      </c>
      <c r="C39" s="42">
        <v>1560</v>
      </c>
      <c r="D39" s="42">
        <v>60</v>
      </c>
      <c r="E39" s="42">
        <v>100</v>
      </c>
      <c r="F39" s="8">
        <v>400</v>
      </c>
      <c r="G39" s="8">
        <v>420</v>
      </c>
      <c r="H39" s="8">
        <v>500</v>
      </c>
      <c r="I39" s="8">
        <v>700</v>
      </c>
      <c r="J39" s="70"/>
    </row>
    <row r="40" spans="1:10" x14ac:dyDescent="0.8">
      <c r="A40" s="40" t="s">
        <v>28</v>
      </c>
      <c r="B40" s="53">
        <v>180</v>
      </c>
      <c r="C40" s="42">
        <v>1780</v>
      </c>
      <c r="D40" s="42">
        <v>60</v>
      </c>
      <c r="E40" s="42">
        <v>100</v>
      </c>
      <c r="F40" s="8">
        <v>400</v>
      </c>
      <c r="G40" s="8">
        <v>420</v>
      </c>
      <c r="H40" s="8">
        <v>500</v>
      </c>
      <c r="I40" s="8">
        <v>700</v>
      </c>
      <c r="J40" s="70"/>
    </row>
    <row r="41" spans="1:10" x14ac:dyDescent="0.8">
      <c r="A41" s="40">
        <v>12.7</v>
      </c>
      <c r="B41" s="40">
        <v>130</v>
      </c>
      <c r="C41" s="8">
        <v>1375</v>
      </c>
      <c r="D41" s="42">
        <v>60</v>
      </c>
      <c r="E41" s="42">
        <v>100</v>
      </c>
      <c r="F41" s="8">
        <v>400</v>
      </c>
      <c r="G41" s="8">
        <v>420</v>
      </c>
      <c r="H41" s="8">
        <v>500</v>
      </c>
      <c r="I41" s="8">
        <v>700</v>
      </c>
      <c r="J41" s="85"/>
    </row>
    <row r="42" spans="1:10" x14ac:dyDescent="0.8">
      <c r="A42" s="40" t="s">
        <v>238</v>
      </c>
      <c r="B42" s="40">
        <v>180</v>
      </c>
      <c r="C42" s="8">
        <v>1860</v>
      </c>
      <c r="D42" s="42">
        <v>60</v>
      </c>
      <c r="E42" s="42">
        <v>100</v>
      </c>
      <c r="F42" s="8">
        <v>400</v>
      </c>
      <c r="G42" s="8">
        <v>420</v>
      </c>
      <c r="H42" s="8">
        <v>500</v>
      </c>
      <c r="I42" s="8">
        <v>700</v>
      </c>
      <c r="J42" s="85"/>
    </row>
    <row r="43" spans="1:10" x14ac:dyDescent="0.8">
      <c r="A43" s="40">
        <v>15.8</v>
      </c>
      <c r="B43" s="40">
        <v>145</v>
      </c>
      <c r="C43" s="8">
        <v>1430</v>
      </c>
      <c r="D43" s="42">
        <v>60</v>
      </c>
      <c r="E43" s="42">
        <v>100</v>
      </c>
      <c r="F43" s="8">
        <v>400</v>
      </c>
      <c r="G43" s="8">
        <v>420</v>
      </c>
      <c r="H43" s="8">
        <v>500</v>
      </c>
      <c r="I43" s="8">
        <v>700</v>
      </c>
      <c r="J43" s="85"/>
    </row>
    <row r="44" spans="1:10" x14ac:dyDescent="0.8">
      <c r="A44" s="40" t="s">
        <v>286</v>
      </c>
      <c r="B44" s="40">
        <v>195</v>
      </c>
      <c r="C44" s="8">
        <v>1930</v>
      </c>
      <c r="D44" s="42">
        <v>60</v>
      </c>
      <c r="E44" s="42">
        <v>100</v>
      </c>
      <c r="F44" s="8">
        <v>400</v>
      </c>
      <c r="G44" s="8">
        <v>420</v>
      </c>
      <c r="H44" s="8">
        <v>500</v>
      </c>
      <c r="I44" s="8">
        <v>700</v>
      </c>
      <c r="J44" s="85"/>
    </row>
    <row r="45" spans="1:10" x14ac:dyDescent="0.8">
      <c r="A45" s="40" t="s">
        <v>239</v>
      </c>
      <c r="B45" s="40">
        <v>550</v>
      </c>
      <c r="C45" s="8">
        <v>2200</v>
      </c>
      <c r="D45" s="42">
        <v>60</v>
      </c>
      <c r="E45" s="42">
        <v>100</v>
      </c>
      <c r="F45" s="8">
        <v>400</v>
      </c>
      <c r="G45" s="8">
        <v>420</v>
      </c>
      <c r="H45" s="8">
        <v>500</v>
      </c>
      <c r="I45" s="8">
        <v>700</v>
      </c>
      <c r="J45" s="85"/>
    </row>
    <row r="46" spans="1:10" x14ac:dyDescent="0.8">
      <c r="A46" s="40" t="s">
        <v>305</v>
      </c>
      <c r="B46" s="57">
        <f>ROUNDUP( B47*1.35/5,0)*5</f>
        <v>205</v>
      </c>
      <c r="C46" s="42">
        <f>ROUNDUP( C47*1.35/5,0)*5</f>
        <v>2230</v>
      </c>
      <c r="D46" s="42">
        <v>60</v>
      </c>
      <c r="E46" s="42">
        <v>100</v>
      </c>
      <c r="F46" s="8">
        <v>400</v>
      </c>
      <c r="G46" s="84"/>
      <c r="H46" s="8">
        <v>500</v>
      </c>
      <c r="I46" s="8">
        <v>700</v>
      </c>
      <c r="J46" s="85"/>
    </row>
    <row r="47" spans="1:10" x14ac:dyDescent="0.8">
      <c r="A47" s="40">
        <v>19</v>
      </c>
      <c r="B47" s="40">
        <v>150</v>
      </c>
      <c r="C47" s="8">
        <v>1650</v>
      </c>
      <c r="D47" s="42">
        <v>60</v>
      </c>
      <c r="E47" s="42">
        <v>100</v>
      </c>
      <c r="F47" s="8">
        <v>400</v>
      </c>
      <c r="G47" s="84"/>
      <c r="H47" s="8">
        <v>500</v>
      </c>
      <c r="I47" s="8">
        <v>700</v>
      </c>
      <c r="J47" s="85"/>
    </row>
    <row r="48" spans="1:10" x14ac:dyDescent="0.8">
      <c r="A48" s="40" t="s">
        <v>280</v>
      </c>
      <c r="B48" s="40">
        <v>195</v>
      </c>
      <c r="C48" s="8">
        <v>2230</v>
      </c>
      <c r="D48" s="42">
        <v>60</v>
      </c>
      <c r="E48" s="42">
        <v>100</v>
      </c>
      <c r="F48" s="8">
        <v>400</v>
      </c>
      <c r="G48" s="84"/>
      <c r="H48" s="8">
        <v>500</v>
      </c>
      <c r="I48" s="8">
        <v>700</v>
      </c>
      <c r="J48" s="85"/>
    </row>
    <row r="49" spans="1:10" x14ac:dyDescent="0.8">
      <c r="A49" s="40" t="s">
        <v>29</v>
      </c>
      <c r="B49" s="40">
        <v>605</v>
      </c>
      <c r="C49" s="8">
        <v>2750</v>
      </c>
      <c r="D49" s="42">
        <v>60</v>
      </c>
      <c r="E49" s="42">
        <v>100</v>
      </c>
      <c r="F49" s="8">
        <v>400</v>
      </c>
      <c r="G49" s="84"/>
      <c r="H49" s="8">
        <v>500</v>
      </c>
      <c r="I49" s="8">
        <v>700</v>
      </c>
      <c r="J49" s="85"/>
    </row>
    <row r="50" spans="1:10" x14ac:dyDescent="0.8">
      <c r="A50" s="40" t="s">
        <v>30</v>
      </c>
      <c r="B50" s="40">
        <v>605</v>
      </c>
      <c r="C50" s="8">
        <v>2750</v>
      </c>
      <c r="D50" s="42">
        <v>60</v>
      </c>
      <c r="E50" s="42">
        <v>100</v>
      </c>
      <c r="F50" s="8">
        <v>400</v>
      </c>
      <c r="G50" s="84"/>
      <c r="H50" s="8">
        <v>500</v>
      </c>
      <c r="I50" s="8">
        <v>700</v>
      </c>
      <c r="J50" s="85"/>
    </row>
  </sheetData>
  <sheetProtection selectLockedCells="1" selectUnlockedCells="1"/>
  <mergeCells count="7">
    <mergeCell ref="A11:J11"/>
    <mergeCell ref="J12:J13"/>
    <mergeCell ref="A12:B12"/>
    <mergeCell ref="D12:D13"/>
    <mergeCell ref="E12:E13"/>
    <mergeCell ref="F12:F13"/>
    <mergeCell ref="G12:I12"/>
  </mergeCells>
  <printOptions horizontalCentered="1"/>
  <pageMargins left="0.70866141732283472" right="0.70866141732283472" top="0.55118110236220474" bottom="0.31496062992125984" header="0.31496062992125984" footer="0.31496062992125984"/>
  <pageSetup paperSize="9" scale="27" fitToHeight="0" orientation="portrait" useFirstPageNumber="1" r:id="rId1"/>
  <headerFooter alignWithMargins="0">
    <oddHeader xml:space="preserve">&amp;R&amp;14Update 03-02-68
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91C0-A704-4430-A87A-DBAB18D552B8}">
  <sheetPr>
    <tabColor rgb="FF92D050"/>
    <pageSetUpPr fitToPage="1"/>
  </sheetPr>
  <dimension ref="A1:V70"/>
  <sheetViews>
    <sheetView topLeftCell="A16" zoomScale="55" zoomScaleNormal="55" zoomScaleSheetLayoutView="30" workbookViewId="0">
      <selection activeCell="A25" sqref="A25:V25"/>
    </sheetView>
  </sheetViews>
  <sheetFormatPr defaultColWidth="11.85546875" defaultRowHeight="39.75" x14ac:dyDescent="0.8"/>
  <cols>
    <col min="1" max="1" width="23.42578125" style="13" customWidth="1"/>
    <col min="2" max="2" width="32.28515625" style="13" bestFit="1" customWidth="1"/>
    <col min="3" max="18" width="17.7109375" style="17" customWidth="1"/>
    <col min="19" max="19" width="18" style="17" customWidth="1"/>
    <col min="20" max="20" width="17.7109375" style="17" customWidth="1"/>
    <col min="21" max="21" width="20.85546875" style="13" customWidth="1"/>
    <col min="22" max="22" width="22.85546875" style="13" customWidth="1"/>
    <col min="23" max="16384" width="11.85546875" style="13"/>
  </cols>
  <sheetData>
    <row r="1" spans="1:22" ht="40.5" x14ac:dyDescent="0.8">
      <c r="A1" s="26" t="s">
        <v>226</v>
      </c>
    </row>
    <row r="4" spans="1:22" x14ac:dyDescent="0.8">
      <c r="P4" s="13"/>
      <c r="Q4" s="13"/>
      <c r="R4" s="13"/>
      <c r="S4" s="13"/>
      <c r="T4" s="13"/>
    </row>
    <row r="5" spans="1:22" x14ac:dyDescent="0.8">
      <c r="P5" s="13"/>
      <c r="Q5" s="13"/>
      <c r="R5" s="13"/>
      <c r="S5" s="13"/>
      <c r="T5" s="13"/>
    </row>
    <row r="6" spans="1:22" x14ac:dyDescent="0.8">
      <c r="P6" s="13"/>
      <c r="Q6" s="13"/>
      <c r="R6" s="13"/>
      <c r="S6" s="13"/>
      <c r="T6" s="13"/>
    </row>
    <row r="7" spans="1:22" ht="40.5" x14ac:dyDescent="0.8">
      <c r="N7" s="255" t="s">
        <v>7</v>
      </c>
      <c r="O7" s="269"/>
      <c r="P7" s="269"/>
      <c r="Q7" s="269"/>
      <c r="R7" s="256"/>
    </row>
    <row r="8" spans="1:22" ht="40.5" x14ac:dyDescent="0.8">
      <c r="N8" s="255" t="s">
        <v>17</v>
      </c>
      <c r="O8" s="269"/>
      <c r="P8" s="269"/>
      <c r="Q8" s="269"/>
      <c r="R8" s="256"/>
    </row>
    <row r="9" spans="1:22" ht="40.5" x14ac:dyDescent="0.8">
      <c r="N9" s="275" t="s">
        <v>19</v>
      </c>
      <c r="O9" s="275"/>
      <c r="P9" s="275"/>
      <c r="Q9" s="275"/>
      <c r="R9" s="80">
        <v>420</v>
      </c>
      <c r="S9" s="13"/>
      <c r="T9" s="13"/>
    </row>
    <row r="10" spans="1:22" ht="40.5" x14ac:dyDescent="0.8">
      <c r="C10" s="65" t="s">
        <v>220</v>
      </c>
      <c r="D10" s="98"/>
      <c r="E10" s="98"/>
      <c r="F10" s="98"/>
      <c r="G10" s="98"/>
      <c r="H10" s="98"/>
      <c r="I10" s="98"/>
      <c r="N10" s="275" t="s">
        <v>20</v>
      </c>
      <c r="O10" s="275"/>
      <c r="P10" s="275"/>
      <c r="Q10" s="275"/>
      <c r="R10" s="80">
        <v>500</v>
      </c>
      <c r="S10" s="13"/>
      <c r="T10" s="13"/>
    </row>
    <row r="11" spans="1:22" ht="40.5" x14ac:dyDescent="0.8">
      <c r="N11" s="275" t="s">
        <v>21</v>
      </c>
      <c r="O11" s="275"/>
      <c r="P11" s="275"/>
      <c r="Q11" s="275"/>
      <c r="R11" s="80">
        <v>700</v>
      </c>
      <c r="S11" s="13"/>
      <c r="T11" s="13"/>
    </row>
    <row r="12" spans="1:22" ht="40.5" x14ac:dyDescent="0.8">
      <c r="A12" s="26" t="s">
        <v>34</v>
      </c>
      <c r="B12" s="26"/>
      <c r="C12" s="26"/>
      <c r="D12" s="26"/>
      <c r="E12" s="26"/>
      <c r="F12" s="26"/>
      <c r="G12" s="26"/>
      <c r="H12" s="26"/>
    </row>
    <row r="13" spans="1:22" ht="40.5" x14ac:dyDescent="0.8">
      <c r="A13" s="255" t="s">
        <v>2</v>
      </c>
      <c r="B13" s="256"/>
      <c r="C13" s="255" t="s">
        <v>3</v>
      </c>
      <c r="D13" s="269"/>
      <c r="E13" s="269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56"/>
      <c r="U13" s="249" t="s">
        <v>35</v>
      </c>
      <c r="V13" s="237" t="s">
        <v>8</v>
      </c>
    </row>
    <row r="14" spans="1:22" ht="40.5" x14ac:dyDescent="0.8">
      <c r="A14" s="261" t="s">
        <v>9</v>
      </c>
      <c r="B14" s="249" t="s">
        <v>10</v>
      </c>
      <c r="C14" s="255" t="s">
        <v>11</v>
      </c>
      <c r="D14" s="269"/>
      <c r="E14" s="256"/>
      <c r="F14" s="255" t="s">
        <v>12</v>
      </c>
      <c r="G14" s="269"/>
      <c r="H14" s="256"/>
      <c r="I14" s="255" t="s">
        <v>13</v>
      </c>
      <c r="J14" s="269"/>
      <c r="K14" s="256"/>
      <c r="L14" s="255" t="s">
        <v>14</v>
      </c>
      <c r="M14" s="269"/>
      <c r="N14" s="256"/>
      <c r="O14" s="255" t="s">
        <v>15</v>
      </c>
      <c r="P14" s="269"/>
      <c r="Q14" s="256"/>
      <c r="R14" s="255" t="s">
        <v>16</v>
      </c>
      <c r="S14" s="269"/>
      <c r="T14" s="256"/>
      <c r="U14" s="250"/>
      <c r="V14" s="237"/>
    </row>
    <row r="15" spans="1:22" ht="40.5" x14ac:dyDescent="0.8">
      <c r="A15" s="262"/>
      <c r="B15" s="251"/>
      <c r="C15" s="5" t="s">
        <v>197</v>
      </c>
      <c r="D15" s="5" t="s">
        <v>221</v>
      </c>
      <c r="E15" s="5" t="s">
        <v>198</v>
      </c>
      <c r="F15" s="5" t="s">
        <v>197</v>
      </c>
      <c r="G15" s="5" t="s">
        <v>221</v>
      </c>
      <c r="H15" s="5" t="s">
        <v>198</v>
      </c>
      <c r="I15" s="5" t="s">
        <v>197</v>
      </c>
      <c r="J15" s="5" t="s">
        <v>221</v>
      </c>
      <c r="K15" s="5" t="s">
        <v>198</v>
      </c>
      <c r="L15" s="5" t="s">
        <v>197</v>
      </c>
      <c r="M15" s="5" t="s">
        <v>221</v>
      </c>
      <c r="N15" s="5" t="s">
        <v>198</v>
      </c>
      <c r="O15" s="5" t="s">
        <v>197</v>
      </c>
      <c r="P15" s="5" t="s">
        <v>221</v>
      </c>
      <c r="Q15" s="5" t="s">
        <v>198</v>
      </c>
      <c r="R15" s="5" t="s">
        <v>197</v>
      </c>
      <c r="S15" s="5" t="s">
        <v>221</v>
      </c>
      <c r="T15" s="5" t="s">
        <v>198</v>
      </c>
      <c r="U15" s="251"/>
      <c r="V15" s="237"/>
    </row>
    <row r="16" spans="1:22" ht="40.5" x14ac:dyDescent="0.8">
      <c r="A16" s="89">
        <v>3.2</v>
      </c>
      <c r="B16" s="56">
        <v>110.00000000000001</v>
      </c>
      <c r="C16" s="42">
        <v>1350</v>
      </c>
      <c r="D16" s="42">
        <v>1850</v>
      </c>
      <c r="E16" s="42">
        <v>2100</v>
      </c>
      <c r="F16" s="42">
        <v>1390</v>
      </c>
      <c r="G16" s="42">
        <v>1890</v>
      </c>
      <c r="H16" s="42">
        <v>2140</v>
      </c>
      <c r="I16" s="42">
        <v>1545</v>
      </c>
      <c r="J16" s="42">
        <v>2045</v>
      </c>
      <c r="K16" s="42">
        <v>2295</v>
      </c>
      <c r="L16" s="42">
        <v>1580</v>
      </c>
      <c r="M16" s="42">
        <v>2080</v>
      </c>
      <c r="N16" s="42">
        <v>2330</v>
      </c>
      <c r="O16" s="42">
        <v>1610</v>
      </c>
      <c r="P16" s="42">
        <v>2110</v>
      </c>
      <c r="Q16" s="42">
        <v>2360</v>
      </c>
      <c r="R16" s="42">
        <v>1665</v>
      </c>
      <c r="S16" s="42">
        <v>2165</v>
      </c>
      <c r="T16" s="42">
        <v>2415</v>
      </c>
      <c r="U16" s="90"/>
      <c r="V16" s="91"/>
    </row>
    <row r="17" spans="1:22" ht="40.5" x14ac:dyDescent="0.8">
      <c r="A17" s="89" t="s">
        <v>304</v>
      </c>
      <c r="B17" s="57">
        <f>ROUNDUP( B16*1.35/5,0)*5</f>
        <v>150</v>
      </c>
      <c r="C17" s="42">
        <f t="shared" ref="C17:T17" si="0">ROUNDUP( C16*1.35/5,0)*5</f>
        <v>1825</v>
      </c>
      <c r="D17" s="42">
        <f t="shared" si="0"/>
        <v>2500</v>
      </c>
      <c r="E17" s="42">
        <f t="shared" si="0"/>
        <v>2835</v>
      </c>
      <c r="F17" s="42">
        <f t="shared" si="0"/>
        <v>1880</v>
      </c>
      <c r="G17" s="42">
        <f t="shared" si="0"/>
        <v>2555</v>
      </c>
      <c r="H17" s="42">
        <f t="shared" si="0"/>
        <v>2890</v>
      </c>
      <c r="I17" s="42">
        <f t="shared" si="0"/>
        <v>2090</v>
      </c>
      <c r="J17" s="42">
        <f t="shared" si="0"/>
        <v>2765</v>
      </c>
      <c r="K17" s="42">
        <f t="shared" si="0"/>
        <v>3100</v>
      </c>
      <c r="L17" s="42">
        <f t="shared" si="0"/>
        <v>2135</v>
      </c>
      <c r="M17" s="42">
        <f t="shared" si="0"/>
        <v>2810</v>
      </c>
      <c r="N17" s="42">
        <f t="shared" si="0"/>
        <v>3150</v>
      </c>
      <c r="O17" s="42">
        <f t="shared" si="0"/>
        <v>2175</v>
      </c>
      <c r="P17" s="42">
        <f t="shared" si="0"/>
        <v>2850</v>
      </c>
      <c r="Q17" s="42">
        <f t="shared" si="0"/>
        <v>3190</v>
      </c>
      <c r="R17" s="42">
        <f t="shared" si="0"/>
        <v>2250</v>
      </c>
      <c r="S17" s="42">
        <f t="shared" si="0"/>
        <v>2925</v>
      </c>
      <c r="T17" s="42">
        <f t="shared" si="0"/>
        <v>3265</v>
      </c>
      <c r="U17" s="90"/>
      <c r="V17" s="91"/>
    </row>
    <row r="18" spans="1:22" ht="40.5" x14ac:dyDescent="0.8">
      <c r="A18" s="58">
        <v>4</v>
      </c>
      <c r="B18" s="58">
        <v>110.00000000000001</v>
      </c>
      <c r="C18" s="42">
        <v>1350</v>
      </c>
      <c r="D18" s="42">
        <v>1850</v>
      </c>
      <c r="E18" s="42">
        <v>2100</v>
      </c>
      <c r="F18" s="42">
        <v>1390</v>
      </c>
      <c r="G18" s="42">
        <v>1890</v>
      </c>
      <c r="H18" s="42">
        <v>2140</v>
      </c>
      <c r="I18" s="42">
        <v>1545</v>
      </c>
      <c r="J18" s="42">
        <v>2045</v>
      </c>
      <c r="K18" s="42">
        <v>2295</v>
      </c>
      <c r="L18" s="42">
        <v>1580</v>
      </c>
      <c r="M18" s="42">
        <v>2080</v>
      </c>
      <c r="N18" s="42">
        <v>2330</v>
      </c>
      <c r="O18" s="42">
        <v>1610</v>
      </c>
      <c r="P18" s="42">
        <v>2110</v>
      </c>
      <c r="Q18" s="42">
        <v>2360</v>
      </c>
      <c r="R18" s="42">
        <v>1665</v>
      </c>
      <c r="S18" s="42">
        <v>2165</v>
      </c>
      <c r="T18" s="42">
        <v>2415</v>
      </c>
      <c r="U18" s="90"/>
      <c r="V18" s="8">
        <v>100</v>
      </c>
    </row>
    <row r="19" spans="1:22" ht="40.5" x14ac:dyDescent="0.8">
      <c r="A19" s="58" t="s">
        <v>284</v>
      </c>
      <c r="B19" s="58">
        <v>150</v>
      </c>
      <c r="C19" s="42">
        <v>1825</v>
      </c>
      <c r="D19" s="42">
        <v>2500</v>
      </c>
      <c r="E19" s="42">
        <v>2835</v>
      </c>
      <c r="F19" s="42">
        <v>1880</v>
      </c>
      <c r="G19" s="42">
        <v>2555</v>
      </c>
      <c r="H19" s="42">
        <v>2890</v>
      </c>
      <c r="I19" s="42">
        <v>2090</v>
      </c>
      <c r="J19" s="42">
        <v>2760</v>
      </c>
      <c r="K19" s="42">
        <v>3100</v>
      </c>
      <c r="L19" s="42">
        <v>2135</v>
      </c>
      <c r="M19" s="42">
        <v>2810</v>
      </c>
      <c r="N19" s="42">
        <v>3150</v>
      </c>
      <c r="O19" s="42">
        <v>2175</v>
      </c>
      <c r="P19" s="42">
        <v>2850</v>
      </c>
      <c r="Q19" s="42">
        <v>3190</v>
      </c>
      <c r="R19" s="42">
        <v>2250</v>
      </c>
      <c r="S19" s="42">
        <v>2925</v>
      </c>
      <c r="T19" s="42">
        <v>3265</v>
      </c>
      <c r="U19" s="90"/>
      <c r="V19" s="8">
        <v>100</v>
      </c>
    </row>
    <row r="20" spans="1:22" ht="40.5" x14ac:dyDescent="0.8">
      <c r="A20" s="92">
        <v>4.8</v>
      </c>
      <c r="B20" s="58">
        <v>110.00000000000001</v>
      </c>
      <c r="C20" s="42">
        <v>1395</v>
      </c>
      <c r="D20" s="42">
        <v>1895</v>
      </c>
      <c r="E20" s="42">
        <v>2145</v>
      </c>
      <c r="F20" s="42">
        <v>1440</v>
      </c>
      <c r="G20" s="42">
        <v>1940</v>
      </c>
      <c r="H20" s="42">
        <v>2190</v>
      </c>
      <c r="I20" s="42">
        <v>1595.0000000000002</v>
      </c>
      <c r="J20" s="42">
        <v>2095</v>
      </c>
      <c r="K20" s="42">
        <v>2345</v>
      </c>
      <c r="L20" s="42">
        <v>1630</v>
      </c>
      <c r="M20" s="42">
        <v>2130</v>
      </c>
      <c r="N20" s="42">
        <v>2380</v>
      </c>
      <c r="O20" s="42">
        <v>1660</v>
      </c>
      <c r="P20" s="42">
        <v>2160</v>
      </c>
      <c r="Q20" s="42">
        <v>2410</v>
      </c>
      <c r="R20" s="42">
        <v>1715</v>
      </c>
      <c r="S20" s="42">
        <v>2215</v>
      </c>
      <c r="T20" s="42">
        <v>2465</v>
      </c>
      <c r="U20" s="90"/>
      <c r="V20" s="70"/>
    </row>
    <row r="21" spans="1:22" ht="40.5" x14ac:dyDescent="0.8">
      <c r="A21" s="92" t="s">
        <v>282</v>
      </c>
      <c r="B21" s="58">
        <v>150</v>
      </c>
      <c r="C21" s="42">
        <v>1885</v>
      </c>
      <c r="D21" s="42">
        <v>2560</v>
      </c>
      <c r="E21" s="42">
        <v>2900</v>
      </c>
      <c r="F21" s="42">
        <v>1945</v>
      </c>
      <c r="G21" s="42">
        <v>2620</v>
      </c>
      <c r="H21" s="42">
        <v>2960</v>
      </c>
      <c r="I21" s="42">
        <v>2155</v>
      </c>
      <c r="J21" s="42">
        <v>2830</v>
      </c>
      <c r="K21" s="42">
        <v>3170</v>
      </c>
      <c r="L21" s="42">
        <v>2205</v>
      </c>
      <c r="M21" s="42">
        <v>2880</v>
      </c>
      <c r="N21" s="42">
        <v>3215</v>
      </c>
      <c r="O21" s="42">
        <v>2245</v>
      </c>
      <c r="P21" s="42">
        <v>2920</v>
      </c>
      <c r="Q21" s="42">
        <v>3255</v>
      </c>
      <c r="R21" s="42">
        <v>2320</v>
      </c>
      <c r="S21" s="42">
        <v>2995</v>
      </c>
      <c r="T21" s="42">
        <v>3330</v>
      </c>
      <c r="U21" s="90"/>
      <c r="V21" s="70"/>
    </row>
    <row r="22" spans="1:22" ht="40.5" x14ac:dyDescent="0.8">
      <c r="A22" s="58">
        <v>5</v>
      </c>
      <c r="B22" s="58">
        <v>120</v>
      </c>
      <c r="C22" s="42">
        <v>1395</v>
      </c>
      <c r="D22" s="42">
        <v>1895</v>
      </c>
      <c r="E22" s="42">
        <v>2145</v>
      </c>
      <c r="F22" s="42">
        <v>1440</v>
      </c>
      <c r="G22" s="42">
        <v>1940</v>
      </c>
      <c r="H22" s="42">
        <v>2190</v>
      </c>
      <c r="I22" s="42">
        <v>1595.0000000000002</v>
      </c>
      <c r="J22" s="42">
        <v>2095</v>
      </c>
      <c r="K22" s="42">
        <v>2345</v>
      </c>
      <c r="L22" s="42">
        <v>1630</v>
      </c>
      <c r="M22" s="42">
        <v>2130</v>
      </c>
      <c r="N22" s="42">
        <v>2380</v>
      </c>
      <c r="O22" s="42">
        <v>1660</v>
      </c>
      <c r="P22" s="42">
        <v>2160</v>
      </c>
      <c r="Q22" s="42">
        <v>2410</v>
      </c>
      <c r="R22" s="42">
        <v>1715</v>
      </c>
      <c r="S22" s="42">
        <v>2215</v>
      </c>
      <c r="T22" s="42">
        <v>2465</v>
      </c>
      <c r="U22" s="90"/>
      <c r="V22" s="70"/>
    </row>
    <row r="23" spans="1:22" ht="40.5" x14ac:dyDescent="0.8">
      <c r="A23" s="58">
        <v>6</v>
      </c>
      <c r="B23" s="58">
        <v>120</v>
      </c>
      <c r="C23" s="42">
        <v>1445</v>
      </c>
      <c r="D23" s="42">
        <v>1945</v>
      </c>
      <c r="E23" s="42">
        <v>2195</v>
      </c>
      <c r="F23" s="42">
        <v>1490</v>
      </c>
      <c r="G23" s="42">
        <v>1990</v>
      </c>
      <c r="H23" s="42">
        <v>2240</v>
      </c>
      <c r="I23" s="42">
        <v>1645</v>
      </c>
      <c r="J23" s="42">
        <v>2145</v>
      </c>
      <c r="K23" s="42">
        <v>2395</v>
      </c>
      <c r="L23" s="42">
        <v>1680</v>
      </c>
      <c r="M23" s="42">
        <v>2180</v>
      </c>
      <c r="N23" s="42">
        <v>2430</v>
      </c>
      <c r="O23" s="42">
        <v>1710</v>
      </c>
      <c r="P23" s="42">
        <v>2210</v>
      </c>
      <c r="Q23" s="42">
        <v>2460</v>
      </c>
      <c r="R23" s="42">
        <v>1765</v>
      </c>
      <c r="S23" s="42">
        <v>2265</v>
      </c>
      <c r="T23" s="42">
        <v>2515</v>
      </c>
      <c r="U23" s="8">
        <v>750</v>
      </c>
      <c r="V23" s="8">
        <v>120</v>
      </c>
    </row>
    <row r="24" spans="1:22" ht="40.5" x14ac:dyDescent="0.8">
      <c r="A24" s="58" t="s">
        <v>235</v>
      </c>
      <c r="B24" s="58">
        <v>160</v>
      </c>
      <c r="C24" s="42">
        <v>1955</v>
      </c>
      <c r="D24" s="42">
        <v>2630</v>
      </c>
      <c r="E24" s="42">
        <v>2965</v>
      </c>
      <c r="F24" s="42">
        <v>2015</v>
      </c>
      <c r="G24" s="42">
        <v>2690</v>
      </c>
      <c r="H24" s="42">
        <v>3025</v>
      </c>
      <c r="I24" s="42">
        <v>2225</v>
      </c>
      <c r="J24" s="42">
        <v>2900</v>
      </c>
      <c r="K24" s="42">
        <v>3235</v>
      </c>
      <c r="L24" s="42">
        <v>2270</v>
      </c>
      <c r="M24" s="42">
        <v>2945</v>
      </c>
      <c r="N24" s="42">
        <v>3285</v>
      </c>
      <c r="O24" s="42">
        <v>2310</v>
      </c>
      <c r="P24" s="42">
        <v>2985</v>
      </c>
      <c r="Q24" s="42">
        <v>3325</v>
      </c>
      <c r="R24" s="42">
        <v>2385</v>
      </c>
      <c r="S24" s="42">
        <v>3060</v>
      </c>
      <c r="T24" s="42">
        <v>3400</v>
      </c>
      <c r="U24" s="8">
        <v>750</v>
      </c>
      <c r="V24" s="8">
        <v>120</v>
      </c>
    </row>
    <row r="25" spans="1:22" ht="40.5" x14ac:dyDescent="0.8">
      <c r="A25" s="224">
        <v>6.35</v>
      </c>
      <c r="B25" s="220">
        <v>120</v>
      </c>
      <c r="C25" s="222"/>
      <c r="D25" s="222"/>
      <c r="E25" s="222"/>
      <c r="F25" s="222">
        <v>1490</v>
      </c>
      <c r="G25" s="222">
        <v>1990</v>
      </c>
      <c r="H25" s="222">
        <v>2240</v>
      </c>
      <c r="I25" s="222">
        <v>1645</v>
      </c>
      <c r="J25" s="222">
        <v>2145</v>
      </c>
      <c r="K25" s="222">
        <v>2395</v>
      </c>
      <c r="L25" s="222">
        <v>1680</v>
      </c>
      <c r="M25" s="222">
        <v>2180</v>
      </c>
      <c r="N25" s="222">
        <v>2430</v>
      </c>
      <c r="O25" s="222">
        <v>1710</v>
      </c>
      <c r="P25" s="222">
        <v>2210</v>
      </c>
      <c r="Q25" s="222">
        <v>2460</v>
      </c>
      <c r="R25" s="222">
        <v>1765</v>
      </c>
      <c r="S25" s="222">
        <v>2265</v>
      </c>
      <c r="T25" s="222">
        <v>2515</v>
      </c>
      <c r="U25" s="219">
        <v>750</v>
      </c>
      <c r="V25" s="225"/>
    </row>
    <row r="26" spans="1:22" ht="40.5" x14ac:dyDescent="0.8">
      <c r="A26" s="93" t="s">
        <v>285</v>
      </c>
      <c r="B26" s="58">
        <v>160</v>
      </c>
      <c r="C26" s="69"/>
      <c r="D26" s="69"/>
      <c r="E26" s="69"/>
      <c r="F26" s="42">
        <v>2015</v>
      </c>
      <c r="G26" s="42">
        <v>2690</v>
      </c>
      <c r="H26" s="42">
        <v>3025</v>
      </c>
      <c r="I26" s="42">
        <v>2225</v>
      </c>
      <c r="J26" s="42">
        <v>2900</v>
      </c>
      <c r="K26" s="42">
        <v>3235</v>
      </c>
      <c r="L26" s="42">
        <v>2270</v>
      </c>
      <c r="M26" s="42">
        <v>2945</v>
      </c>
      <c r="N26" s="42">
        <v>3285</v>
      </c>
      <c r="O26" s="42">
        <v>2310</v>
      </c>
      <c r="P26" s="42">
        <v>2985</v>
      </c>
      <c r="Q26" s="42">
        <v>3325</v>
      </c>
      <c r="R26" s="42">
        <v>2385</v>
      </c>
      <c r="S26" s="42">
        <v>3060</v>
      </c>
      <c r="T26" s="42">
        <v>3400</v>
      </c>
      <c r="U26" s="8">
        <v>750</v>
      </c>
      <c r="V26" s="94"/>
    </row>
    <row r="27" spans="1:22" ht="40.5" x14ac:dyDescent="0.8">
      <c r="A27" s="95" t="s">
        <v>278</v>
      </c>
      <c r="B27" s="58"/>
      <c r="C27" s="69"/>
      <c r="D27" s="69"/>
      <c r="E27" s="69"/>
      <c r="F27" s="69"/>
      <c r="G27" s="69"/>
      <c r="H27" s="69"/>
      <c r="I27" s="69"/>
      <c r="J27" s="69"/>
      <c r="K27" s="69"/>
      <c r="L27" s="42"/>
      <c r="M27" s="42"/>
      <c r="N27" s="42"/>
      <c r="O27" s="69"/>
      <c r="P27" s="69"/>
      <c r="Q27" s="69"/>
      <c r="R27" s="69"/>
      <c r="S27" s="69"/>
      <c r="T27" s="69"/>
      <c r="U27" s="8">
        <v>750</v>
      </c>
      <c r="V27" s="94"/>
    </row>
    <row r="28" spans="1:22" ht="40.5" x14ac:dyDescent="0.8">
      <c r="A28" s="58">
        <v>8</v>
      </c>
      <c r="B28" s="58">
        <v>130</v>
      </c>
      <c r="C28" s="69"/>
      <c r="D28" s="69"/>
      <c r="E28" s="69"/>
      <c r="F28" s="42">
        <v>1540.0000000000002</v>
      </c>
      <c r="G28" s="42">
        <v>2040.0000000000002</v>
      </c>
      <c r="H28" s="42">
        <v>2290</v>
      </c>
      <c r="I28" s="42">
        <v>1695</v>
      </c>
      <c r="J28" s="42">
        <v>2195</v>
      </c>
      <c r="K28" s="42">
        <v>2445</v>
      </c>
      <c r="L28" s="42">
        <v>1730</v>
      </c>
      <c r="M28" s="42">
        <v>2230</v>
      </c>
      <c r="N28" s="42">
        <v>2480</v>
      </c>
      <c r="O28" s="42">
        <v>1760.0000000000002</v>
      </c>
      <c r="P28" s="42">
        <v>2260</v>
      </c>
      <c r="Q28" s="42">
        <v>2510</v>
      </c>
      <c r="R28" s="42">
        <v>1815.0000000000002</v>
      </c>
      <c r="S28" s="42">
        <v>2315</v>
      </c>
      <c r="T28" s="42">
        <v>2565</v>
      </c>
      <c r="U28" s="8">
        <v>750</v>
      </c>
      <c r="V28" s="94"/>
    </row>
    <row r="29" spans="1:22" ht="40.5" x14ac:dyDescent="0.8">
      <c r="A29" s="58" t="s">
        <v>236</v>
      </c>
      <c r="B29" s="58">
        <v>180</v>
      </c>
      <c r="C29" s="69"/>
      <c r="D29" s="69"/>
      <c r="E29" s="69"/>
      <c r="F29" s="42">
        <v>2080</v>
      </c>
      <c r="G29" s="42">
        <v>2755</v>
      </c>
      <c r="H29" s="42">
        <v>3095</v>
      </c>
      <c r="I29" s="42">
        <v>2290</v>
      </c>
      <c r="J29" s="42">
        <v>2965</v>
      </c>
      <c r="K29" s="42">
        <v>3305</v>
      </c>
      <c r="L29" s="42">
        <v>2340</v>
      </c>
      <c r="M29" s="42">
        <v>3015</v>
      </c>
      <c r="N29" s="42">
        <v>3350</v>
      </c>
      <c r="O29" s="42">
        <v>2380</v>
      </c>
      <c r="P29" s="42">
        <v>3055</v>
      </c>
      <c r="Q29" s="42">
        <v>3390</v>
      </c>
      <c r="R29" s="42">
        <v>2455</v>
      </c>
      <c r="S29" s="42">
        <v>3130</v>
      </c>
      <c r="T29" s="42">
        <v>3465</v>
      </c>
      <c r="U29" s="8">
        <v>750</v>
      </c>
      <c r="V29" s="94"/>
    </row>
    <row r="30" spans="1:22" ht="40.5" x14ac:dyDescent="0.8">
      <c r="A30" s="92">
        <v>9.5</v>
      </c>
      <c r="B30" s="58">
        <v>130</v>
      </c>
      <c r="C30" s="69"/>
      <c r="D30" s="69"/>
      <c r="E30" s="69"/>
      <c r="F30" s="42">
        <v>1590</v>
      </c>
      <c r="G30" s="42">
        <v>2090</v>
      </c>
      <c r="H30" s="42">
        <v>2340</v>
      </c>
      <c r="I30" s="42">
        <v>1745</v>
      </c>
      <c r="J30" s="42">
        <v>2245</v>
      </c>
      <c r="K30" s="42">
        <v>2495</v>
      </c>
      <c r="L30" s="42">
        <v>1775</v>
      </c>
      <c r="M30" s="42">
        <v>2275</v>
      </c>
      <c r="N30" s="42">
        <v>2525</v>
      </c>
      <c r="O30" s="42">
        <v>1810</v>
      </c>
      <c r="P30" s="42">
        <v>2310</v>
      </c>
      <c r="Q30" s="42">
        <v>2560</v>
      </c>
      <c r="R30" s="42">
        <v>1865</v>
      </c>
      <c r="S30" s="42">
        <v>2365</v>
      </c>
      <c r="T30" s="42">
        <v>2615</v>
      </c>
      <c r="U30" s="8">
        <v>750</v>
      </c>
      <c r="V30" s="94"/>
    </row>
    <row r="31" spans="1:22" ht="40.5" x14ac:dyDescent="0.8">
      <c r="A31" s="92" t="s">
        <v>237</v>
      </c>
      <c r="B31" s="58">
        <v>180</v>
      </c>
      <c r="C31" s="69"/>
      <c r="D31" s="69"/>
      <c r="E31" s="69"/>
      <c r="F31" s="42">
        <v>2150</v>
      </c>
      <c r="G31" s="42">
        <v>2825</v>
      </c>
      <c r="H31" s="42">
        <v>3160</v>
      </c>
      <c r="I31" s="42">
        <v>2360</v>
      </c>
      <c r="J31" s="42">
        <v>3035</v>
      </c>
      <c r="K31" s="42">
        <v>3370</v>
      </c>
      <c r="L31" s="42">
        <v>2400</v>
      </c>
      <c r="M31" s="42">
        <v>3075</v>
      </c>
      <c r="N31" s="42">
        <v>3410</v>
      </c>
      <c r="O31" s="42">
        <v>2445</v>
      </c>
      <c r="P31" s="42">
        <v>3120</v>
      </c>
      <c r="Q31" s="42">
        <v>3460</v>
      </c>
      <c r="R31" s="42">
        <v>2520</v>
      </c>
      <c r="S31" s="42">
        <v>3195</v>
      </c>
      <c r="T31" s="42">
        <v>3535</v>
      </c>
      <c r="U31" s="8">
        <v>750</v>
      </c>
      <c r="V31" s="94"/>
    </row>
    <row r="32" spans="1:22" ht="40.5" x14ac:dyDescent="0.8">
      <c r="A32" s="58" t="s">
        <v>28</v>
      </c>
      <c r="B32" s="58">
        <v>180</v>
      </c>
      <c r="C32" s="69"/>
      <c r="D32" s="69"/>
      <c r="E32" s="69"/>
      <c r="F32" s="69"/>
      <c r="G32" s="69"/>
      <c r="H32" s="69"/>
      <c r="I32" s="42">
        <v>2360</v>
      </c>
      <c r="J32" s="42">
        <v>3035</v>
      </c>
      <c r="K32" s="42">
        <v>3370</v>
      </c>
      <c r="L32" s="42">
        <v>2400</v>
      </c>
      <c r="M32" s="42">
        <v>3075</v>
      </c>
      <c r="N32" s="42">
        <v>3410</v>
      </c>
      <c r="O32" s="42">
        <v>2445</v>
      </c>
      <c r="P32" s="42">
        <v>3120</v>
      </c>
      <c r="Q32" s="42">
        <v>3460</v>
      </c>
      <c r="R32" s="42">
        <v>2520</v>
      </c>
      <c r="S32" s="42">
        <v>3195</v>
      </c>
      <c r="T32" s="42">
        <v>3535</v>
      </c>
      <c r="U32" s="8">
        <v>750</v>
      </c>
      <c r="V32" s="94"/>
    </row>
    <row r="33" spans="1:22" ht="40.5" x14ac:dyDescent="0.8">
      <c r="A33" s="92">
        <v>12.7</v>
      </c>
      <c r="B33" s="58">
        <v>130</v>
      </c>
      <c r="C33" s="69"/>
      <c r="D33" s="69"/>
      <c r="E33" s="69"/>
      <c r="F33" s="69"/>
      <c r="G33" s="69"/>
      <c r="H33" s="69"/>
      <c r="I33" s="42">
        <v>1760.0000000000002</v>
      </c>
      <c r="J33" s="42">
        <v>2260</v>
      </c>
      <c r="K33" s="42">
        <v>2510</v>
      </c>
      <c r="L33" s="42">
        <v>1795</v>
      </c>
      <c r="M33" s="42">
        <v>2295</v>
      </c>
      <c r="N33" s="42">
        <v>2545</v>
      </c>
      <c r="O33" s="42">
        <v>1825</v>
      </c>
      <c r="P33" s="42">
        <v>2325</v>
      </c>
      <c r="Q33" s="42">
        <v>2575</v>
      </c>
      <c r="R33" s="42">
        <v>1880</v>
      </c>
      <c r="S33" s="42">
        <v>2380</v>
      </c>
      <c r="T33" s="42">
        <v>2630</v>
      </c>
      <c r="U33" s="8">
        <v>750</v>
      </c>
      <c r="V33" s="94"/>
    </row>
    <row r="34" spans="1:22" ht="40.5" x14ac:dyDescent="0.8">
      <c r="A34" s="92" t="s">
        <v>238</v>
      </c>
      <c r="B34" s="58">
        <v>180</v>
      </c>
      <c r="C34" s="69"/>
      <c r="D34" s="69"/>
      <c r="E34" s="69"/>
      <c r="F34" s="69"/>
      <c r="G34" s="69"/>
      <c r="H34" s="69"/>
      <c r="I34" s="42">
        <v>2380</v>
      </c>
      <c r="J34" s="42">
        <v>3055</v>
      </c>
      <c r="K34" s="42">
        <v>3390</v>
      </c>
      <c r="L34" s="42">
        <v>2425</v>
      </c>
      <c r="M34" s="42">
        <v>3100</v>
      </c>
      <c r="N34" s="42">
        <v>3440</v>
      </c>
      <c r="O34" s="42">
        <v>2465</v>
      </c>
      <c r="P34" s="42">
        <v>3140</v>
      </c>
      <c r="Q34" s="42">
        <v>3480</v>
      </c>
      <c r="R34" s="42">
        <v>2540</v>
      </c>
      <c r="S34" s="42">
        <v>3215</v>
      </c>
      <c r="T34" s="42">
        <v>3555</v>
      </c>
      <c r="U34" s="8">
        <v>750</v>
      </c>
      <c r="V34" s="94"/>
    </row>
    <row r="35" spans="1:22" ht="40.5" x14ac:dyDescent="0.8">
      <c r="A35" s="92">
        <v>15.8</v>
      </c>
      <c r="B35" s="58">
        <v>145</v>
      </c>
      <c r="C35" s="69"/>
      <c r="D35" s="69"/>
      <c r="E35" s="69"/>
      <c r="F35" s="69"/>
      <c r="G35" s="69"/>
      <c r="H35" s="69"/>
      <c r="I35" s="69"/>
      <c r="J35" s="69"/>
      <c r="K35" s="69"/>
      <c r="L35" s="42">
        <v>1870.0000000000002</v>
      </c>
      <c r="M35" s="42">
        <v>2370</v>
      </c>
      <c r="N35" s="42">
        <v>2620</v>
      </c>
      <c r="O35" s="42">
        <v>1905</v>
      </c>
      <c r="P35" s="42">
        <v>2405</v>
      </c>
      <c r="Q35" s="42">
        <v>2655</v>
      </c>
      <c r="R35" s="42">
        <v>1960</v>
      </c>
      <c r="S35" s="42">
        <v>2460</v>
      </c>
      <c r="T35" s="42">
        <v>2710</v>
      </c>
      <c r="U35" s="8">
        <v>750</v>
      </c>
      <c r="V35" s="94"/>
    </row>
    <row r="36" spans="1:22" ht="40.5" x14ac:dyDescent="0.8">
      <c r="A36" s="92" t="s">
        <v>286</v>
      </c>
      <c r="B36" s="58">
        <v>195</v>
      </c>
      <c r="C36" s="69"/>
      <c r="D36" s="69"/>
      <c r="E36" s="69"/>
      <c r="F36" s="69"/>
      <c r="G36" s="69"/>
      <c r="H36" s="69"/>
      <c r="I36" s="69"/>
      <c r="J36" s="69"/>
      <c r="K36" s="69"/>
      <c r="L36" s="42">
        <v>2525</v>
      </c>
      <c r="M36" s="42">
        <v>3200</v>
      </c>
      <c r="N36" s="42">
        <v>3540</v>
      </c>
      <c r="O36" s="42">
        <v>2575</v>
      </c>
      <c r="P36" s="42">
        <v>3250</v>
      </c>
      <c r="Q36" s="42">
        <v>3585</v>
      </c>
      <c r="R36" s="42">
        <v>2650</v>
      </c>
      <c r="S36" s="42">
        <v>3325</v>
      </c>
      <c r="T36" s="42">
        <v>3660</v>
      </c>
      <c r="U36" s="8">
        <v>750</v>
      </c>
      <c r="V36" s="94"/>
    </row>
    <row r="37" spans="1:22" ht="40.5" x14ac:dyDescent="0.8">
      <c r="A37" s="92" t="s">
        <v>305</v>
      </c>
      <c r="B37" s="57">
        <f>ROUNDUP( B38*1.35/5,0)*5</f>
        <v>205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42">
        <f t="shared" ref="O37:T37" si="1">ROUNDUP( O38*1.35/5,0)*5</f>
        <v>2675</v>
      </c>
      <c r="P37" s="42">
        <f t="shared" si="1"/>
        <v>3350</v>
      </c>
      <c r="Q37" s="42">
        <f t="shared" si="1"/>
        <v>3690</v>
      </c>
      <c r="R37" s="42">
        <f t="shared" si="1"/>
        <v>2750</v>
      </c>
      <c r="S37" s="42">
        <f t="shared" si="1"/>
        <v>3425</v>
      </c>
      <c r="T37" s="42">
        <f t="shared" si="1"/>
        <v>3760</v>
      </c>
      <c r="U37" s="8">
        <v>750</v>
      </c>
      <c r="V37" s="94"/>
    </row>
    <row r="38" spans="1:22" ht="40.5" x14ac:dyDescent="0.8">
      <c r="A38" s="58">
        <v>19</v>
      </c>
      <c r="B38" s="58">
        <v>150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42">
        <v>1980.0000000000002</v>
      </c>
      <c r="P38" s="42">
        <v>2480</v>
      </c>
      <c r="Q38" s="42">
        <v>2730</v>
      </c>
      <c r="R38" s="42">
        <v>2035.0000000000002</v>
      </c>
      <c r="S38" s="42">
        <v>2535</v>
      </c>
      <c r="T38" s="42">
        <v>2785</v>
      </c>
      <c r="U38" s="8">
        <v>750</v>
      </c>
      <c r="V38" s="94"/>
    </row>
    <row r="39" spans="1:22" ht="40.5" x14ac:dyDescent="0.8">
      <c r="A39" s="58" t="s">
        <v>280</v>
      </c>
      <c r="B39" s="58">
        <v>195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42">
        <v>2675</v>
      </c>
      <c r="P39" s="42">
        <v>3350</v>
      </c>
      <c r="Q39" s="42">
        <v>3690</v>
      </c>
      <c r="R39" s="42">
        <v>2750</v>
      </c>
      <c r="S39" s="42">
        <v>3425</v>
      </c>
      <c r="T39" s="42">
        <v>3760</v>
      </c>
      <c r="U39" s="8">
        <v>750</v>
      </c>
      <c r="V39" s="94"/>
    </row>
    <row r="40" spans="1:22" ht="40.5" x14ac:dyDescent="0.8">
      <c r="A40" s="58" t="s">
        <v>29</v>
      </c>
      <c r="B40" s="58">
        <v>605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42">
        <v>3480</v>
      </c>
      <c r="P40" s="96">
        <f>O40+500</f>
        <v>3980</v>
      </c>
      <c r="Q40" s="97">
        <f>O40+750</f>
        <v>4230</v>
      </c>
      <c r="R40" s="42">
        <f>R39*1.3</f>
        <v>3575</v>
      </c>
      <c r="S40" s="96">
        <f>R40+500</f>
        <v>4075</v>
      </c>
      <c r="T40" s="97">
        <f>R40+750</f>
        <v>4325</v>
      </c>
      <c r="U40" s="8">
        <v>750</v>
      </c>
      <c r="V40" s="94"/>
    </row>
    <row r="41" spans="1:22" ht="40.5" x14ac:dyDescent="0.8">
      <c r="A41" s="58" t="s">
        <v>30</v>
      </c>
      <c r="B41" s="58">
        <v>605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42">
        <v>3480</v>
      </c>
      <c r="P41" s="96">
        <f>O41+500</f>
        <v>3980</v>
      </c>
      <c r="Q41" s="97">
        <f>O41+750</f>
        <v>4230</v>
      </c>
      <c r="R41" s="42">
        <v>3575</v>
      </c>
      <c r="S41" s="96">
        <f>R41+500</f>
        <v>4075</v>
      </c>
      <c r="T41" s="97">
        <f>R41+750</f>
        <v>4325</v>
      </c>
      <c r="U41" s="8">
        <v>750</v>
      </c>
      <c r="V41" s="94"/>
    </row>
    <row r="42" spans="1:22" x14ac:dyDescent="0.8">
      <c r="A42" s="88"/>
    </row>
    <row r="45" spans="1:22" x14ac:dyDescent="0.8">
      <c r="S45" s="13"/>
      <c r="T45" s="13"/>
    </row>
    <row r="46" spans="1:22" x14ac:dyDescent="0.8">
      <c r="S46" s="13"/>
      <c r="T46" s="13"/>
    </row>
    <row r="47" spans="1:22" x14ac:dyDescent="0.8">
      <c r="S47" s="13"/>
      <c r="T47" s="13"/>
    </row>
    <row r="48" spans="1:22" x14ac:dyDescent="0.8">
      <c r="S48" s="13"/>
      <c r="T48" s="13"/>
    </row>
    <row r="49" spans="19:20" x14ac:dyDescent="0.8">
      <c r="S49" s="13"/>
      <c r="T49" s="13"/>
    </row>
    <row r="50" spans="19:20" x14ac:dyDescent="0.8">
      <c r="S50" s="13"/>
      <c r="T50" s="13"/>
    </row>
    <row r="51" spans="19:20" x14ac:dyDescent="0.8">
      <c r="S51" s="13"/>
      <c r="T51" s="13"/>
    </row>
    <row r="52" spans="19:20" x14ac:dyDescent="0.8">
      <c r="S52" s="13"/>
      <c r="T52" s="13"/>
    </row>
    <row r="53" spans="19:20" x14ac:dyDescent="0.8">
      <c r="S53" s="13"/>
      <c r="T53" s="13"/>
    </row>
    <row r="54" spans="19:20" x14ac:dyDescent="0.8">
      <c r="S54" s="13"/>
      <c r="T54" s="13"/>
    </row>
    <row r="55" spans="19:20" x14ac:dyDescent="0.8">
      <c r="S55" s="13"/>
      <c r="T55" s="13"/>
    </row>
    <row r="56" spans="19:20" x14ac:dyDescent="0.8">
      <c r="S56" s="13"/>
      <c r="T56" s="13"/>
    </row>
    <row r="57" spans="19:20" x14ac:dyDescent="0.8">
      <c r="S57" s="13"/>
      <c r="T57" s="13"/>
    </row>
    <row r="58" spans="19:20" x14ac:dyDescent="0.8">
      <c r="S58" s="13"/>
      <c r="T58" s="13"/>
    </row>
    <row r="59" spans="19:20" x14ac:dyDescent="0.8">
      <c r="S59" s="13"/>
      <c r="T59" s="13"/>
    </row>
    <row r="60" spans="19:20" x14ac:dyDescent="0.8">
      <c r="S60" s="13"/>
      <c r="T60" s="13"/>
    </row>
    <row r="61" spans="19:20" x14ac:dyDescent="0.8">
      <c r="S61" s="13"/>
      <c r="T61" s="13"/>
    </row>
    <row r="62" spans="19:20" x14ac:dyDescent="0.8">
      <c r="S62" s="13"/>
      <c r="T62" s="13"/>
    </row>
    <row r="63" spans="19:20" x14ac:dyDescent="0.8">
      <c r="S63" s="13"/>
      <c r="T63" s="13"/>
    </row>
    <row r="64" spans="19:20" x14ac:dyDescent="0.8">
      <c r="S64" s="13"/>
      <c r="T64" s="13"/>
    </row>
    <row r="65" spans="19:20" x14ac:dyDescent="0.8">
      <c r="S65" s="13"/>
      <c r="T65" s="13"/>
    </row>
    <row r="66" spans="19:20" x14ac:dyDescent="0.8">
      <c r="S66" s="13"/>
      <c r="T66" s="13"/>
    </row>
    <row r="67" spans="19:20" x14ac:dyDescent="0.8">
      <c r="S67" s="13"/>
      <c r="T67" s="13"/>
    </row>
    <row r="68" spans="19:20" x14ac:dyDescent="0.8">
      <c r="S68" s="13"/>
      <c r="T68" s="13"/>
    </row>
    <row r="69" spans="19:20" x14ac:dyDescent="0.8">
      <c r="S69" s="13"/>
      <c r="T69" s="13"/>
    </row>
    <row r="70" spans="19:20" x14ac:dyDescent="0.8">
      <c r="S70" s="13"/>
      <c r="T70" s="13"/>
    </row>
  </sheetData>
  <sheetProtection selectLockedCells="1" selectUnlockedCells="1"/>
  <mergeCells count="17">
    <mergeCell ref="U13:U15"/>
    <mergeCell ref="V13:V15"/>
    <mergeCell ref="A14:A15"/>
    <mergeCell ref="B14:B15"/>
    <mergeCell ref="C14:E14"/>
    <mergeCell ref="F14:H14"/>
    <mergeCell ref="I14:K14"/>
    <mergeCell ref="L14:N14"/>
    <mergeCell ref="O14:Q14"/>
    <mergeCell ref="R14:T14"/>
    <mergeCell ref="A13:B13"/>
    <mergeCell ref="C13:T13"/>
    <mergeCell ref="N7:R7"/>
    <mergeCell ref="N8:R8"/>
    <mergeCell ref="N9:Q9"/>
    <mergeCell ref="N10:Q10"/>
    <mergeCell ref="N11:Q11"/>
  </mergeCells>
  <printOptions horizontalCentered="1"/>
  <pageMargins left="0.47244094488188981" right="0.23622047244094491" top="0.35433070866141736" bottom="7.874015748031496E-2" header="0.27559055118110237" footer="0.51181102362204722"/>
  <pageSetup paperSize="9" scale="29" orientation="landscape" useFirstPageNumber="1" r:id="rId1"/>
  <headerFooter alignWithMargins="0">
    <oddHeader xml:space="preserve">&amp;R&amp;14Update 03-02-68
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CD096-74FC-4A60-82CF-38D38EC4EB05}">
  <sheetPr>
    <tabColor rgb="FF7030A0"/>
    <pageSetUpPr fitToPage="1"/>
  </sheetPr>
  <dimension ref="A1:V45"/>
  <sheetViews>
    <sheetView topLeftCell="A7" zoomScale="55" zoomScaleNormal="55" zoomScaleSheetLayoutView="30" workbookViewId="0">
      <selection activeCell="F16" sqref="F16"/>
    </sheetView>
  </sheetViews>
  <sheetFormatPr defaultColWidth="11.85546875" defaultRowHeight="39.75" x14ac:dyDescent="0.8"/>
  <cols>
    <col min="1" max="1" width="13.85546875" style="159" bestFit="1" customWidth="1"/>
    <col min="2" max="2" width="22" style="159" customWidth="1"/>
    <col min="3" max="20" width="12.7109375" style="160" customWidth="1"/>
    <col min="21" max="21" width="15.42578125" style="159" customWidth="1"/>
    <col min="22" max="22" width="19.42578125" style="159" customWidth="1"/>
    <col min="23" max="16384" width="11.85546875" style="159"/>
  </cols>
  <sheetData>
    <row r="1" spans="1:22" ht="40.5" x14ac:dyDescent="0.8">
      <c r="A1" s="188" t="s">
        <v>330</v>
      </c>
    </row>
    <row r="4" spans="1:22" x14ac:dyDescent="0.8">
      <c r="P4" s="159"/>
      <c r="Q4" s="159"/>
      <c r="R4" s="159"/>
      <c r="S4" s="159"/>
      <c r="T4" s="159"/>
    </row>
    <row r="5" spans="1:22" x14ac:dyDescent="0.8">
      <c r="P5" s="159"/>
      <c r="Q5" s="159"/>
      <c r="R5" s="159"/>
      <c r="S5" s="159"/>
      <c r="T5" s="159"/>
    </row>
    <row r="6" spans="1:22" x14ac:dyDescent="0.8">
      <c r="P6" s="159"/>
      <c r="Q6" s="159"/>
      <c r="R6" s="159"/>
      <c r="S6" s="159"/>
      <c r="T6" s="159"/>
    </row>
    <row r="7" spans="1:22" ht="40.5" x14ac:dyDescent="0.8">
      <c r="O7" s="159"/>
      <c r="P7" s="159"/>
      <c r="Q7" s="276" t="s">
        <v>7</v>
      </c>
      <c r="R7" s="276"/>
      <c r="S7" s="276"/>
      <c r="T7" s="276"/>
      <c r="U7" s="276"/>
      <c r="V7" s="276"/>
    </row>
    <row r="8" spans="1:22" ht="40.5" x14ac:dyDescent="0.8">
      <c r="O8" s="159"/>
      <c r="P8" s="159"/>
      <c r="Q8" s="276" t="s">
        <v>17</v>
      </c>
      <c r="R8" s="276"/>
      <c r="S8" s="276"/>
      <c r="T8" s="276"/>
      <c r="U8" s="276"/>
      <c r="V8" s="276"/>
    </row>
    <row r="9" spans="1:22" ht="40.5" x14ac:dyDescent="0.8">
      <c r="O9" s="159"/>
      <c r="P9" s="159"/>
      <c r="Q9" s="277" t="s">
        <v>19</v>
      </c>
      <c r="R9" s="277"/>
      <c r="S9" s="277"/>
      <c r="T9" s="277"/>
      <c r="U9" s="277"/>
      <c r="V9" s="163">
        <v>420</v>
      </c>
    </row>
    <row r="10" spans="1:22" ht="40.5" x14ac:dyDescent="0.8">
      <c r="A10" s="164"/>
      <c r="B10" s="164"/>
      <c r="C10" s="164"/>
      <c r="O10" s="159"/>
      <c r="P10" s="159"/>
      <c r="Q10" s="277" t="s">
        <v>20</v>
      </c>
      <c r="R10" s="277"/>
      <c r="S10" s="277"/>
      <c r="T10" s="277"/>
      <c r="U10" s="277"/>
      <c r="V10" s="163">
        <v>500</v>
      </c>
    </row>
    <row r="11" spans="1:22" ht="40.5" x14ac:dyDescent="0.8">
      <c r="O11" s="159"/>
      <c r="P11" s="159"/>
      <c r="Q11" s="277" t="s">
        <v>21</v>
      </c>
      <c r="R11" s="277"/>
      <c r="S11" s="277"/>
      <c r="T11" s="277"/>
      <c r="U11" s="277"/>
      <c r="V11" s="163">
        <v>700</v>
      </c>
    </row>
    <row r="12" spans="1:22" ht="40.5" x14ac:dyDescent="0.8">
      <c r="A12" s="171" t="s">
        <v>328</v>
      </c>
      <c r="B12" s="171"/>
      <c r="C12" s="171"/>
      <c r="D12" s="171"/>
      <c r="E12" s="162"/>
      <c r="F12" s="278" t="s">
        <v>327</v>
      </c>
      <c r="G12" s="278"/>
      <c r="H12" s="278"/>
      <c r="I12" s="161"/>
    </row>
    <row r="13" spans="1:22" ht="40.5" customHeight="1" x14ac:dyDescent="0.8">
      <c r="A13" s="285" t="s">
        <v>2</v>
      </c>
      <c r="B13" s="287"/>
      <c r="C13" s="284" t="s">
        <v>3</v>
      </c>
      <c r="D13" s="284"/>
      <c r="E13" s="284"/>
      <c r="F13" s="284"/>
      <c r="G13" s="284"/>
      <c r="H13" s="284"/>
      <c r="I13" s="284"/>
      <c r="J13" s="284"/>
      <c r="K13" s="284"/>
      <c r="L13" s="284"/>
      <c r="M13" s="284"/>
      <c r="N13" s="284"/>
      <c r="O13" s="284"/>
      <c r="P13" s="284"/>
      <c r="Q13" s="284"/>
      <c r="R13" s="284"/>
      <c r="S13" s="284"/>
      <c r="T13" s="284"/>
      <c r="U13" s="280" t="s">
        <v>35</v>
      </c>
      <c r="V13" s="280" t="s">
        <v>8</v>
      </c>
    </row>
    <row r="14" spans="1:22" x14ac:dyDescent="0.8">
      <c r="A14" s="282" t="s">
        <v>9</v>
      </c>
      <c r="B14" s="280" t="s">
        <v>10</v>
      </c>
      <c r="C14" s="284" t="s">
        <v>11</v>
      </c>
      <c r="D14" s="284"/>
      <c r="E14" s="284"/>
      <c r="F14" s="284" t="s">
        <v>12</v>
      </c>
      <c r="G14" s="284"/>
      <c r="H14" s="284"/>
      <c r="I14" s="284" t="s">
        <v>13</v>
      </c>
      <c r="J14" s="284"/>
      <c r="K14" s="284"/>
      <c r="L14" s="284" t="s">
        <v>14</v>
      </c>
      <c r="M14" s="284"/>
      <c r="N14" s="284"/>
      <c r="O14" s="285" t="s">
        <v>15</v>
      </c>
      <c r="P14" s="286"/>
      <c r="Q14" s="287"/>
      <c r="R14" s="284" t="s">
        <v>16</v>
      </c>
      <c r="S14" s="284"/>
      <c r="T14" s="284"/>
      <c r="U14" s="288"/>
      <c r="V14" s="288"/>
    </row>
    <row r="15" spans="1:22" x14ac:dyDescent="0.8">
      <c r="A15" s="283"/>
      <c r="B15" s="281"/>
      <c r="C15" s="167" t="s">
        <v>197</v>
      </c>
      <c r="D15" s="167" t="s">
        <v>221</v>
      </c>
      <c r="E15" s="167" t="s">
        <v>198</v>
      </c>
      <c r="F15" s="167" t="s">
        <v>197</v>
      </c>
      <c r="G15" s="167" t="s">
        <v>221</v>
      </c>
      <c r="H15" s="167" t="s">
        <v>198</v>
      </c>
      <c r="I15" s="167" t="s">
        <v>197</v>
      </c>
      <c r="J15" s="167" t="s">
        <v>221</v>
      </c>
      <c r="K15" s="167" t="s">
        <v>198</v>
      </c>
      <c r="L15" s="167" t="s">
        <v>197</v>
      </c>
      <c r="M15" s="167" t="s">
        <v>221</v>
      </c>
      <c r="N15" s="167" t="s">
        <v>198</v>
      </c>
      <c r="O15" s="167" t="s">
        <v>197</v>
      </c>
      <c r="P15" s="167" t="s">
        <v>221</v>
      </c>
      <c r="Q15" s="167" t="s">
        <v>198</v>
      </c>
      <c r="R15" s="167" t="s">
        <v>197</v>
      </c>
      <c r="S15" s="167" t="s">
        <v>221</v>
      </c>
      <c r="T15" s="167" t="s">
        <v>198</v>
      </c>
      <c r="U15" s="281"/>
      <c r="V15" s="281"/>
    </row>
    <row r="16" spans="1:22" ht="40.5" x14ac:dyDescent="0.8">
      <c r="A16" s="165" t="s">
        <v>26</v>
      </c>
      <c r="B16" s="166">
        <v>500</v>
      </c>
      <c r="C16" s="168"/>
      <c r="D16" s="168"/>
      <c r="E16" s="168"/>
      <c r="F16" s="170">
        <v>2200</v>
      </c>
      <c r="G16" s="170">
        <v>2700</v>
      </c>
      <c r="H16" s="170">
        <f>F16+750</f>
        <v>2950</v>
      </c>
      <c r="I16" s="170">
        <v>2355</v>
      </c>
      <c r="J16" s="170">
        <f>I16+500</f>
        <v>2855</v>
      </c>
      <c r="K16" s="170">
        <f>I16+750</f>
        <v>3105</v>
      </c>
      <c r="L16" s="170">
        <v>2390</v>
      </c>
      <c r="M16" s="170">
        <f>L16+500</f>
        <v>2890</v>
      </c>
      <c r="N16" s="170">
        <f>L16+750</f>
        <v>3140</v>
      </c>
      <c r="O16" s="170">
        <v>2420</v>
      </c>
      <c r="P16" s="170">
        <f>O16+500</f>
        <v>2920</v>
      </c>
      <c r="Q16" s="170">
        <f>O16+750</f>
        <v>3170</v>
      </c>
      <c r="R16" s="170">
        <v>2475</v>
      </c>
      <c r="S16" s="170">
        <f>R16+500</f>
        <v>2975</v>
      </c>
      <c r="T16" s="170">
        <f>R16+750</f>
        <v>3225</v>
      </c>
      <c r="U16" s="169"/>
      <c r="V16" s="169"/>
    </row>
    <row r="17" spans="1:22" ht="40.5" x14ac:dyDescent="0.8">
      <c r="A17" s="166" t="s">
        <v>27</v>
      </c>
      <c r="B17" s="166">
        <v>650</v>
      </c>
      <c r="C17" s="168"/>
      <c r="D17" s="168"/>
      <c r="E17" s="168"/>
      <c r="F17" s="170">
        <v>2600</v>
      </c>
      <c r="G17" s="170">
        <v>3100</v>
      </c>
      <c r="H17" s="170">
        <f>F17+750</f>
        <v>3350</v>
      </c>
      <c r="I17" s="170">
        <v>2755</v>
      </c>
      <c r="J17" s="170">
        <f>I17+500</f>
        <v>3255</v>
      </c>
      <c r="K17" s="170">
        <f>I17+750</f>
        <v>3505</v>
      </c>
      <c r="L17" s="170">
        <v>2790</v>
      </c>
      <c r="M17" s="170">
        <f>L17+500</f>
        <v>3290</v>
      </c>
      <c r="N17" s="170">
        <f>L17+750</f>
        <v>3540</v>
      </c>
      <c r="O17" s="170">
        <v>2820</v>
      </c>
      <c r="P17" s="170">
        <f>O17+500</f>
        <v>3320</v>
      </c>
      <c r="Q17" s="170">
        <f>O17+750</f>
        <v>3570</v>
      </c>
      <c r="R17" s="170">
        <v>2875</v>
      </c>
      <c r="S17" s="170">
        <f>R17+500</f>
        <v>3375</v>
      </c>
      <c r="T17" s="170">
        <f>R17+750</f>
        <v>3625</v>
      </c>
      <c r="U17" s="169"/>
      <c r="V17" s="169"/>
    </row>
    <row r="19" spans="1:22" ht="40.5" x14ac:dyDescent="0.85">
      <c r="A19" s="279" t="s">
        <v>326</v>
      </c>
      <c r="B19" s="279"/>
      <c r="C19" s="279"/>
      <c r="D19" s="279"/>
      <c r="E19" s="279"/>
      <c r="F19" s="279"/>
      <c r="G19" s="279"/>
      <c r="H19" s="279"/>
      <c r="I19" s="279"/>
      <c r="J19" s="279"/>
      <c r="K19" s="279"/>
      <c r="L19" s="279"/>
      <c r="M19" s="279"/>
      <c r="N19" s="279"/>
      <c r="O19" s="279"/>
      <c r="P19" s="279"/>
      <c r="Q19" s="279"/>
      <c r="R19" s="279"/>
      <c r="S19" s="279"/>
      <c r="T19" s="279"/>
      <c r="U19" s="279"/>
      <c r="V19" s="279"/>
    </row>
    <row r="20" spans="1:22" x14ac:dyDescent="0.8">
      <c r="S20" s="159"/>
      <c r="T20" s="159"/>
    </row>
    <row r="21" spans="1:22" x14ac:dyDescent="0.8">
      <c r="S21" s="159"/>
      <c r="T21" s="159"/>
    </row>
    <row r="22" spans="1:22" x14ac:dyDescent="0.8">
      <c r="S22" s="159"/>
      <c r="T22" s="159"/>
    </row>
    <row r="23" spans="1:22" x14ac:dyDescent="0.8">
      <c r="S23" s="159"/>
      <c r="T23" s="159"/>
    </row>
    <row r="24" spans="1:22" x14ac:dyDescent="0.8">
      <c r="S24" s="159"/>
      <c r="T24" s="159"/>
    </row>
    <row r="25" spans="1:22" x14ac:dyDescent="0.8">
      <c r="S25" s="159"/>
      <c r="T25" s="159"/>
    </row>
    <row r="26" spans="1:22" x14ac:dyDescent="0.8">
      <c r="S26" s="159"/>
      <c r="T26" s="159"/>
    </row>
    <row r="27" spans="1:22" x14ac:dyDescent="0.8">
      <c r="S27" s="159"/>
      <c r="T27" s="159"/>
    </row>
    <row r="28" spans="1:22" x14ac:dyDescent="0.8">
      <c r="S28" s="159"/>
      <c r="T28" s="159"/>
    </row>
    <row r="29" spans="1:22" x14ac:dyDescent="0.8">
      <c r="S29" s="159"/>
      <c r="T29" s="159"/>
    </row>
    <row r="30" spans="1:22" x14ac:dyDescent="0.8">
      <c r="S30" s="159"/>
      <c r="T30" s="159"/>
    </row>
    <row r="31" spans="1:22" x14ac:dyDescent="0.8">
      <c r="S31" s="159"/>
      <c r="T31" s="159"/>
    </row>
    <row r="32" spans="1:22" x14ac:dyDescent="0.8">
      <c r="S32" s="159"/>
      <c r="T32" s="159"/>
    </row>
    <row r="33" spans="19:20" x14ac:dyDescent="0.8">
      <c r="S33" s="159"/>
      <c r="T33" s="159"/>
    </row>
    <row r="34" spans="19:20" x14ac:dyDescent="0.8">
      <c r="S34" s="159"/>
      <c r="T34" s="159"/>
    </row>
    <row r="35" spans="19:20" x14ac:dyDescent="0.8">
      <c r="S35" s="159"/>
      <c r="T35" s="159"/>
    </row>
    <row r="36" spans="19:20" x14ac:dyDescent="0.8">
      <c r="S36" s="159"/>
      <c r="T36" s="159"/>
    </row>
    <row r="37" spans="19:20" x14ac:dyDescent="0.8">
      <c r="S37" s="159"/>
      <c r="T37" s="159"/>
    </row>
    <row r="38" spans="19:20" x14ac:dyDescent="0.8">
      <c r="S38" s="159"/>
      <c r="T38" s="159"/>
    </row>
    <row r="39" spans="19:20" x14ac:dyDescent="0.8">
      <c r="S39" s="159"/>
      <c r="T39" s="159"/>
    </row>
    <row r="40" spans="19:20" x14ac:dyDescent="0.8">
      <c r="S40" s="159"/>
      <c r="T40" s="159"/>
    </row>
    <row r="41" spans="19:20" x14ac:dyDescent="0.8">
      <c r="S41" s="159"/>
      <c r="T41" s="159"/>
    </row>
    <row r="42" spans="19:20" x14ac:dyDescent="0.8">
      <c r="S42" s="159"/>
      <c r="T42" s="159"/>
    </row>
    <row r="43" spans="19:20" x14ac:dyDescent="0.8">
      <c r="S43" s="159"/>
      <c r="T43" s="159"/>
    </row>
    <row r="44" spans="19:20" x14ac:dyDescent="0.8">
      <c r="S44" s="159"/>
      <c r="T44" s="159"/>
    </row>
    <row r="45" spans="19:20" x14ac:dyDescent="0.8">
      <c r="S45" s="159"/>
      <c r="T45" s="159"/>
    </row>
  </sheetData>
  <sheetProtection selectLockedCells="1" selectUnlockedCells="1"/>
  <mergeCells count="19">
    <mergeCell ref="F12:H12"/>
    <mergeCell ref="A19:V19"/>
    <mergeCell ref="B14:B15"/>
    <mergeCell ref="A14:A15"/>
    <mergeCell ref="C14:E14"/>
    <mergeCell ref="F14:H14"/>
    <mergeCell ref="I14:K14"/>
    <mergeCell ref="L14:N14"/>
    <mergeCell ref="C13:T13"/>
    <mergeCell ref="R14:T14"/>
    <mergeCell ref="O14:Q14"/>
    <mergeCell ref="V13:V15"/>
    <mergeCell ref="U13:U15"/>
    <mergeCell ref="A13:B13"/>
    <mergeCell ref="Q7:V7"/>
    <mergeCell ref="Q8:V8"/>
    <mergeCell ref="Q9:U9"/>
    <mergeCell ref="Q10:U10"/>
    <mergeCell ref="Q11:U11"/>
  </mergeCells>
  <printOptions horizontalCentered="1"/>
  <pageMargins left="0.47244094488188981" right="0.23622047244094491" top="0.35433070866141736" bottom="7.874015748031496E-2" header="0.27559055118110237" footer="0.51181102362204722"/>
  <pageSetup paperSize="9" scale="46" orientation="landscape" useFirstPageNumber="1" r:id="rId1"/>
  <headerFooter alignWithMargins="0">
    <oddHeader xml:space="preserve">&amp;R&amp;14Update 03-02-68
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7F14-7795-4E1F-B6CF-4B13814E7400}">
  <sheetPr>
    <tabColor rgb="FF92D050"/>
    <pageSetUpPr fitToPage="1"/>
  </sheetPr>
  <dimension ref="A1:J38"/>
  <sheetViews>
    <sheetView topLeftCell="A13" zoomScale="55" zoomScaleNormal="55" zoomScaleSheetLayoutView="40" workbookViewId="0">
      <selection activeCell="A22" sqref="A22:J22"/>
    </sheetView>
  </sheetViews>
  <sheetFormatPr defaultColWidth="11.85546875" defaultRowHeight="39.75" x14ac:dyDescent="0.8"/>
  <cols>
    <col min="1" max="10" width="29.28515625" style="13" customWidth="1"/>
    <col min="11" max="11" width="11.85546875" style="13" customWidth="1"/>
    <col min="12" max="16384" width="11.85546875" style="13"/>
  </cols>
  <sheetData>
    <row r="1" spans="1:10" ht="40.5" x14ac:dyDescent="0.8">
      <c r="A1" s="26" t="s">
        <v>228</v>
      </c>
    </row>
    <row r="8" spans="1:10" ht="40.5" x14ac:dyDescent="0.8">
      <c r="B8" s="65" t="s">
        <v>220</v>
      </c>
      <c r="C8" s="66"/>
      <c r="D8" s="66"/>
      <c r="E8" s="66"/>
    </row>
    <row r="10" spans="1:10" ht="40.5" x14ac:dyDescent="0.8">
      <c r="A10" s="290" t="s">
        <v>38</v>
      </c>
      <c r="B10" s="290"/>
      <c r="C10" s="290"/>
      <c r="D10" s="290"/>
      <c r="E10" s="290"/>
      <c r="F10" s="290"/>
      <c r="G10" s="290"/>
      <c r="H10" s="60"/>
      <c r="I10" s="60"/>
      <c r="J10" s="60"/>
    </row>
    <row r="11" spans="1:10" s="100" customFormat="1" ht="40.5" x14ac:dyDescent="0.2">
      <c r="A11" s="291" t="s">
        <v>2</v>
      </c>
      <c r="B11" s="291"/>
      <c r="C11" s="237" t="s">
        <v>224</v>
      </c>
      <c r="D11" s="237" t="s">
        <v>225</v>
      </c>
      <c r="E11" s="289" t="s">
        <v>227</v>
      </c>
      <c r="F11" s="289" t="s">
        <v>6</v>
      </c>
      <c r="G11" s="291" t="s">
        <v>33</v>
      </c>
      <c r="H11" s="291"/>
      <c r="I11" s="291"/>
      <c r="J11" s="289" t="s">
        <v>8</v>
      </c>
    </row>
    <row r="12" spans="1:10" s="100" customFormat="1" ht="40.5" x14ac:dyDescent="0.2">
      <c r="A12" s="99" t="s">
        <v>9</v>
      </c>
      <c r="B12" s="155" t="s">
        <v>10</v>
      </c>
      <c r="C12" s="237"/>
      <c r="D12" s="237"/>
      <c r="E12" s="289"/>
      <c r="F12" s="289"/>
      <c r="G12" s="99" t="s">
        <v>19</v>
      </c>
      <c r="H12" s="99" t="s">
        <v>20</v>
      </c>
      <c r="I12" s="99" t="s">
        <v>21</v>
      </c>
      <c r="J12" s="289"/>
    </row>
    <row r="13" spans="1:10" s="100" customFormat="1" ht="40.5" x14ac:dyDescent="0.2">
      <c r="A13" s="101">
        <v>3.2</v>
      </c>
      <c r="B13" s="56">
        <v>110.00000000000001</v>
      </c>
      <c r="C13" s="96">
        <v>1385</v>
      </c>
      <c r="D13" s="96">
        <f>C13+500</f>
        <v>1885</v>
      </c>
      <c r="E13" s="97">
        <f t="shared" ref="E13:E22" si="0">C13+750</f>
        <v>2135</v>
      </c>
      <c r="F13" s="102"/>
      <c r="G13" s="103">
        <v>420</v>
      </c>
      <c r="H13" s="103">
        <v>500</v>
      </c>
      <c r="I13" s="103">
        <v>700</v>
      </c>
      <c r="J13" s="104"/>
    </row>
    <row r="14" spans="1:10" s="100" customFormat="1" ht="40.5" x14ac:dyDescent="0.2">
      <c r="A14" s="101" t="s">
        <v>304</v>
      </c>
      <c r="B14" s="57">
        <f>ROUNDUP( B13*1.35/5,0)*5</f>
        <v>150</v>
      </c>
      <c r="C14" s="42">
        <f>ROUNDUP( C13*1.35/5,0)*5</f>
        <v>1870</v>
      </c>
      <c r="D14" s="42">
        <f>ROUNDUP( D13*1.35/5,0)*5</f>
        <v>2545</v>
      </c>
      <c r="E14" s="42">
        <f>ROUNDUP( E13*1.35/5,0)*5</f>
        <v>2885</v>
      </c>
      <c r="F14" s="102"/>
      <c r="G14" s="103">
        <v>420</v>
      </c>
      <c r="H14" s="103">
        <v>500</v>
      </c>
      <c r="I14" s="103">
        <v>700</v>
      </c>
      <c r="J14" s="104"/>
    </row>
    <row r="15" spans="1:10" s="100" customFormat="1" ht="40.5" x14ac:dyDescent="0.2">
      <c r="A15" s="105">
        <v>4</v>
      </c>
      <c r="B15" s="58">
        <v>110.00000000000001</v>
      </c>
      <c r="C15" s="96">
        <v>1385</v>
      </c>
      <c r="D15" s="96">
        <f>C15+500</f>
        <v>1885</v>
      </c>
      <c r="E15" s="97">
        <f t="shared" si="0"/>
        <v>2135</v>
      </c>
      <c r="F15" s="102"/>
      <c r="G15" s="103">
        <v>420</v>
      </c>
      <c r="H15" s="103">
        <v>500</v>
      </c>
      <c r="I15" s="103">
        <v>700</v>
      </c>
      <c r="J15" s="103">
        <v>100</v>
      </c>
    </row>
    <row r="16" spans="1:10" s="100" customFormat="1" ht="40.5" x14ac:dyDescent="0.2">
      <c r="A16" s="105" t="s">
        <v>284</v>
      </c>
      <c r="B16" s="58">
        <v>150</v>
      </c>
      <c r="C16" s="42">
        <f>ROUNDUP( C15*1.35/5,0)*5</f>
        <v>1870</v>
      </c>
      <c r="D16" s="42">
        <f>ROUNDUP( D15*1.35/5,0)*5</f>
        <v>2545</v>
      </c>
      <c r="E16" s="42">
        <f>ROUNDUP( E15*1.35/5,0)*5</f>
        <v>2885</v>
      </c>
      <c r="F16" s="102"/>
      <c r="G16" s="103">
        <v>420</v>
      </c>
      <c r="H16" s="103">
        <v>500</v>
      </c>
      <c r="I16" s="103">
        <v>700</v>
      </c>
      <c r="J16" s="103">
        <v>100</v>
      </c>
    </row>
    <row r="17" spans="1:10" s="100" customFormat="1" ht="40.5" x14ac:dyDescent="0.2">
      <c r="A17" s="106">
        <v>4.8</v>
      </c>
      <c r="B17" s="58">
        <v>110.00000000000001</v>
      </c>
      <c r="C17" s="96">
        <v>1385</v>
      </c>
      <c r="D17" s="96">
        <f>C17+500</f>
        <v>1885</v>
      </c>
      <c r="E17" s="97">
        <f>C17+750</f>
        <v>2135</v>
      </c>
      <c r="F17" s="102"/>
      <c r="G17" s="103">
        <v>420</v>
      </c>
      <c r="H17" s="103">
        <v>500</v>
      </c>
      <c r="I17" s="103">
        <v>700</v>
      </c>
      <c r="J17" s="107"/>
    </row>
    <row r="18" spans="1:10" s="100" customFormat="1" ht="40.5" x14ac:dyDescent="0.2">
      <c r="A18" s="105" t="s">
        <v>282</v>
      </c>
      <c r="B18" s="58">
        <v>150</v>
      </c>
      <c r="C18" s="42">
        <f>ROUNDUP( C17*1.35/5,0)*5</f>
        <v>1870</v>
      </c>
      <c r="D18" s="42">
        <f>ROUNDUP( D17*1.35/5,0)*5</f>
        <v>2545</v>
      </c>
      <c r="E18" s="42">
        <f>ROUNDUP( E17*1.35/5,0)*5</f>
        <v>2885</v>
      </c>
      <c r="F18" s="102"/>
      <c r="G18" s="103">
        <v>420</v>
      </c>
      <c r="H18" s="103">
        <v>500</v>
      </c>
      <c r="I18" s="103">
        <v>700</v>
      </c>
      <c r="J18" s="107"/>
    </row>
    <row r="19" spans="1:10" s="100" customFormat="1" ht="40.5" x14ac:dyDescent="0.2">
      <c r="A19" s="105">
        <v>5</v>
      </c>
      <c r="B19" s="58">
        <v>120</v>
      </c>
      <c r="C19" s="96">
        <v>1385</v>
      </c>
      <c r="D19" s="96">
        <f>C19+500</f>
        <v>1885</v>
      </c>
      <c r="E19" s="97">
        <f t="shared" si="0"/>
        <v>2135</v>
      </c>
      <c r="F19" s="102"/>
      <c r="G19" s="103">
        <v>420</v>
      </c>
      <c r="H19" s="103">
        <v>500</v>
      </c>
      <c r="I19" s="103">
        <v>700</v>
      </c>
      <c r="J19" s="107"/>
    </row>
    <row r="20" spans="1:10" s="100" customFormat="1" ht="40.5" x14ac:dyDescent="0.2">
      <c r="A20" s="105">
        <v>6</v>
      </c>
      <c r="B20" s="58">
        <v>120</v>
      </c>
      <c r="C20" s="96">
        <v>1430.0000000000002</v>
      </c>
      <c r="D20" s="96">
        <f>C20+500</f>
        <v>1930.0000000000002</v>
      </c>
      <c r="E20" s="97">
        <f t="shared" si="0"/>
        <v>2180</v>
      </c>
      <c r="F20" s="103">
        <v>750</v>
      </c>
      <c r="G20" s="103">
        <v>420</v>
      </c>
      <c r="H20" s="103">
        <v>500</v>
      </c>
      <c r="I20" s="103">
        <v>700</v>
      </c>
      <c r="J20" s="103">
        <v>120</v>
      </c>
    </row>
    <row r="21" spans="1:10" s="100" customFormat="1" ht="40.5" x14ac:dyDescent="0.2">
      <c r="A21" s="105" t="s">
        <v>235</v>
      </c>
      <c r="B21" s="58">
        <v>160</v>
      </c>
      <c r="C21" s="42">
        <f>ROUNDUP( C20*1.35/5,0)*5</f>
        <v>1935</v>
      </c>
      <c r="D21" s="42">
        <f>ROUNDUP( D20*1.35/5,0)*5</f>
        <v>2610</v>
      </c>
      <c r="E21" s="42">
        <f>ROUNDUP( E20*1.35/5,0)*5</f>
        <v>2945</v>
      </c>
      <c r="F21" s="103">
        <v>750</v>
      </c>
      <c r="G21" s="103">
        <v>420</v>
      </c>
      <c r="H21" s="103">
        <v>500</v>
      </c>
      <c r="I21" s="103">
        <v>700</v>
      </c>
      <c r="J21" s="103">
        <v>120</v>
      </c>
    </row>
    <row r="22" spans="1:10" s="100" customFormat="1" ht="40.5" x14ac:dyDescent="0.2">
      <c r="A22" s="226">
        <v>6.35</v>
      </c>
      <c r="B22" s="220">
        <v>120</v>
      </c>
      <c r="C22" s="227">
        <v>1430.0000000000002</v>
      </c>
      <c r="D22" s="227">
        <f>C22+500</f>
        <v>1930.0000000000002</v>
      </c>
      <c r="E22" s="227">
        <f t="shared" si="0"/>
        <v>2180</v>
      </c>
      <c r="F22" s="228">
        <v>750</v>
      </c>
      <c r="G22" s="228">
        <v>420</v>
      </c>
      <c r="H22" s="228">
        <v>500</v>
      </c>
      <c r="I22" s="228">
        <v>700</v>
      </c>
      <c r="J22" s="229"/>
    </row>
    <row r="23" spans="1:10" s="100" customFormat="1" ht="40.5" x14ac:dyDescent="0.2">
      <c r="A23" s="108" t="s">
        <v>285</v>
      </c>
      <c r="B23" s="58">
        <v>160</v>
      </c>
      <c r="C23" s="42">
        <f>ROUNDUP( C22*1.35/5,0)*5</f>
        <v>1935</v>
      </c>
      <c r="D23" s="42">
        <f>ROUNDUP( D22*1.35/5,0)*5</f>
        <v>2610</v>
      </c>
      <c r="E23" s="42">
        <f>ROUNDUP( E22*1.35/5,0)*5</f>
        <v>2945</v>
      </c>
      <c r="F23" s="103">
        <v>750</v>
      </c>
      <c r="G23" s="103">
        <v>420</v>
      </c>
      <c r="H23" s="103">
        <v>500</v>
      </c>
      <c r="I23" s="103">
        <v>700</v>
      </c>
      <c r="J23" s="104"/>
    </row>
    <row r="24" spans="1:10" s="100" customFormat="1" ht="40.5" x14ac:dyDescent="0.2">
      <c r="A24" s="95" t="s">
        <v>278</v>
      </c>
      <c r="B24" s="58"/>
      <c r="C24" s="96"/>
      <c r="D24" s="96"/>
      <c r="E24" s="97"/>
      <c r="F24" s="103">
        <v>750</v>
      </c>
      <c r="G24" s="103">
        <v>420</v>
      </c>
      <c r="H24" s="103">
        <v>500</v>
      </c>
      <c r="I24" s="103">
        <v>700</v>
      </c>
      <c r="J24" s="104"/>
    </row>
    <row r="25" spans="1:10" s="100" customFormat="1" ht="40.5" x14ac:dyDescent="0.2">
      <c r="A25" s="105">
        <v>8</v>
      </c>
      <c r="B25" s="58">
        <v>130</v>
      </c>
      <c r="C25" s="96">
        <v>1540.0000000000002</v>
      </c>
      <c r="D25" s="96">
        <f>C25+500</f>
        <v>2040.0000000000002</v>
      </c>
      <c r="E25" s="97">
        <f>C25+750</f>
        <v>2290</v>
      </c>
      <c r="F25" s="103">
        <v>750</v>
      </c>
      <c r="G25" s="103">
        <v>420</v>
      </c>
      <c r="H25" s="103">
        <v>500</v>
      </c>
      <c r="I25" s="103">
        <v>700</v>
      </c>
      <c r="J25" s="104"/>
    </row>
    <row r="26" spans="1:10" s="100" customFormat="1" ht="40.5" x14ac:dyDescent="0.2">
      <c r="A26" s="105" t="s">
        <v>236</v>
      </c>
      <c r="B26" s="58">
        <v>180</v>
      </c>
      <c r="C26" s="42">
        <f>ROUNDUP( C25*1.35/5,0)*5</f>
        <v>2080</v>
      </c>
      <c r="D26" s="42">
        <f>ROUNDUP( D25*1.35/5,0)*5</f>
        <v>2755</v>
      </c>
      <c r="E26" s="42">
        <f>ROUNDUP( E25*1.35/5,0)*5</f>
        <v>3095</v>
      </c>
      <c r="F26" s="103">
        <v>750</v>
      </c>
      <c r="G26" s="103">
        <v>420</v>
      </c>
      <c r="H26" s="103">
        <v>500</v>
      </c>
      <c r="I26" s="103">
        <v>700</v>
      </c>
      <c r="J26" s="104"/>
    </row>
    <row r="27" spans="1:10" s="100" customFormat="1" ht="40.5" x14ac:dyDescent="0.2">
      <c r="A27" s="106">
        <v>9.5</v>
      </c>
      <c r="B27" s="58">
        <v>130</v>
      </c>
      <c r="C27" s="96">
        <v>1595.0000000000002</v>
      </c>
      <c r="D27" s="96">
        <f>C27+500</f>
        <v>2095</v>
      </c>
      <c r="E27" s="97">
        <f t="shared" ref="E27:E35" si="1">C27+750</f>
        <v>2345</v>
      </c>
      <c r="F27" s="103">
        <v>750</v>
      </c>
      <c r="G27" s="103">
        <v>420</v>
      </c>
      <c r="H27" s="103">
        <v>500</v>
      </c>
      <c r="I27" s="103">
        <v>700</v>
      </c>
      <c r="J27" s="104"/>
    </row>
    <row r="28" spans="1:10" s="100" customFormat="1" ht="40.5" x14ac:dyDescent="0.2">
      <c r="A28" s="106" t="s">
        <v>237</v>
      </c>
      <c r="B28" s="58">
        <v>180</v>
      </c>
      <c r="C28" s="42">
        <f>ROUNDUP( C27*1.35/5,0)*5</f>
        <v>2155</v>
      </c>
      <c r="D28" s="42">
        <f>ROUNDUP( D27*1.35/5,0)*5</f>
        <v>2830</v>
      </c>
      <c r="E28" s="42">
        <f>ROUNDUP( E27*1.35/5,0)*5</f>
        <v>3170</v>
      </c>
      <c r="F28" s="103">
        <v>750</v>
      </c>
      <c r="G28" s="103">
        <v>420</v>
      </c>
      <c r="H28" s="103">
        <v>500</v>
      </c>
      <c r="I28" s="103">
        <v>700</v>
      </c>
      <c r="J28" s="104"/>
    </row>
    <row r="29" spans="1:10" s="100" customFormat="1" ht="40.5" x14ac:dyDescent="0.2">
      <c r="A29" s="105" t="s">
        <v>28</v>
      </c>
      <c r="B29" s="58">
        <v>180</v>
      </c>
      <c r="C29" s="96">
        <v>2155</v>
      </c>
      <c r="D29" s="96">
        <v>2830</v>
      </c>
      <c r="E29" s="97">
        <v>3170</v>
      </c>
      <c r="F29" s="103">
        <v>750</v>
      </c>
      <c r="G29" s="103">
        <v>420</v>
      </c>
      <c r="H29" s="103">
        <v>500</v>
      </c>
      <c r="I29" s="103">
        <v>700</v>
      </c>
      <c r="J29" s="104"/>
    </row>
    <row r="30" spans="1:10" s="100" customFormat="1" ht="40.5" x14ac:dyDescent="0.2">
      <c r="A30" s="106">
        <v>12.7</v>
      </c>
      <c r="B30" s="58">
        <v>130</v>
      </c>
      <c r="C30" s="96">
        <v>1705.0000000000002</v>
      </c>
      <c r="D30" s="96">
        <f>C30+500</f>
        <v>2205</v>
      </c>
      <c r="E30" s="97">
        <f t="shared" si="1"/>
        <v>2455</v>
      </c>
      <c r="F30" s="103">
        <v>750</v>
      </c>
      <c r="G30" s="103">
        <v>420</v>
      </c>
      <c r="H30" s="103">
        <v>500</v>
      </c>
      <c r="I30" s="103">
        <v>700</v>
      </c>
      <c r="J30" s="104"/>
    </row>
    <row r="31" spans="1:10" s="100" customFormat="1" ht="40.5" x14ac:dyDescent="0.2">
      <c r="A31" s="106" t="s">
        <v>238</v>
      </c>
      <c r="B31" s="58">
        <v>180</v>
      </c>
      <c r="C31" s="42">
        <f>ROUNDUP( C30*1.35/5,0)*5</f>
        <v>2305</v>
      </c>
      <c r="D31" s="42">
        <f>ROUNDUP( D30*1.35/5,0)*5</f>
        <v>2980</v>
      </c>
      <c r="E31" s="42">
        <f>ROUNDUP( E30*1.35/5,0)*5</f>
        <v>3315</v>
      </c>
      <c r="F31" s="103">
        <v>750</v>
      </c>
      <c r="G31" s="103">
        <v>420</v>
      </c>
      <c r="H31" s="103">
        <v>500</v>
      </c>
      <c r="I31" s="103">
        <v>700</v>
      </c>
      <c r="J31" s="104"/>
    </row>
    <row r="32" spans="1:10" s="100" customFormat="1" ht="40.5" x14ac:dyDescent="0.2">
      <c r="A32" s="106">
        <v>15.8</v>
      </c>
      <c r="B32" s="58">
        <v>145</v>
      </c>
      <c r="C32" s="96">
        <v>1925.0000000000002</v>
      </c>
      <c r="D32" s="96">
        <f>C32+500</f>
        <v>2425</v>
      </c>
      <c r="E32" s="97">
        <f t="shared" si="1"/>
        <v>2675</v>
      </c>
      <c r="F32" s="103">
        <v>750</v>
      </c>
      <c r="G32" s="103">
        <v>420</v>
      </c>
      <c r="H32" s="103">
        <v>500</v>
      </c>
      <c r="I32" s="103">
        <v>700</v>
      </c>
      <c r="J32" s="104"/>
    </row>
    <row r="33" spans="1:10" s="100" customFormat="1" ht="40.5" x14ac:dyDescent="0.2">
      <c r="A33" s="106" t="s">
        <v>286</v>
      </c>
      <c r="B33" s="58">
        <v>195</v>
      </c>
      <c r="C33" s="42">
        <f>ROUNDUP( C32*1.35/5,0)*5</f>
        <v>2600</v>
      </c>
      <c r="D33" s="42">
        <f>ROUNDUP( D32*1.35/5,0)*5</f>
        <v>3275</v>
      </c>
      <c r="E33" s="42">
        <f>ROUNDUP( E32*1.35/5,0)*5</f>
        <v>3615</v>
      </c>
      <c r="F33" s="103">
        <v>750</v>
      </c>
      <c r="G33" s="103">
        <v>420</v>
      </c>
      <c r="H33" s="103">
        <v>500</v>
      </c>
      <c r="I33" s="103">
        <v>700</v>
      </c>
      <c r="J33" s="104"/>
    </row>
    <row r="34" spans="1:10" s="100" customFormat="1" ht="40.5" x14ac:dyDescent="0.2">
      <c r="A34" s="106" t="s">
        <v>305</v>
      </c>
      <c r="B34" s="57">
        <f>ROUNDUP( B35*1.35/5,0)*5</f>
        <v>205</v>
      </c>
      <c r="C34" s="42">
        <f>ROUNDUP( C35*1.35/5,0)*5</f>
        <v>2600</v>
      </c>
      <c r="D34" s="42">
        <f>ROUNDUP( D35*1.35/5,0)*5</f>
        <v>3275</v>
      </c>
      <c r="E34" s="42">
        <f>ROUNDUP( E35*1.35/5,0)*5</f>
        <v>3615</v>
      </c>
      <c r="F34" s="103">
        <v>750</v>
      </c>
      <c r="G34" s="84"/>
      <c r="H34" s="103">
        <v>500</v>
      </c>
      <c r="I34" s="103">
        <v>700</v>
      </c>
      <c r="J34" s="104"/>
    </row>
    <row r="35" spans="1:10" s="100" customFormat="1" ht="40.5" x14ac:dyDescent="0.2">
      <c r="A35" s="105">
        <v>19</v>
      </c>
      <c r="B35" s="58">
        <v>150</v>
      </c>
      <c r="C35" s="96">
        <v>1925.0000000000002</v>
      </c>
      <c r="D35" s="96">
        <f>C35+500</f>
        <v>2425</v>
      </c>
      <c r="E35" s="97">
        <f t="shared" si="1"/>
        <v>2675</v>
      </c>
      <c r="F35" s="103">
        <v>750</v>
      </c>
      <c r="G35" s="84"/>
      <c r="H35" s="103">
        <v>500</v>
      </c>
      <c r="I35" s="103">
        <v>700</v>
      </c>
      <c r="J35" s="104"/>
    </row>
    <row r="36" spans="1:10" ht="40.5" x14ac:dyDescent="0.8">
      <c r="A36" s="40" t="s">
        <v>280</v>
      </c>
      <c r="B36" s="58">
        <v>195</v>
      </c>
      <c r="C36" s="42">
        <f>ROUNDUP( C35*1.35/5,0)*5</f>
        <v>2600</v>
      </c>
      <c r="D36" s="42">
        <f>ROUNDUP( D35*1.35/5,0)*5</f>
        <v>3275</v>
      </c>
      <c r="E36" s="42">
        <f>ROUNDUP( E35*1.35/5,0)*5</f>
        <v>3615</v>
      </c>
      <c r="F36" s="103">
        <v>750</v>
      </c>
      <c r="G36" s="84"/>
      <c r="H36" s="103">
        <v>500</v>
      </c>
      <c r="I36" s="103">
        <v>700</v>
      </c>
      <c r="J36" s="85"/>
    </row>
    <row r="37" spans="1:10" ht="40.5" x14ac:dyDescent="0.8">
      <c r="A37" s="40" t="s">
        <v>29</v>
      </c>
      <c r="B37" s="58">
        <v>605</v>
      </c>
      <c r="C37" s="8">
        <v>3485</v>
      </c>
      <c r="D37" s="96">
        <f>C37+500</f>
        <v>3985</v>
      </c>
      <c r="E37" s="97">
        <f>C37+750</f>
        <v>4235</v>
      </c>
      <c r="F37" s="103">
        <v>750</v>
      </c>
      <c r="G37" s="84"/>
      <c r="H37" s="103">
        <v>500</v>
      </c>
      <c r="I37" s="103">
        <v>700</v>
      </c>
      <c r="J37" s="85"/>
    </row>
    <row r="38" spans="1:10" ht="40.5" x14ac:dyDescent="0.8">
      <c r="A38" s="40" t="s">
        <v>30</v>
      </c>
      <c r="B38" s="58">
        <v>605</v>
      </c>
      <c r="C38" s="8">
        <v>3485</v>
      </c>
      <c r="D38" s="96">
        <f>C38+500</f>
        <v>3985</v>
      </c>
      <c r="E38" s="97">
        <f>C38+750</f>
        <v>4235</v>
      </c>
      <c r="F38" s="103">
        <v>750</v>
      </c>
      <c r="G38" s="84"/>
      <c r="H38" s="103">
        <v>500</v>
      </c>
      <c r="I38" s="103">
        <v>700</v>
      </c>
      <c r="J38" s="85"/>
    </row>
  </sheetData>
  <sheetProtection selectLockedCells="1" selectUnlockedCells="1"/>
  <mergeCells count="8">
    <mergeCell ref="J11:J12"/>
    <mergeCell ref="A10:G10"/>
    <mergeCell ref="A11:B11"/>
    <mergeCell ref="C11:C12"/>
    <mergeCell ref="E11:E12"/>
    <mergeCell ref="F11:F12"/>
    <mergeCell ref="G11:I11"/>
    <mergeCell ref="D11:D12"/>
  </mergeCells>
  <printOptions horizontalCentered="1"/>
  <pageMargins left="0.43307086614173229" right="0.35433070866141736" top="0.74803149606299213" bottom="0.74803149606299213" header="0.31496062992125984" footer="0.31496062992125984"/>
  <pageSetup paperSize="9" scale="32" orientation="portrait" useFirstPageNumber="1" r:id="rId1"/>
  <headerFooter alignWithMargins="0">
    <oddHeader xml:space="preserve">&amp;R&amp;14Update 03-02-68
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A92-5254-4876-AF08-26D546C409CD}">
  <sheetPr>
    <tabColor rgb="FF7030A0"/>
    <pageSetUpPr fitToPage="1"/>
  </sheetPr>
  <dimension ref="A1:V16"/>
  <sheetViews>
    <sheetView zoomScale="55" zoomScaleNormal="55" zoomScaleSheetLayoutView="40" workbookViewId="0">
      <selection activeCell="G12" sqref="G12"/>
    </sheetView>
  </sheetViews>
  <sheetFormatPr defaultColWidth="11.85546875" defaultRowHeight="39.75" x14ac:dyDescent="0.8"/>
  <cols>
    <col min="1" max="1" width="16.28515625" style="13" bestFit="1" customWidth="1"/>
    <col min="2" max="2" width="30.85546875" style="13" bestFit="1" customWidth="1"/>
    <col min="3" max="3" width="30.5703125" style="13" customWidth="1"/>
    <col min="4" max="4" width="27.140625" style="13" customWidth="1"/>
    <col min="5" max="5" width="16" style="13" customWidth="1"/>
    <col min="6" max="6" width="29.28515625" style="13" customWidth="1"/>
    <col min="7" max="8" width="24.5703125" style="13" customWidth="1"/>
    <col min="9" max="9" width="24.85546875" style="13" customWidth="1"/>
    <col min="10" max="10" width="24.7109375" style="13" customWidth="1"/>
    <col min="11" max="11" width="11.85546875" style="13" customWidth="1"/>
    <col min="12" max="16384" width="11.85546875" style="13"/>
  </cols>
  <sheetData>
    <row r="1" spans="1:22" ht="40.5" x14ac:dyDescent="0.8">
      <c r="A1" s="181" t="s">
        <v>329</v>
      </c>
    </row>
    <row r="8" spans="1:22" ht="40.5" x14ac:dyDescent="0.8">
      <c r="B8" s="26"/>
    </row>
    <row r="10" spans="1:22" ht="40.5" x14ac:dyDescent="0.8">
      <c r="A10" s="182" t="s">
        <v>38</v>
      </c>
      <c r="B10" s="182"/>
      <c r="C10" s="184"/>
      <c r="D10" s="181"/>
      <c r="E10" s="181"/>
      <c r="F10" s="181"/>
      <c r="G10" s="181"/>
    </row>
    <row r="11" spans="1:22" s="174" customFormat="1" ht="40.5" x14ac:dyDescent="0.2">
      <c r="A11" s="294" t="s">
        <v>2</v>
      </c>
      <c r="B11" s="294"/>
      <c r="C11" s="295" t="s">
        <v>224</v>
      </c>
      <c r="D11" s="297" t="s">
        <v>225</v>
      </c>
      <c r="E11" s="297" t="s">
        <v>227</v>
      </c>
      <c r="F11" s="297" t="s">
        <v>6</v>
      </c>
      <c r="G11" s="294" t="s">
        <v>33</v>
      </c>
      <c r="H11" s="294"/>
      <c r="I11" s="294"/>
      <c r="J11" s="292" t="s">
        <v>8</v>
      </c>
    </row>
    <row r="12" spans="1:22" s="174" customFormat="1" ht="40.5" x14ac:dyDescent="0.2">
      <c r="A12" s="172" t="s">
        <v>9</v>
      </c>
      <c r="B12" s="173" t="s">
        <v>10</v>
      </c>
      <c r="C12" s="296"/>
      <c r="D12" s="297"/>
      <c r="E12" s="297"/>
      <c r="F12" s="297"/>
      <c r="G12" s="172" t="s">
        <v>19</v>
      </c>
      <c r="H12" s="172" t="s">
        <v>20</v>
      </c>
      <c r="I12" s="172" t="s">
        <v>21</v>
      </c>
      <c r="J12" s="292"/>
    </row>
    <row r="13" spans="1:22" s="174" customFormat="1" ht="40.5" x14ac:dyDescent="0.2">
      <c r="A13" s="175" t="s">
        <v>26</v>
      </c>
      <c r="B13" s="176">
        <v>500</v>
      </c>
      <c r="C13" s="178">
        <v>2140</v>
      </c>
      <c r="D13" s="178">
        <f>C13+500</f>
        <v>2640</v>
      </c>
      <c r="E13" s="179">
        <f t="shared" ref="E13" si="0">C13+750</f>
        <v>2890</v>
      </c>
      <c r="F13" s="177"/>
      <c r="G13" s="180">
        <v>420</v>
      </c>
      <c r="H13" s="180">
        <v>500</v>
      </c>
      <c r="I13" s="180">
        <v>700</v>
      </c>
      <c r="J13" s="177"/>
    </row>
    <row r="14" spans="1:22" s="174" customFormat="1" ht="40.5" x14ac:dyDescent="0.2">
      <c r="A14" s="176" t="s">
        <v>27</v>
      </c>
      <c r="B14" s="176">
        <v>650</v>
      </c>
      <c r="C14" s="178">
        <v>2600</v>
      </c>
      <c r="D14" s="178">
        <f>C14+500</f>
        <v>3100</v>
      </c>
      <c r="E14" s="179">
        <f>C14+750</f>
        <v>3350</v>
      </c>
      <c r="F14" s="177"/>
      <c r="G14" s="180">
        <v>420</v>
      </c>
      <c r="H14" s="180">
        <v>500</v>
      </c>
      <c r="I14" s="180">
        <v>700</v>
      </c>
      <c r="J14" s="177"/>
    </row>
    <row r="16" spans="1:22" ht="40.5" x14ac:dyDescent="0.85">
      <c r="A16" s="293" t="s">
        <v>326</v>
      </c>
      <c r="B16" s="293"/>
      <c r="C16" s="293"/>
      <c r="D16" s="293"/>
      <c r="E16" s="293"/>
      <c r="F16" s="293"/>
      <c r="G16" s="293"/>
      <c r="H16" s="293"/>
      <c r="I16" s="293"/>
      <c r="J16" s="29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</row>
  </sheetData>
  <sheetProtection selectLockedCells="1" selectUnlockedCells="1"/>
  <mergeCells count="8">
    <mergeCell ref="J11:J12"/>
    <mergeCell ref="A16:J16"/>
    <mergeCell ref="A11:B11"/>
    <mergeCell ref="C11:C12"/>
    <mergeCell ref="D11:D12"/>
    <mergeCell ref="E11:E12"/>
    <mergeCell ref="F11:F12"/>
    <mergeCell ref="G11:I11"/>
  </mergeCells>
  <printOptions horizontalCentered="1"/>
  <pageMargins left="0.43307086614173229" right="0.35433070866141736" top="0.74803149606299213" bottom="0.74803149606299213" header="0.31496062992125984" footer="0.31496062992125984"/>
  <pageSetup paperSize="9" scale="38" orientation="portrait" useFirstPageNumber="1" r:id="rId1"/>
  <headerFooter alignWithMargins="0">
    <oddHeader xml:space="preserve">&amp;R&amp;14Update 03-02-68
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FCBD-53CC-472E-92CA-8359C9F740A1}">
  <sheetPr>
    <tabColor rgb="FF92D050"/>
    <pageSetUpPr fitToPage="1"/>
  </sheetPr>
  <dimension ref="A1:V41"/>
  <sheetViews>
    <sheetView topLeftCell="D16" zoomScale="55" zoomScaleNormal="55" zoomScaleSheetLayoutView="25" workbookViewId="0">
      <selection activeCell="O27" sqref="O27"/>
    </sheetView>
  </sheetViews>
  <sheetFormatPr defaultColWidth="11.85546875" defaultRowHeight="39.75" x14ac:dyDescent="0.8"/>
  <cols>
    <col min="1" max="1" width="17.28515625" style="13" customWidth="1"/>
    <col min="2" max="2" width="22.85546875" style="13" customWidth="1"/>
    <col min="3" max="22" width="17.28515625" style="13" customWidth="1"/>
    <col min="23" max="24" width="14.85546875" style="13" bestFit="1" customWidth="1"/>
    <col min="25" max="28" width="11.85546875" style="13"/>
    <col min="29" max="29" width="11.85546875" style="13" customWidth="1"/>
    <col min="30" max="16384" width="11.85546875" style="13"/>
  </cols>
  <sheetData>
    <row r="1" spans="1:22" ht="40.5" x14ac:dyDescent="0.8">
      <c r="A1" s="26" t="s">
        <v>60</v>
      </c>
    </row>
    <row r="2" spans="1:22" ht="40.5" x14ac:dyDescent="0.8">
      <c r="A2" s="26"/>
    </row>
    <row r="3" spans="1:22" ht="40.5" x14ac:dyDescent="0.8">
      <c r="A3" s="26"/>
    </row>
    <row r="4" spans="1:22" ht="40.5" x14ac:dyDescent="0.8">
      <c r="A4" s="26"/>
    </row>
    <row r="7" spans="1:22" ht="40.5" x14ac:dyDescent="0.8">
      <c r="C7" s="65" t="s">
        <v>220</v>
      </c>
      <c r="D7" s="66"/>
      <c r="E7" s="66"/>
      <c r="F7" s="66"/>
      <c r="G7" s="66"/>
      <c r="H7" s="66"/>
      <c r="I7" s="66"/>
    </row>
    <row r="9" spans="1:22" ht="40.5" x14ac:dyDescent="0.8">
      <c r="A9" s="298" t="s">
        <v>61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300"/>
    </row>
    <row r="10" spans="1:22" s="17" customFormat="1" ht="40.5" x14ac:dyDescent="0.2">
      <c r="A10" s="242" t="s">
        <v>2</v>
      </c>
      <c r="B10" s="242"/>
      <c r="C10" s="242" t="s">
        <v>3</v>
      </c>
      <c r="D10" s="242"/>
      <c r="E10" s="242"/>
      <c r="F10" s="242"/>
      <c r="G10" s="242"/>
      <c r="H10" s="242"/>
      <c r="I10" s="242"/>
      <c r="J10" s="242"/>
      <c r="K10" s="242"/>
      <c r="L10" s="242"/>
      <c r="M10" s="242"/>
      <c r="N10" s="242"/>
      <c r="O10" s="242"/>
      <c r="P10" s="242"/>
      <c r="Q10" s="242"/>
      <c r="R10" s="242"/>
      <c r="S10" s="242"/>
      <c r="T10" s="242"/>
      <c r="U10" s="237" t="s">
        <v>6</v>
      </c>
      <c r="V10" s="237" t="s">
        <v>8</v>
      </c>
    </row>
    <row r="11" spans="1:22" s="17" customFormat="1" ht="40.5" x14ac:dyDescent="0.2">
      <c r="A11" s="242" t="s">
        <v>9</v>
      </c>
      <c r="B11" s="237" t="s">
        <v>10</v>
      </c>
      <c r="C11" s="242" t="s">
        <v>11</v>
      </c>
      <c r="D11" s="242"/>
      <c r="E11" s="242"/>
      <c r="F11" s="242" t="s">
        <v>12</v>
      </c>
      <c r="G11" s="242"/>
      <c r="H11" s="242"/>
      <c r="I11" s="242" t="s">
        <v>13</v>
      </c>
      <c r="J11" s="242"/>
      <c r="K11" s="242"/>
      <c r="L11" s="242" t="s">
        <v>14</v>
      </c>
      <c r="M11" s="242"/>
      <c r="N11" s="242"/>
      <c r="O11" s="242" t="s">
        <v>15</v>
      </c>
      <c r="P11" s="242"/>
      <c r="Q11" s="242"/>
      <c r="R11" s="242" t="s">
        <v>16</v>
      </c>
      <c r="S11" s="242"/>
      <c r="T11" s="242"/>
      <c r="U11" s="237"/>
      <c r="V11" s="237"/>
    </row>
    <row r="12" spans="1:22" s="17" customFormat="1" ht="40.5" x14ac:dyDescent="0.2">
      <c r="A12" s="242"/>
      <c r="B12" s="237"/>
      <c r="C12" s="5" t="s">
        <v>197</v>
      </c>
      <c r="D12" s="5" t="s">
        <v>221</v>
      </c>
      <c r="E12" s="5" t="s">
        <v>198</v>
      </c>
      <c r="F12" s="5" t="s">
        <v>197</v>
      </c>
      <c r="G12" s="5" t="s">
        <v>221</v>
      </c>
      <c r="H12" s="5" t="s">
        <v>198</v>
      </c>
      <c r="I12" s="5" t="s">
        <v>197</v>
      </c>
      <c r="J12" s="5" t="s">
        <v>221</v>
      </c>
      <c r="K12" s="5" t="s">
        <v>198</v>
      </c>
      <c r="L12" s="5" t="s">
        <v>197</v>
      </c>
      <c r="M12" s="5" t="s">
        <v>221</v>
      </c>
      <c r="N12" s="5" t="s">
        <v>198</v>
      </c>
      <c r="O12" s="5" t="s">
        <v>197</v>
      </c>
      <c r="P12" s="5" t="s">
        <v>221</v>
      </c>
      <c r="Q12" s="5" t="s">
        <v>198</v>
      </c>
      <c r="R12" s="5" t="s">
        <v>197</v>
      </c>
      <c r="S12" s="5" t="s">
        <v>221</v>
      </c>
      <c r="T12" s="5" t="s">
        <v>198</v>
      </c>
      <c r="U12" s="237"/>
      <c r="V12" s="237"/>
    </row>
    <row r="13" spans="1:22" ht="40.5" x14ac:dyDescent="0.8">
      <c r="A13" s="89">
        <v>3.2</v>
      </c>
      <c r="B13" s="56">
        <v>110.00000000000001</v>
      </c>
      <c r="C13" s="42">
        <v>1350</v>
      </c>
      <c r="D13" s="42">
        <f>C13+500</f>
        <v>1850</v>
      </c>
      <c r="E13" s="42">
        <v>2100</v>
      </c>
      <c r="F13" s="42">
        <v>1435</v>
      </c>
      <c r="G13" s="42">
        <f>F13+500</f>
        <v>1935</v>
      </c>
      <c r="H13" s="42">
        <v>2185</v>
      </c>
      <c r="I13" s="42">
        <v>1460</v>
      </c>
      <c r="J13" s="42">
        <f>I13+500</f>
        <v>1960</v>
      </c>
      <c r="K13" s="42">
        <v>2210</v>
      </c>
      <c r="L13" s="42">
        <v>1480</v>
      </c>
      <c r="M13" s="42">
        <f>L13+500</f>
        <v>1980</v>
      </c>
      <c r="N13" s="42">
        <v>2230</v>
      </c>
      <c r="O13" s="42">
        <v>1525</v>
      </c>
      <c r="P13" s="42">
        <f>O13+500</f>
        <v>2025</v>
      </c>
      <c r="Q13" s="42">
        <v>2275</v>
      </c>
      <c r="R13" s="42">
        <v>1570</v>
      </c>
      <c r="S13" s="42">
        <f>R13+500</f>
        <v>2070</v>
      </c>
      <c r="T13" s="42">
        <v>2320</v>
      </c>
      <c r="U13" s="301" t="s">
        <v>315</v>
      </c>
      <c r="V13" s="91"/>
    </row>
    <row r="14" spans="1:22" ht="40.5" x14ac:dyDescent="0.8">
      <c r="A14" s="89" t="s">
        <v>304</v>
      </c>
      <c r="B14" s="57">
        <f t="shared" ref="B14:T14" si="0">ROUNDUP( B13*1.35/5,0)*5</f>
        <v>150</v>
      </c>
      <c r="C14" s="42">
        <f t="shared" si="0"/>
        <v>1825</v>
      </c>
      <c r="D14" s="42">
        <f t="shared" si="0"/>
        <v>2500</v>
      </c>
      <c r="E14" s="42">
        <f t="shared" si="0"/>
        <v>2835</v>
      </c>
      <c r="F14" s="42">
        <f t="shared" si="0"/>
        <v>1940</v>
      </c>
      <c r="G14" s="42">
        <f t="shared" si="0"/>
        <v>2615</v>
      </c>
      <c r="H14" s="42">
        <f t="shared" si="0"/>
        <v>2950</v>
      </c>
      <c r="I14" s="42">
        <f t="shared" si="0"/>
        <v>1975</v>
      </c>
      <c r="J14" s="42">
        <f t="shared" si="0"/>
        <v>2650</v>
      </c>
      <c r="K14" s="42">
        <f t="shared" si="0"/>
        <v>2985</v>
      </c>
      <c r="L14" s="42">
        <f t="shared" si="0"/>
        <v>2000</v>
      </c>
      <c r="M14" s="42">
        <f t="shared" si="0"/>
        <v>2675</v>
      </c>
      <c r="N14" s="42">
        <f t="shared" si="0"/>
        <v>3015</v>
      </c>
      <c r="O14" s="42">
        <f t="shared" si="0"/>
        <v>2060</v>
      </c>
      <c r="P14" s="42">
        <f t="shared" si="0"/>
        <v>2735</v>
      </c>
      <c r="Q14" s="42">
        <f t="shared" si="0"/>
        <v>3075</v>
      </c>
      <c r="R14" s="42">
        <f t="shared" si="0"/>
        <v>2120</v>
      </c>
      <c r="S14" s="42">
        <f t="shared" si="0"/>
        <v>2795</v>
      </c>
      <c r="T14" s="42">
        <f t="shared" si="0"/>
        <v>3135</v>
      </c>
      <c r="U14" s="302"/>
      <c r="V14" s="91"/>
    </row>
    <row r="15" spans="1:22" ht="40.5" x14ac:dyDescent="0.8">
      <c r="A15" s="58">
        <v>4</v>
      </c>
      <c r="B15" s="58">
        <v>110.00000000000001</v>
      </c>
      <c r="C15" s="42">
        <v>1350</v>
      </c>
      <c r="D15" s="42">
        <f t="shared" ref="D15:D20" si="1">C15+500</f>
        <v>1850</v>
      </c>
      <c r="E15" s="42">
        <v>2100</v>
      </c>
      <c r="F15" s="42">
        <v>1435</v>
      </c>
      <c r="G15" s="42">
        <f t="shared" ref="G15:G22" si="2">F15+500</f>
        <v>1935</v>
      </c>
      <c r="H15" s="42">
        <v>2185</v>
      </c>
      <c r="I15" s="42">
        <v>1460</v>
      </c>
      <c r="J15" s="42">
        <f>I15+500</f>
        <v>1960</v>
      </c>
      <c r="K15" s="42">
        <v>2210</v>
      </c>
      <c r="L15" s="42">
        <v>1480</v>
      </c>
      <c r="M15" s="42">
        <f>L15+500</f>
        <v>1980</v>
      </c>
      <c r="N15" s="42">
        <v>2230</v>
      </c>
      <c r="O15" s="42">
        <v>1525</v>
      </c>
      <c r="P15" s="42">
        <f>O15+500</f>
        <v>2025</v>
      </c>
      <c r="Q15" s="42">
        <v>2275</v>
      </c>
      <c r="R15" s="42">
        <v>1570</v>
      </c>
      <c r="S15" s="42">
        <f>R15+500</f>
        <v>2070</v>
      </c>
      <c r="T15" s="42">
        <v>2320</v>
      </c>
      <c r="U15" s="302"/>
      <c r="V15" s="8">
        <v>100</v>
      </c>
    </row>
    <row r="16" spans="1:22" ht="40.5" x14ac:dyDescent="0.8">
      <c r="A16" s="58" t="s">
        <v>284</v>
      </c>
      <c r="B16" s="58">
        <v>150</v>
      </c>
      <c r="C16" s="42">
        <f t="shared" ref="C16:T16" si="3">ROUNDUP( C15*1.35/5,0)*5</f>
        <v>1825</v>
      </c>
      <c r="D16" s="42">
        <f t="shared" si="3"/>
        <v>2500</v>
      </c>
      <c r="E16" s="42">
        <f t="shared" si="3"/>
        <v>2835</v>
      </c>
      <c r="F16" s="42">
        <f t="shared" si="3"/>
        <v>1940</v>
      </c>
      <c r="G16" s="42">
        <f t="shared" si="3"/>
        <v>2615</v>
      </c>
      <c r="H16" s="42">
        <f t="shared" si="3"/>
        <v>2950</v>
      </c>
      <c r="I16" s="42">
        <f t="shared" si="3"/>
        <v>1975</v>
      </c>
      <c r="J16" s="42">
        <f t="shared" si="3"/>
        <v>2650</v>
      </c>
      <c r="K16" s="42">
        <f t="shared" si="3"/>
        <v>2985</v>
      </c>
      <c r="L16" s="42">
        <f t="shared" si="3"/>
        <v>2000</v>
      </c>
      <c r="M16" s="42">
        <f t="shared" si="3"/>
        <v>2675</v>
      </c>
      <c r="N16" s="42">
        <f t="shared" si="3"/>
        <v>3015</v>
      </c>
      <c r="O16" s="42">
        <f t="shared" si="3"/>
        <v>2060</v>
      </c>
      <c r="P16" s="42">
        <f t="shared" si="3"/>
        <v>2735</v>
      </c>
      <c r="Q16" s="42">
        <f t="shared" si="3"/>
        <v>3075</v>
      </c>
      <c r="R16" s="42">
        <f t="shared" si="3"/>
        <v>2120</v>
      </c>
      <c r="S16" s="42">
        <f t="shared" si="3"/>
        <v>2795</v>
      </c>
      <c r="T16" s="42">
        <f t="shared" si="3"/>
        <v>3135</v>
      </c>
      <c r="U16" s="302"/>
      <c r="V16" s="8">
        <v>100</v>
      </c>
    </row>
    <row r="17" spans="1:22" ht="40.5" x14ac:dyDescent="0.8">
      <c r="A17" s="92">
        <v>4.8</v>
      </c>
      <c r="B17" s="58">
        <v>110.00000000000001</v>
      </c>
      <c r="C17" s="42">
        <v>1395</v>
      </c>
      <c r="D17" s="42">
        <f t="shared" si="1"/>
        <v>1895</v>
      </c>
      <c r="E17" s="42">
        <v>2145</v>
      </c>
      <c r="F17" s="42">
        <v>1485.0000000000002</v>
      </c>
      <c r="G17" s="42">
        <f t="shared" si="2"/>
        <v>1985.0000000000002</v>
      </c>
      <c r="H17" s="42">
        <v>2235</v>
      </c>
      <c r="I17" s="42">
        <v>1505</v>
      </c>
      <c r="J17" s="42">
        <f>I17+500</f>
        <v>2005</v>
      </c>
      <c r="K17" s="42">
        <v>2255</v>
      </c>
      <c r="L17" s="42">
        <v>1530</v>
      </c>
      <c r="M17" s="42">
        <f>L17+500</f>
        <v>2030</v>
      </c>
      <c r="N17" s="42">
        <v>2280</v>
      </c>
      <c r="O17" s="42">
        <v>1575</v>
      </c>
      <c r="P17" s="42">
        <f>O17+500</f>
        <v>2075</v>
      </c>
      <c r="Q17" s="42">
        <v>2325</v>
      </c>
      <c r="R17" s="42">
        <v>1615</v>
      </c>
      <c r="S17" s="42">
        <f>R17+500</f>
        <v>2115</v>
      </c>
      <c r="T17" s="42">
        <v>2365</v>
      </c>
      <c r="U17" s="302"/>
      <c r="V17" s="70"/>
    </row>
    <row r="18" spans="1:22" ht="40.5" x14ac:dyDescent="0.8">
      <c r="A18" s="92" t="s">
        <v>282</v>
      </c>
      <c r="B18" s="58">
        <v>150</v>
      </c>
      <c r="C18" s="42">
        <f t="shared" ref="C18:T18" si="4">ROUNDUP( C17*1.35/5,0)*5</f>
        <v>1885</v>
      </c>
      <c r="D18" s="42">
        <f t="shared" si="4"/>
        <v>2560</v>
      </c>
      <c r="E18" s="42">
        <f t="shared" si="4"/>
        <v>2900</v>
      </c>
      <c r="F18" s="42">
        <f t="shared" si="4"/>
        <v>2005</v>
      </c>
      <c r="G18" s="42">
        <f t="shared" si="4"/>
        <v>2680</v>
      </c>
      <c r="H18" s="42">
        <f t="shared" si="4"/>
        <v>3020</v>
      </c>
      <c r="I18" s="42">
        <f t="shared" si="4"/>
        <v>2035</v>
      </c>
      <c r="J18" s="42">
        <f t="shared" si="4"/>
        <v>2710</v>
      </c>
      <c r="K18" s="42">
        <f t="shared" si="4"/>
        <v>3045</v>
      </c>
      <c r="L18" s="42">
        <f t="shared" si="4"/>
        <v>2070</v>
      </c>
      <c r="M18" s="42">
        <f t="shared" si="4"/>
        <v>2745</v>
      </c>
      <c r="N18" s="42">
        <f t="shared" si="4"/>
        <v>3080</v>
      </c>
      <c r="O18" s="42">
        <f t="shared" si="4"/>
        <v>2130</v>
      </c>
      <c r="P18" s="42">
        <f t="shared" si="4"/>
        <v>2805</v>
      </c>
      <c r="Q18" s="42">
        <f t="shared" si="4"/>
        <v>3140</v>
      </c>
      <c r="R18" s="42">
        <f t="shared" si="4"/>
        <v>2185</v>
      </c>
      <c r="S18" s="42">
        <f t="shared" si="4"/>
        <v>2860</v>
      </c>
      <c r="T18" s="42">
        <f t="shared" si="4"/>
        <v>3195</v>
      </c>
      <c r="U18" s="302"/>
      <c r="V18" s="70"/>
    </row>
    <row r="19" spans="1:22" ht="40.5" x14ac:dyDescent="0.8">
      <c r="A19" s="58">
        <v>5</v>
      </c>
      <c r="B19" s="58">
        <v>120</v>
      </c>
      <c r="C19" s="42">
        <v>1395</v>
      </c>
      <c r="D19" s="42">
        <f t="shared" si="1"/>
        <v>1895</v>
      </c>
      <c r="E19" s="42">
        <v>2145</v>
      </c>
      <c r="F19" s="42">
        <v>1485.0000000000002</v>
      </c>
      <c r="G19" s="42">
        <f t="shared" si="2"/>
        <v>1985.0000000000002</v>
      </c>
      <c r="H19" s="42">
        <v>2235</v>
      </c>
      <c r="I19" s="42">
        <v>1505</v>
      </c>
      <c r="J19" s="42">
        <f>I19+500</f>
        <v>2005</v>
      </c>
      <c r="K19" s="42">
        <v>2255</v>
      </c>
      <c r="L19" s="42">
        <v>1530</v>
      </c>
      <c r="M19" s="42">
        <f>L19+500</f>
        <v>2030</v>
      </c>
      <c r="N19" s="42">
        <v>2280</v>
      </c>
      <c r="O19" s="42">
        <v>1575</v>
      </c>
      <c r="P19" s="42">
        <f>O19+500</f>
        <v>2075</v>
      </c>
      <c r="Q19" s="42">
        <v>2325</v>
      </c>
      <c r="R19" s="42">
        <v>1615</v>
      </c>
      <c r="S19" s="42">
        <f>R19+500</f>
        <v>2115</v>
      </c>
      <c r="T19" s="42">
        <v>2365</v>
      </c>
      <c r="U19" s="302"/>
      <c r="V19" s="70"/>
    </row>
    <row r="20" spans="1:22" ht="40.5" x14ac:dyDescent="0.8">
      <c r="A20" s="58">
        <v>6</v>
      </c>
      <c r="B20" s="58">
        <v>120</v>
      </c>
      <c r="C20" s="42">
        <v>1445</v>
      </c>
      <c r="D20" s="42">
        <f t="shared" si="1"/>
        <v>1945</v>
      </c>
      <c r="E20" s="42">
        <v>2195</v>
      </c>
      <c r="F20" s="42">
        <v>1535</v>
      </c>
      <c r="G20" s="42">
        <f t="shared" si="2"/>
        <v>2035</v>
      </c>
      <c r="H20" s="42">
        <v>2285</v>
      </c>
      <c r="I20" s="42">
        <v>1555</v>
      </c>
      <c r="J20" s="42">
        <f>I20+500</f>
        <v>2055</v>
      </c>
      <c r="K20" s="42">
        <v>2305</v>
      </c>
      <c r="L20" s="42">
        <v>1580</v>
      </c>
      <c r="M20" s="42">
        <f>L20+500</f>
        <v>2080</v>
      </c>
      <c r="N20" s="42">
        <v>2330</v>
      </c>
      <c r="O20" s="42">
        <v>1625</v>
      </c>
      <c r="P20" s="42">
        <f>O20+500</f>
        <v>2125</v>
      </c>
      <c r="Q20" s="42">
        <v>2375</v>
      </c>
      <c r="R20" s="42">
        <v>1665</v>
      </c>
      <c r="S20" s="42">
        <f>R20+500</f>
        <v>2165</v>
      </c>
      <c r="T20" s="42">
        <v>2415</v>
      </c>
      <c r="U20" s="302"/>
      <c r="V20" s="8">
        <v>120</v>
      </c>
    </row>
    <row r="21" spans="1:22" ht="40.5" x14ac:dyDescent="0.8">
      <c r="A21" s="58" t="s">
        <v>235</v>
      </c>
      <c r="B21" s="58">
        <v>160</v>
      </c>
      <c r="C21" s="42">
        <f t="shared" ref="C21:T21" si="5">ROUNDUP( C20*1.35/5,0)*5</f>
        <v>1955</v>
      </c>
      <c r="D21" s="42">
        <f t="shared" si="5"/>
        <v>2630</v>
      </c>
      <c r="E21" s="42">
        <f t="shared" si="5"/>
        <v>2965</v>
      </c>
      <c r="F21" s="42">
        <f t="shared" si="5"/>
        <v>2075</v>
      </c>
      <c r="G21" s="42">
        <f t="shared" si="5"/>
        <v>2750</v>
      </c>
      <c r="H21" s="42">
        <f t="shared" si="5"/>
        <v>3085</v>
      </c>
      <c r="I21" s="42">
        <f t="shared" si="5"/>
        <v>2100</v>
      </c>
      <c r="J21" s="42">
        <f t="shared" si="5"/>
        <v>2775</v>
      </c>
      <c r="K21" s="42">
        <f t="shared" si="5"/>
        <v>3115</v>
      </c>
      <c r="L21" s="42">
        <f t="shared" si="5"/>
        <v>2135</v>
      </c>
      <c r="M21" s="42">
        <f t="shared" si="5"/>
        <v>2810</v>
      </c>
      <c r="N21" s="42">
        <f t="shared" si="5"/>
        <v>3150</v>
      </c>
      <c r="O21" s="42">
        <f t="shared" si="5"/>
        <v>2195</v>
      </c>
      <c r="P21" s="42">
        <f t="shared" si="5"/>
        <v>2870</v>
      </c>
      <c r="Q21" s="42">
        <f t="shared" si="5"/>
        <v>3210</v>
      </c>
      <c r="R21" s="42">
        <f t="shared" si="5"/>
        <v>2250</v>
      </c>
      <c r="S21" s="42">
        <f t="shared" si="5"/>
        <v>2925</v>
      </c>
      <c r="T21" s="42">
        <f t="shared" si="5"/>
        <v>3265</v>
      </c>
      <c r="U21" s="302"/>
      <c r="V21" s="8">
        <v>120</v>
      </c>
    </row>
    <row r="22" spans="1:22" ht="40.5" x14ac:dyDescent="0.8">
      <c r="A22" s="224">
        <v>6.35</v>
      </c>
      <c r="B22" s="220">
        <v>120</v>
      </c>
      <c r="C22" s="222"/>
      <c r="D22" s="222"/>
      <c r="E22" s="222"/>
      <c r="F22" s="222">
        <v>1535</v>
      </c>
      <c r="G22" s="222">
        <f t="shared" si="2"/>
        <v>2035</v>
      </c>
      <c r="H22" s="222">
        <v>2285</v>
      </c>
      <c r="I22" s="222">
        <v>1555</v>
      </c>
      <c r="J22" s="222">
        <f>I22+500</f>
        <v>2055</v>
      </c>
      <c r="K22" s="222">
        <v>2305</v>
      </c>
      <c r="L22" s="222">
        <v>1580</v>
      </c>
      <c r="M22" s="222">
        <f>L22+500</f>
        <v>2080</v>
      </c>
      <c r="N22" s="222">
        <v>2330</v>
      </c>
      <c r="O22" s="222">
        <v>1625</v>
      </c>
      <c r="P22" s="222">
        <f>O22+500</f>
        <v>2125</v>
      </c>
      <c r="Q22" s="222">
        <v>2375</v>
      </c>
      <c r="R22" s="222">
        <v>1665</v>
      </c>
      <c r="S22" s="222">
        <f>R22+500</f>
        <v>2165</v>
      </c>
      <c r="T22" s="222">
        <v>2415</v>
      </c>
      <c r="U22" s="302"/>
      <c r="V22" s="91"/>
    </row>
    <row r="23" spans="1:22" ht="40.5" x14ac:dyDescent="0.8">
      <c r="A23" s="93" t="s">
        <v>285</v>
      </c>
      <c r="B23" s="58">
        <v>160</v>
      </c>
      <c r="C23" s="69"/>
      <c r="D23" s="69"/>
      <c r="E23" s="69"/>
      <c r="F23" s="42">
        <f>ROUNDUP( F22*1.35/5,0)*5</f>
        <v>2075</v>
      </c>
      <c r="G23" s="42">
        <f>ROUNDUP( G22*1.35/5,0)*5</f>
        <v>2750</v>
      </c>
      <c r="H23" s="42">
        <f>ROUNDUP( H22*1.35/5,0)*5</f>
        <v>3085</v>
      </c>
      <c r="I23" s="42">
        <f>ROUNDUP( I22*1.35/5,0)*5</f>
        <v>2100</v>
      </c>
      <c r="J23" s="42">
        <v>2775</v>
      </c>
      <c r="K23" s="42">
        <v>3115</v>
      </c>
      <c r="L23" s="42">
        <v>2135</v>
      </c>
      <c r="M23" s="42">
        <v>2810</v>
      </c>
      <c r="N23" s="42">
        <v>3150</v>
      </c>
      <c r="O23" s="42">
        <f t="shared" ref="O23:T23" si="6">ROUNDUP( O22*1.35/5,0)*5</f>
        <v>2195</v>
      </c>
      <c r="P23" s="42">
        <f t="shared" si="6"/>
        <v>2870</v>
      </c>
      <c r="Q23" s="42">
        <f t="shared" si="6"/>
        <v>3210</v>
      </c>
      <c r="R23" s="42">
        <f t="shared" si="6"/>
        <v>2250</v>
      </c>
      <c r="S23" s="42">
        <f t="shared" si="6"/>
        <v>2925</v>
      </c>
      <c r="T23" s="42">
        <f t="shared" si="6"/>
        <v>3265</v>
      </c>
      <c r="U23" s="302"/>
      <c r="V23" s="91"/>
    </row>
    <row r="24" spans="1:22" ht="40.5" x14ac:dyDescent="0.8">
      <c r="A24" s="109" t="s">
        <v>278</v>
      </c>
      <c r="B24" s="58"/>
      <c r="C24" s="69"/>
      <c r="D24" s="69"/>
      <c r="E24" s="69"/>
      <c r="F24" s="85"/>
      <c r="G24" s="85"/>
      <c r="H24" s="85"/>
      <c r="I24" s="85"/>
      <c r="J24" s="85"/>
      <c r="K24" s="85"/>
      <c r="L24" s="60"/>
      <c r="M24" s="60"/>
      <c r="N24" s="60"/>
      <c r="O24" s="85"/>
      <c r="P24" s="85"/>
      <c r="Q24" s="85"/>
      <c r="R24" s="85"/>
      <c r="S24" s="85"/>
      <c r="T24" s="85"/>
      <c r="U24" s="302"/>
      <c r="V24" s="91"/>
    </row>
    <row r="25" spans="1:22" ht="40.5" x14ac:dyDescent="0.8">
      <c r="A25" s="58">
        <v>8</v>
      </c>
      <c r="B25" s="58">
        <v>130</v>
      </c>
      <c r="C25" s="69"/>
      <c r="D25" s="69"/>
      <c r="E25" s="69"/>
      <c r="F25" s="42">
        <v>1585</v>
      </c>
      <c r="G25" s="42">
        <f>F25+500</f>
        <v>2085</v>
      </c>
      <c r="H25" s="42">
        <v>2335</v>
      </c>
      <c r="I25" s="42">
        <v>1605</v>
      </c>
      <c r="J25" s="42">
        <f>I25+500</f>
        <v>2105</v>
      </c>
      <c r="K25" s="42">
        <v>2355</v>
      </c>
      <c r="L25" s="42">
        <v>1630</v>
      </c>
      <c r="M25" s="42">
        <f>L25+500</f>
        <v>2130</v>
      </c>
      <c r="N25" s="42">
        <v>2380</v>
      </c>
      <c r="O25" s="42">
        <v>1670</v>
      </c>
      <c r="P25" s="42">
        <f>O25+500</f>
        <v>2170</v>
      </c>
      <c r="Q25" s="42">
        <v>2420</v>
      </c>
      <c r="R25" s="42">
        <v>1715</v>
      </c>
      <c r="S25" s="42">
        <f>R25+500</f>
        <v>2215</v>
      </c>
      <c r="T25" s="42">
        <v>2465</v>
      </c>
      <c r="U25" s="302"/>
      <c r="V25" s="91"/>
    </row>
    <row r="26" spans="1:22" ht="40.5" x14ac:dyDescent="0.8">
      <c r="A26" s="58" t="s">
        <v>236</v>
      </c>
      <c r="B26" s="58">
        <v>180</v>
      </c>
      <c r="C26" s="69"/>
      <c r="D26" s="69"/>
      <c r="E26" s="69"/>
      <c r="F26" s="42">
        <f t="shared" ref="F26:T26" si="7">ROUNDUP( F25*1.35/5,0)*5</f>
        <v>2140</v>
      </c>
      <c r="G26" s="42">
        <f t="shared" si="7"/>
        <v>2815</v>
      </c>
      <c r="H26" s="42">
        <f t="shared" si="7"/>
        <v>3155</v>
      </c>
      <c r="I26" s="42">
        <f t="shared" si="7"/>
        <v>2170</v>
      </c>
      <c r="J26" s="42">
        <f t="shared" si="7"/>
        <v>2845</v>
      </c>
      <c r="K26" s="42">
        <f t="shared" si="7"/>
        <v>3180</v>
      </c>
      <c r="L26" s="42">
        <f t="shared" si="7"/>
        <v>2205</v>
      </c>
      <c r="M26" s="42">
        <f t="shared" si="7"/>
        <v>2880</v>
      </c>
      <c r="N26" s="42">
        <f t="shared" si="7"/>
        <v>3215</v>
      </c>
      <c r="O26" s="42">
        <f t="shared" si="7"/>
        <v>2255</v>
      </c>
      <c r="P26" s="42">
        <f t="shared" si="7"/>
        <v>2930</v>
      </c>
      <c r="Q26" s="42">
        <f t="shared" si="7"/>
        <v>3270</v>
      </c>
      <c r="R26" s="42">
        <f t="shared" si="7"/>
        <v>2320</v>
      </c>
      <c r="S26" s="42">
        <f t="shared" si="7"/>
        <v>2995</v>
      </c>
      <c r="T26" s="42">
        <f t="shared" si="7"/>
        <v>3330</v>
      </c>
      <c r="U26" s="302"/>
      <c r="V26" s="91"/>
    </row>
    <row r="27" spans="1:22" ht="40.5" x14ac:dyDescent="0.8">
      <c r="A27" s="92">
        <v>9.5</v>
      </c>
      <c r="B27" s="58">
        <v>130</v>
      </c>
      <c r="C27" s="69"/>
      <c r="D27" s="69"/>
      <c r="E27" s="69"/>
      <c r="F27" s="42">
        <v>1635</v>
      </c>
      <c r="G27" s="42">
        <f>F27+500</f>
        <v>2135</v>
      </c>
      <c r="H27" s="42">
        <v>2385</v>
      </c>
      <c r="I27" s="42">
        <v>1655</v>
      </c>
      <c r="J27" s="42">
        <f>I27+500</f>
        <v>2155</v>
      </c>
      <c r="K27" s="42">
        <v>2405</v>
      </c>
      <c r="L27" s="42">
        <v>1680</v>
      </c>
      <c r="M27" s="42">
        <f>L27+500</f>
        <v>2180</v>
      </c>
      <c r="N27" s="42">
        <v>2430</v>
      </c>
      <c r="O27" s="42">
        <v>1720</v>
      </c>
      <c r="P27" s="42">
        <f>O27+500</f>
        <v>2220</v>
      </c>
      <c r="Q27" s="42">
        <v>2470</v>
      </c>
      <c r="R27" s="42">
        <v>1765</v>
      </c>
      <c r="S27" s="42">
        <f>R27+500</f>
        <v>2265</v>
      </c>
      <c r="T27" s="42">
        <v>2515</v>
      </c>
      <c r="U27" s="302"/>
      <c r="V27" s="91"/>
    </row>
    <row r="28" spans="1:22" ht="40.5" x14ac:dyDescent="0.8">
      <c r="A28" s="92" t="s">
        <v>237</v>
      </c>
      <c r="B28" s="58">
        <v>180</v>
      </c>
      <c r="C28" s="69"/>
      <c r="D28" s="69"/>
      <c r="E28" s="69"/>
      <c r="F28" s="42">
        <f t="shared" ref="F28:T28" si="8">ROUNDUP( F27*1.35/5,0)*5</f>
        <v>2210</v>
      </c>
      <c r="G28" s="42">
        <f t="shared" si="8"/>
        <v>2885</v>
      </c>
      <c r="H28" s="42">
        <f t="shared" si="8"/>
        <v>3220</v>
      </c>
      <c r="I28" s="42">
        <f t="shared" si="8"/>
        <v>2235</v>
      </c>
      <c r="J28" s="42">
        <f t="shared" si="8"/>
        <v>2910</v>
      </c>
      <c r="K28" s="42">
        <f t="shared" si="8"/>
        <v>3250</v>
      </c>
      <c r="L28" s="42">
        <f t="shared" si="8"/>
        <v>2270</v>
      </c>
      <c r="M28" s="42">
        <f t="shared" si="8"/>
        <v>2945</v>
      </c>
      <c r="N28" s="42">
        <f t="shared" si="8"/>
        <v>3285</v>
      </c>
      <c r="O28" s="42">
        <f t="shared" si="8"/>
        <v>2325</v>
      </c>
      <c r="P28" s="42">
        <f t="shared" si="8"/>
        <v>3000</v>
      </c>
      <c r="Q28" s="42">
        <f t="shared" si="8"/>
        <v>3335</v>
      </c>
      <c r="R28" s="42">
        <f t="shared" si="8"/>
        <v>2385</v>
      </c>
      <c r="S28" s="42">
        <f t="shared" si="8"/>
        <v>3060</v>
      </c>
      <c r="T28" s="42">
        <f t="shared" si="8"/>
        <v>3400</v>
      </c>
      <c r="U28" s="302"/>
      <c r="V28" s="91"/>
    </row>
    <row r="29" spans="1:22" ht="40.5" x14ac:dyDescent="0.8">
      <c r="A29" s="58" t="s">
        <v>28</v>
      </c>
      <c r="B29" s="58">
        <v>180</v>
      </c>
      <c r="C29" s="69"/>
      <c r="D29" s="69"/>
      <c r="E29" s="69"/>
      <c r="F29" s="69"/>
      <c r="G29" s="69"/>
      <c r="H29" s="69"/>
      <c r="I29" s="42">
        <v>2235</v>
      </c>
      <c r="J29" s="42">
        <v>2910</v>
      </c>
      <c r="K29" s="42">
        <v>3250</v>
      </c>
      <c r="L29" s="42">
        <v>2270</v>
      </c>
      <c r="M29" s="42">
        <v>2945</v>
      </c>
      <c r="N29" s="42">
        <v>3285</v>
      </c>
      <c r="O29" s="42">
        <v>2325</v>
      </c>
      <c r="P29" s="42">
        <v>3000</v>
      </c>
      <c r="Q29" s="42">
        <v>3335</v>
      </c>
      <c r="R29" s="42">
        <v>2385</v>
      </c>
      <c r="S29" s="42">
        <v>3060</v>
      </c>
      <c r="T29" s="42">
        <v>3400</v>
      </c>
      <c r="U29" s="302"/>
      <c r="V29" s="91"/>
    </row>
    <row r="30" spans="1:22" ht="40.5" x14ac:dyDescent="0.8">
      <c r="A30" s="92">
        <v>12.7</v>
      </c>
      <c r="B30" s="58">
        <v>130</v>
      </c>
      <c r="C30" s="69"/>
      <c r="D30" s="69"/>
      <c r="E30" s="69"/>
      <c r="F30" s="69"/>
      <c r="G30" s="69"/>
      <c r="H30" s="69"/>
      <c r="I30" s="42">
        <v>1705.0000000000002</v>
      </c>
      <c r="J30" s="42">
        <f>I30+500</f>
        <v>2205</v>
      </c>
      <c r="K30" s="42">
        <v>2455</v>
      </c>
      <c r="L30" s="42">
        <v>1725</v>
      </c>
      <c r="M30" s="42">
        <f>L30+500</f>
        <v>2225</v>
      </c>
      <c r="N30" s="42">
        <v>2475</v>
      </c>
      <c r="O30" s="42">
        <v>1770</v>
      </c>
      <c r="P30" s="42">
        <f>O30+500</f>
        <v>2270</v>
      </c>
      <c r="Q30" s="42">
        <v>2520</v>
      </c>
      <c r="R30" s="42">
        <v>1815</v>
      </c>
      <c r="S30" s="42">
        <f>R30+500</f>
        <v>2315</v>
      </c>
      <c r="T30" s="42">
        <v>2565</v>
      </c>
      <c r="U30" s="302"/>
      <c r="V30" s="91"/>
    </row>
    <row r="31" spans="1:22" ht="40.5" x14ac:dyDescent="0.8">
      <c r="A31" s="92" t="s">
        <v>238</v>
      </c>
      <c r="B31" s="58">
        <v>180</v>
      </c>
      <c r="C31" s="69"/>
      <c r="D31" s="69"/>
      <c r="E31" s="69"/>
      <c r="F31" s="69"/>
      <c r="G31" s="69"/>
      <c r="H31" s="69"/>
      <c r="I31" s="42">
        <f t="shared" ref="I31:T31" si="9">ROUNDUP( I30*1.35/5,0)*5</f>
        <v>2305</v>
      </c>
      <c r="J31" s="42">
        <f t="shared" si="9"/>
        <v>2980</v>
      </c>
      <c r="K31" s="42">
        <f t="shared" si="9"/>
        <v>3315</v>
      </c>
      <c r="L31" s="42">
        <f t="shared" si="9"/>
        <v>2330</v>
      </c>
      <c r="M31" s="42">
        <f t="shared" si="9"/>
        <v>3005</v>
      </c>
      <c r="N31" s="42">
        <f t="shared" si="9"/>
        <v>3345</v>
      </c>
      <c r="O31" s="42">
        <f t="shared" si="9"/>
        <v>2390</v>
      </c>
      <c r="P31" s="42">
        <f t="shared" si="9"/>
        <v>3065</v>
      </c>
      <c r="Q31" s="42">
        <f t="shared" si="9"/>
        <v>3405</v>
      </c>
      <c r="R31" s="42">
        <f t="shared" si="9"/>
        <v>2455</v>
      </c>
      <c r="S31" s="42">
        <f t="shared" si="9"/>
        <v>3130</v>
      </c>
      <c r="T31" s="42">
        <f t="shared" si="9"/>
        <v>3465</v>
      </c>
      <c r="U31" s="302"/>
      <c r="V31" s="91"/>
    </row>
    <row r="32" spans="1:22" ht="40.5" x14ac:dyDescent="0.8">
      <c r="A32" s="92">
        <v>15.8</v>
      </c>
      <c r="B32" s="58">
        <v>145</v>
      </c>
      <c r="C32" s="69"/>
      <c r="D32" s="69"/>
      <c r="E32" s="69"/>
      <c r="F32" s="69"/>
      <c r="G32" s="69"/>
      <c r="H32" s="69"/>
      <c r="I32" s="69"/>
      <c r="J32" s="69"/>
      <c r="K32" s="69"/>
      <c r="L32" s="42">
        <v>1725</v>
      </c>
      <c r="M32" s="42">
        <f>L32+500</f>
        <v>2225</v>
      </c>
      <c r="N32" s="42">
        <v>2475</v>
      </c>
      <c r="O32" s="42">
        <v>1770</v>
      </c>
      <c r="P32" s="42">
        <f>O32+500</f>
        <v>2270</v>
      </c>
      <c r="Q32" s="42">
        <v>2520</v>
      </c>
      <c r="R32" s="42">
        <v>1815.0000000000002</v>
      </c>
      <c r="S32" s="42">
        <f>R32+500</f>
        <v>2315</v>
      </c>
      <c r="T32" s="42">
        <v>2565</v>
      </c>
      <c r="U32" s="302"/>
      <c r="V32" s="91"/>
    </row>
    <row r="33" spans="1:22" ht="40.5" x14ac:dyDescent="0.8">
      <c r="A33" s="92" t="s">
        <v>286</v>
      </c>
      <c r="B33" s="58">
        <v>195</v>
      </c>
      <c r="C33" s="69"/>
      <c r="D33" s="69"/>
      <c r="E33" s="69"/>
      <c r="F33" s="69"/>
      <c r="G33" s="69"/>
      <c r="H33" s="69"/>
      <c r="I33" s="69"/>
      <c r="J33" s="69"/>
      <c r="K33" s="69"/>
      <c r="L33" s="42">
        <f t="shared" ref="L33:T33" si="10">ROUNDUP( L32*1.35/5,0)*5</f>
        <v>2330</v>
      </c>
      <c r="M33" s="42">
        <f t="shared" si="10"/>
        <v>3005</v>
      </c>
      <c r="N33" s="42">
        <f t="shared" si="10"/>
        <v>3345</v>
      </c>
      <c r="O33" s="42">
        <f t="shared" si="10"/>
        <v>2390</v>
      </c>
      <c r="P33" s="42">
        <f t="shared" si="10"/>
        <v>3065</v>
      </c>
      <c r="Q33" s="42">
        <f t="shared" si="10"/>
        <v>3405</v>
      </c>
      <c r="R33" s="42">
        <f t="shared" si="10"/>
        <v>2455</v>
      </c>
      <c r="S33" s="42">
        <f t="shared" si="10"/>
        <v>3130</v>
      </c>
      <c r="T33" s="42">
        <f t="shared" si="10"/>
        <v>3465</v>
      </c>
      <c r="U33" s="302"/>
      <c r="V33" s="91"/>
    </row>
    <row r="34" spans="1:22" ht="40.5" x14ac:dyDescent="0.8">
      <c r="A34" s="92" t="s">
        <v>305</v>
      </c>
      <c r="B34" s="57">
        <f>ROUNDUP( B35*1.35/5,0)*5</f>
        <v>205</v>
      </c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42">
        <f t="shared" ref="O34:T34" si="11">ROUNDUP( O35*1.35/5,0)*5</f>
        <v>2465</v>
      </c>
      <c r="P34" s="42">
        <f t="shared" si="11"/>
        <v>3140</v>
      </c>
      <c r="Q34" s="42">
        <f t="shared" si="11"/>
        <v>3480</v>
      </c>
      <c r="R34" s="42">
        <f t="shared" si="11"/>
        <v>2525</v>
      </c>
      <c r="S34" s="42">
        <f t="shared" si="11"/>
        <v>3200</v>
      </c>
      <c r="T34" s="42">
        <f t="shared" si="11"/>
        <v>3540</v>
      </c>
      <c r="U34" s="302"/>
      <c r="V34" s="91"/>
    </row>
    <row r="35" spans="1:22" ht="40.5" x14ac:dyDescent="0.8">
      <c r="A35" s="58">
        <v>19</v>
      </c>
      <c r="B35" s="58">
        <v>150</v>
      </c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42">
        <v>1825</v>
      </c>
      <c r="P35" s="42">
        <f>O35+500</f>
        <v>2325</v>
      </c>
      <c r="Q35" s="42">
        <v>2575</v>
      </c>
      <c r="R35" s="42">
        <v>1870.0000000000002</v>
      </c>
      <c r="S35" s="42">
        <f>R35+500</f>
        <v>2370</v>
      </c>
      <c r="T35" s="42">
        <v>2620</v>
      </c>
      <c r="U35" s="302"/>
      <c r="V35" s="91"/>
    </row>
    <row r="36" spans="1:22" ht="40.5" x14ac:dyDescent="0.8">
      <c r="A36" s="92" t="s">
        <v>280</v>
      </c>
      <c r="B36" s="58">
        <v>195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42">
        <f t="shared" ref="O36:T36" si="12">ROUNDUP( O35*1.35/5,0)*5</f>
        <v>2465</v>
      </c>
      <c r="P36" s="42">
        <f t="shared" si="12"/>
        <v>3140</v>
      </c>
      <c r="Q36" s="42">
        <f t="shared" si="12"/>
        <v>3480</v>
      </c>
      <c r="R36" s="42">
        <f t="shared" si="12"/>
        <v>2525</v>
      </c>
      <c r="S36" s="42">
        <f t="shared" si="12"/>
        <v>3200</v>
      </c>
      <c r="T36" s="42">
        <f t="shared" si="12"/>
        <v>3540</v>
      </c>
      <c r="U36" s="302"/>
      <c r="V36" s="91"/>
    </row>
    <row r="37" spans="1:22" ht="40.5" x14ac:dyDescent="0.8">
      <c r="A37" s="92" t="s">
        <v>29</v>
      </c>
      <c r="B37" s="58">
        <v>605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42">
        <v>3120</v>
      </c>
      <c r="P37" s="42">
        <f>O37+500</f>
        <v>3620</v>
      </c>
      <c r="Q37" s="42">
        <f>O37+750</f>
        <v>3870</v>
      </c>
      <c r="R37" s="42">
        <v>3380</v>
      </c>
      <c r="S37" s="42">
        <f>R37+500</f>
        <v>3880</v>
      </c>
      <c r="T37" s="42">
        <f>R37+750</f>
        <v>4130</v>
      </c>
      <c r="U37" s="302"/>
      <c r="V37" s="91"/>
    </row>
    <row r="38" spans="1:22" ht="40.5" x14ac:dyDescent="0.8">
      <c r="A38" s="92" t="s">
        <v>30</v>
      </c>
      <c r="B38" s="58">
        <v>605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42">
        <v>3120</v>
      </c>
      <c r="P38" s="42">
        <f>O38+500</f>
        <v>3620</v>
      </c>
      <c r="Q38" s="42">
        <f>O38+750</f>
        <v>3870</v>
      </c>
      <c r="R38" s="42">
        <v>3380</v>
      </c>
      <c r="S38" s="42">
        <f>R38+500</f>
        <v>3880</v>
      </c>
      <c r="T38" s="42">
        <f>R38+750</f>
        <v>4130</v>
      </c>
      <c r="U38" s="303"/>
      <c r="V38" s="91"/>
    </row>
    <row r="39" spans="1:22" ht="40.5" x14ac:dyDescent="0.8">
      <c r="A39" s="110"/>
      <c r="B39" s="111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3"/>
      <c r="V39" s="114"/>
    </row>
    <row r="40" spans="1:22" ht="40.5" x14ac:dyDescent="0.85">
      <c r="A40" s="62" t="s">
        <v>42</v>
      </c>
      <c r="B40" s="62"/>
      <c r="C40" s="62"/>
      <c r="D40" s="62"/>
      <c r="E40" s="62"/>
      <c r="F40" s="47"/>
      <c r="G40" s="47"/>
    </row>
    <row r="41" spans="1:22" s="17" customFormat="1" ht="40.5" x14ac:dyDescent="0.2">
      <c r="A41" s="62" t="s">
        <v>62</v>
      </c>
      <c r="B41" s="62"/>
      <c r="C41" s="62"/>
      <c r="D41" s="62"/>
      <c r="E41" s="62"/>
      <c r="F41" s="51"/>
      <c r="G41" s="51"/>
    </row>
  </sheetData>
  <sheetProtection selectLockedCells="1" selectUnlockedCells="1"/>
  <mergeCells count="14">
    <mergeCell ref="A9:V9"/>
    <mergeCell ref="U13:U38"/>
    <mergeCell ref="V10:V12"/>
    <mergeCell ref="A11:A12"/>
    <mergeCell ref="B11:B12"/>
    <mergeCell ref="C11:E11"/>
    <mergeCell ref="F11:H11"/>
    <mergeCell ref="I11:K11"/>
    <mergeCell ref="L11:N11"/>
    <mergeCell ref="O11:Q11"/>
    <mergeCell ref="R11:T11"/>
    <mergeCell ref="A10:B10"/>
    <mergeCell ref="U10:U12"/>
    <mergeCell ref="C10:T10"/>
  </mergeCells>
  <printOptions horizontalCentered="1"/>
  <pageMargins left="0.35433070866141736" right="0.35433070866141736" top="0.51181102362204722" bottom="0.47244094488188981" header="0.31496062992125984" footer="0.31496062992125984"/>
  <pageSetup paperSize="9" scale="29" fitToWidth="0" orientation="landscape" useFirstPageNumber="1" r:id="rId1"/>
  <headerFooter alignWithMargins="0">
    <oddHeader>&amp;R&amp;14Update 15/10/24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9717-E9B1-4837-B51D-F897862331D6}">
  <sheetPr>
    <tabColor rgb="FF7030A0"/>
    <pageSetUpPr fitToPage="1"/>
  </sheetPr>
  <dimension ref="A1:V16"/>
  <sheetViews>
    <sheetView zoomScale="55" zoomScaleNormal="55" zoomScaleSheetLayoutView="25" workbookViewId="0">
      <selection activeCell="M8" sqref="M8"/>
    </sheetView>
  </sheetViews>
  <sheetFormatPr defaultColWidth="11.85546875" defaultRowHeight="39.75" x14ac:dyDescent="0.8"/>
  <cols>
    <col min="1" max="1" width="17.28515625" style="13" customWidth="1"/>
    <col min="2" max="2" width="22.85546875" style="13" customWidth="1"/>
    <col min="3" max="22" width="17.28515625" style="13" customWidth="1"/>
    <col min="23" max="24" width="14.85546875" style="13" bestFit="1" customWidth="1"/>
    <col min="25" max="28" width="11.85546875" style="13"/>
    <col min="29" max="29" width="11.85546875" style="13" customWidth="1"/>
    <col min="30" max="16384" width="11.85546875" style="13"/>
  </cols>
  <sheetData>
    <row r="1" spans="1:22" ht="40.5" x14ac:dyDescent="0.8">
      <c r="A1" s="26" t="s">
        <v>331</v>
      </c>
    </row>
    <row r="2" spans="1:22" ht="40.5" x14ac:dyDescent="0.8">
      <c r="A2" s="26"/>
    </row>
    <row r="3" spans="1:22" ht="40.5" x14ac:dyDescent="0.8">
      <c r="A3" s="26"/>
    </row>
    <row r="4" spans="1:22" ht="40.5" x14ac:dyDescent="0.8">
      <c r="A4" s="26"/>
    </row>
    <row r="7" spans="1:22" ht="40.5" x14ac:dyDescent="0.8">
      <c r="C7" s="304" t="s">
        <v>220</v>
      </c>
      <c r="D7" s="304"/>
      <c r="E7" s="304"/>
      <c r="F7" s="304"/>
      <c r="G7" s="304"/>
      <c r="H7" s="304"/>
      <c r="I7" s="304"/>
    </row>
    <row r="9" spans="1:22" ht="40.5" x14ac:dyDescent="0.8">
      <c r="A9" s="298" t="s">
        <v>61</v>
      </c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300"/>
    </row>
    <row r="10" spans="1:22" s="212" customFormat="1" ht="40.5" x14ac:dyDescent="0.2">
      <c r="A10" s="305" t="s">
        <v>2</v>
      </c>
      <c r="B10" s="305"/>
      <c r="C10" s="305" t="s">
        <v>3</v>
      </c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9" t="s">
        <v>6</v>
      </c>
      <c r="V10" s="309" t="s">
        <v>8</v>
      </c>
    </row>
    <row r="11" spans="1:22" s="212" customFormat="1" ht="40.5" x14ac:dyDescent="0.2">
      <c r="A11" s="305" t="s">
        <v>9</v>
      </c>
      <c r="B11" s="309" t="s">
        <v>10</v>
      </c>
      <c r="C11" s="305" t="s">
        <v>11</v>
      </c>
      <c r="D11" s="305"/>
      <c r="E11" s="305"/>
      <c r="F11" s="305" t="s">
        <v>12</v>
      </c>
      <c r="G11" s="305"/>
      <c r="H11" s="305"/>
      <c r="I11" s="305" t="s">
        <v>13</v>
      </c>
      <c r="J11" s="305"/>
      <c r="K11" s="305"/>
      <c r="L11" s="305" t="s">
        <v>14</v>
      </c>
      <c r="M11" s="305"/>
      <c r="N11" s="305"/>
      <c r="O11" s="305" t="s">
        <v>15</v>
      </c>
      <c r="P11" s="305"/>
      <c r="Q11" s="305"/>
      <c r="R11" s="305" t="s">
        <v>16</v>
      </c>
      <c r="S11" s="305"/>
      <c r="T11" s="305"/>
      <c r="U11" s="309"/>
      <c r="V11" s="309"/>
    </row>
    <row r="12" spans="1:22" s="212" customFormat="1" ht="40.5" x14ac:dyDescent="0.2">
      <c r="A12" s="305"/>
      <c r="B12" s="309"/>
      <c r="C12" s="215" t="s">
        <v>197</v>
      </c>
      <c r="D12" s="215" t="s">
        <v>221</v>
      </c>
      <c r="E12" s="215" t="s">
        <v>198</v>
      </c>
      <c r="F12" s="215" t="s">
        <v>197</v>
      </c>
      <c r="G12" s="215" t="s">
        <v>221</v>
      </c>
      <c r="H12" s="215" t="s">
        <v>198</v>
      </c>
      <c r="I12" s="215" t="s">
        <v>197</v>
      </c>
      <c r="J12" s="215" t="s">
        <v>221</v>
      </c>
      <c r="K12" s="215" t="s">
        <v>198</v>
      </c>
      <c r="L12" s="215" t="s">
        <v>197</v>
      </c>
      <c r="M12" s="215" t="s">
        <v>221</v>
      </c>
      <c r="N12" s="215" t="s">
        <v>198</v>
      </c>
      <c r="O12" s="215" t="s">
        <v>197</v>
      </c>
      <c r="P12" s="215" t="s">
        <v>221</v>
      </c>
      <c r="Q12" s="215" t="s">
        <v>198</v>
      </c>
      <c r="R12" s="215" t="s">
        <v>197</v>
      </c>
      <c r="S12" s="215" t="s">
        <v>221</v>
      </c>
      <c r="T12" s="215" t="s">
        <v>198</v>
      </c>
      <c r="U12" s="309"/>
      <c r="V12" s="309"/>
    </row>
    <row r="13" spans="1:22" s="214" customFormat="1" ht="40.5" x14ac:dyDescent="0.8">
      <c r="A13" s="216" t="s">
        <v>26</v>
      </c>
      <c r="B13" s="213">
        <v>500</v>
      </c>
      <c r="C13" s="195"/>
      <c r="D13" s="195"/>
      <c r="E13" s="195"/>
      <c r="F13" s="218">
        <v>2245</v>
      </c>
      <c r="G13" s="218">
        <f>F13+500</f>
        <v>2745</v>
      </c>
      <c r="H13" s="218">
        <f>F13+750</f>
        <v>2995</v>
      </c>
      <c r="I13" s="218">
        <v>2265</v>
      </c>
      <c r="J13" s="218">
        <f>I13+500</f>
        <v>2765</v>
      </c>
      <c r="K13" s="218">
        <f>J13+750</f>
        <v>3515</v>
      </c>
      <c r="L13" s="218">
        <v>2290</v>
      </c>
      <c r="M13" s="218">
        <f>L13+500</f>
        <v>2790</v>
      </c>
      <c r="N13" s="218">
        <f>L13+750</f>
        <v>3040</v>
      </c>
      <c r="O13" s="218">
        <v>2335</v>
      </c>
      <c r="P13" s="218">
        <f>O13+500</f>
        <v>2835</v>
      </c>
      <c r="Q13" s="218">
        <f>O13+750</f>
        <v>3085</v>
      </c>
      <c r="R13" s="218">
        <v>2375</v>
      </c>
      <c r="S13" s="218">
        <f>R13+500</f>
        <v>2875</v>
      </c>
      <c r="T13" s="218">
        <f>R13+750</f>
        <v>3125</v>
      </c>
      <c r="U13" s="195"/>
      <c r="V13" s="195"/>
    </row>
    <row r="14" spans="1:22" s="214" customFormat="1" ht="40.5" x14ac:dyDescent="0.8">
      <c r="A14" s="217" t="s">
        <v>27</v>
      </c>
      <c r="B14" s="213">
        <v>650</v>
      </c>
      <c r="C14" s="195"/>
      <c r="D14" s="195"/>
      <c r="E14" s="195"/>
      <c r="F14" s="218">
        <v>2645</v>
      </c>
      <c r="G14" s="218">
        <f>F14+500</f>
        <v>3145</v>
      </c>
      <c r="H14" s="218">
        <f>F14+750</f>
        <v>3395</v>
      </c>
      <c r="I14" s="218">
        <v>2665</v>
      </c>
      <c r="J14" s="218">
        <f>I14+500</f>
        <v>3165</v>
      </c>
      <c r="K14" s="218">
        <f>J14+750</f>
        <v>3915</v>
      </c>
      <c r="L14" s="218">
        <v>2690</v>
      </c>
      <c r="M14" s="218">
        <f>L14+500</f>
        <v>3190</v>
      </c>
      <c r="N14" s="218">
        <f>L14+750</f>
        <v>3440</v>
      </c>
      <c r="O14" s="218">
        <v>2735</v>
      </c>
      <c r="P14" s="218">
        <f>O14+500</f>
        <v>3235</v>
      </c>
      <c r="Q14" s="218">
        <f>O14+750</f>
        <v>3485</v>
      </c>
      <c r="R14" s="218">
        <v>2775</v>
      </c>
      <c r="S14" s="218">
        <f>R14+500</f>
        <v>3275</v>
      </c>
      <c r="T14" s="218">
        <f>R14+750</f>
        <v>3525</v>
      </c>
      <c r="U14" s="195"/>
      <c r="V14" s="195"/>
    </row>
    <row r="15" spans="1:22" ht="40.5" x14ac:dyDescent="0.85">
      <c r="A15" s="62"/>
      <c r="B15" s="62"/>
      <c r="C15" s="62"/>
      <c r="D15" s="62"/>
      <c r="E15" s="62"/>
      <c r="F15" s="47"/>
      <c r="G15" s="47"/>
    </row>
    <row r="16" spans="1:22" s="17" customFormat="1" x14ac:dyDescent="0.8">
      <c r="A16" s="306" t="s">
        <v>326</v>
      </c>
      <c r="B16" s="307"/>
      <c r="C16" s="307"/>
      <c r="D16" s="307"/>
      <c r="E16" s="307"/>
      <c r="F16" s="307"/>
      <c r="G16" s="307"/>
      <c r="H16" s="307"/>
      <c r="I16" s="307"/>
      <c r="J16" s="307"/>
      <c r="K16" s="307"/>
      <c r="L16" s="307"/>
      <c r="M16" s="307"/>
      <c r="N16" s="308"/>
    </row>
  </sheetData>
  <sheetProtection selectLockedCells="1" selectUnlockedCells="1"/>
  <mergeCells count="15">
    <mergeCell ref="C7:I7"/>
    <mergeCell ref="L11:N11"/>
    <mergeCell ref="O11:Q11"/>
    <mergeCell ref="R11:T11"/>
    <mergeCell ref="A16:N16"/>
    <mergeCell ref="A9:V9"/>
    <mergeCell ref="A10:B10"/>
    <mergeCell ref="C10:T10"/>
    <mergeCell ref="U10:U12"/>
    <mergeCell ref="V10:V12"/>
    <mergeCell ref="A11:A12"/>
    <mergeCell ref="B11:B12"/>
    <mergeCell ref="C11:E11"/>
    <mergeCell ref="F11:H11"/>
    <mergeCell ref="I11:K11"/>
  </mergeCells>
  <printOptions horizontalCentered="1"/>
  <pageMargins left="0.35433070866141736" right="0.35433070866141736" top="0.51181102362204722" bottom="0.47244094488188981" header="0.31496062992125984" footer="0.31496062992125984"/>
  <pageSetup paperSize="9" scale="64" fitToWidth="0" orientation="landscape" useFirstPageNumber="1" r:id="rId1"/>
  <headerFooter alignWithMargins="0">
    <oddHeader>&amp;R&amp;14 23/09/68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C000C-80C2-49C3-ACEF-FDCA8E47A5C1}">
  <sheetPr>
    <tabColor rgb="FF92D050"/>
  </sheetPr>
  <dimension ref="A1:L55"/>
  <sheetViews>
    <sheetView topLeftCell="A16" zoomScale="55" zoomScaleNormal="55" zoomScaleSheetLayoutView="30" workbookViewId="0">
      <selection activeCell="A23" sqref="A23:H23"/>
    </sheetView>
  </sheetViews>
  <sheetFormatPr defaultColWidth="11.85546875" defaultRowHeight="39.75" x14ac:dyDescent="0.8"/>
  <cols>
    <col min="1" max="1" width="16.85546875" style="13" customWidth="1"/>
    <col min="2" max="2" width="21" style="13" customWidth="1"/>
    <col min="3" max="8" width="22" style="13" customWidth="1"/>
    <col min="9" max="9" width="23.85546875" style="13" customWidth="1"/>
    <col min="10" max="11" width="22" style="13" customWidth="1"/>
    <col min="12" max="12" width="14.85546875" style="13" customWidth="1"/>
    <col min="13" max="16384" width="11.85546875" style="13"/>
  </cols>
  <sheetData>
    <row r="1" spans="1:11" ht="40.5" x14ac:dyDescent="0.8">
      <c r="A1" s="26" t="s">
        <v>307</v>
      </c>
    </row>
    <row r="6" spans="1:11" x14ac:dyDescent="0.8">
      <c r="C6" s="124" t="s">
        <v>220</v>
      </c>
      <c r="D6" s="66"/>
      <c r="E6" s="66"/>
      <c r="F6" s="66"/>
      <c r="G6" s="66"/>
    </row>
    <row r="8" spans="1:11" x14ac:dyDescent="0.8">
      <c r="A8" s="115" t="s">
        <v>63</v>
      </c>
      <c r="B8" s="115"/>
      <c r="C8" s="115"/>
      <c r="D8" s="115"/>
      <c r="E8" s="115"/>
      <c r="F8" s="115"/>
      <c r="G8" s="115"/>
      <c r="H8" s="115"/>
      <c r="I8" s="115"/>
      <c r="J8" s="115"/>
    </row>
    <row r="9" spans="1:11" s="23" customFormat="1" ht="39.6" customHeight="1" x14ac:dyDescent="0.2">
      <c r="A9" s="242" t="s">
        <v>2</v>
      </c>
      <c r="B9" s="242"/>
      <c r="C9" s="316" t="s">
        <v>18</v>
      </c>
      <c r="D9" s="249" t="s">
        <v>64</v>
      </c>
      <c r="E9" s="249" t="s">
        <v>65</v>
      </c>
      <c r="F9" s="249" t="s">
        <v>224</v>
      </c>
      <c r="G9" s="249" t="s">
        <v>225</v>
      </c>
      <c r="H9" s="249" t="s">
        <v>66</v>
      </c>
      <c r="I9" s="317" t="s">
        <v>6</v>
      </c>
      <c r="J9" s="318"/>
      <c r="K9" s="249" t="s">
        <v>8</v>
      </c>
    </row>
    <row r="10" spans="1:11" s="23" customFormat="1" ht="81" x14ac:dyDescent="0.2">
      <c r="A10" s="5" t="s">
        <v>9</v>
      </c>
      <c r="B10" s="14" t="s">
        <v>10</v>
      </c>
      <c r="C10" s="244"/>
      <c r="D10" s="251"/>
      <c r="E10" s="251"/>
      <c r="F10" s="251"/>
      <c r="G10" s="251"/>
      <c r="H10" s="251"/>
      <c r="I10" s="5" t="s">
        <v>67</v>
      </c>
      <c r="J10" s="14" t="s">
        <v>68</v>
      </c>
      <c r="K10" s="251"/>
    </row>
    <row r="11" spans="1:11" s="23" customFormat="1" ht="39.6" customHeight="1" x14ac:dyDescent="0.2">
      <c r="A11" s="40">
        <v>2</v>
      </c>
      <c r="B11" s="55">
        <v>110</v>
      </c>
      <c r="C11" s="9">
        <v>285</v>
      </c>
      <c r="D11" s="116">
        <v>60</v>
      </c>
      <c r="E11" s="117"/>
      <c r="F11" s="118"/>
      <c r="G11" s="118"/>
      <c r="H11" s="118"/>
      <c r="I11" s="310" t="s">
        <v>320</v>
      </c>
      <c r="J11" s="313" t="s">
        <v>319</v>
      </c>
      <c r="K11" s="9" t="s">
        <v>22</v>
      </c>
    </row>
    <row r="12" spans="1:11" s="23" customFormat="1" ht="39.6" customHeight="1" x14ac:dyDescent="0.2">
      <c r="A12" s="40">
        <v>3</v>
      </c>
      <c r="B12" s="55">
        <v>110</v>
      </c>
      <c r="C12" s="9">
        <v>285</v>
      </c>
      <c r="D12" s="116">
        <v>60</v>
      </c>
      <c r="E12" s="117"/>
      <c r="F12" s="118"/>
      <c r="G12" s="118"/>
      <c r="H12" s="118"/>
      <c r="I12" s="311"/>
      <c r="J12" s="314"/>
      <c r="K12" s="9" t="s">
        <v>22</v>
      </c>
    </row>
    <row r="13" spans="1:11" s="23" customFormat="1" ht="39.6" customHeight="1" x14ac:dyDescent="0.2">
      <c r="A13" s="40" t="s">
        <v>283</v>
      </c>
      <c r="B13" s="57">
        <f>ROUNDUP( B12*1.35/5,0)*5</f>
        <v>150</v>
      </c>
      <c r="C13" s="119">
        <f>ROUNDUP( C12*1.35/5,0)*5</f>
        <v>385</v>
      </c>
      <c r="D13" s="116">
        <v>60</v>
      </c>
      <c r="E13" s="117"/>
      <c r="F13" s="118"/>
      <c r="G13" s="118"/>
      <c r="H13" s="118"/>
      <c r="I13" s="311"/>
      <c r="J13" s="314"/>
      <c r="K13" s="9"/>
    </row>
    <row r="14" spans="1:11" s="23" customFormat="1" ht="39.6" customHeight="1" x14ac:dyDescent="0.2">
      <c r="A14" s="40">
        <v>3.2</v>
      </c>
      <c r="B14" s="53">
        <v>110.00000000000001</v>
      </c>
      <c r="C14" s="9">
        <v>285</v>
      </c>
      <c r="D14" s="116">
        <v>60</v>
      </c>
      <c r="E14" s="117"/>
      <c r="F14" s="120">
        <f>C14+900-10</f>
        <v>1175</v>
      </c>
      <c r="G14" s="120">
        <f>F14+500</f>
        <v>1675</v>
      </c>
      <c r="H14" s="120">
        <v>750</v>
      </c>
      <c r="I14" s="311"/>
      <c r="J14" s="314"/>
      <c r="K14" s="9"/>
    </row>
    <row r="15" spans="1:11" s="23" customFormat="1" ht="39.6" customHeight="1" x14ac:dyDescent="0.2">
      <c r="A15" s="40" t="s">
        <v>304</v>
      </c>
      <c r="B15" s="57">
        <f>ROUNDUP( B14*1.35/5,0)*5</f>
        <v>150</v>
      </c>
      <c r="C15" s="119">
        <f>ROUNDUP( C14*1.35/5,0)*5</f>
        <v>385</v>
      </c>
      <c r="D15" s="116">
        <v>60</v>
      </c>
      <c r="E15" s="117"/>
      <c r="F15" s="120">
        <f>C15+900-10</f>
        <v>1275</v>
      </c>
      <c r="G15" s="120">
        <f>F15+500</f>
        <v>1775</v>
      </c>
      <c r="H15" s="120">
        <v>750</v>
      </c>
      <c r="I15" s="311"/>
      <c r="J15" s="314"/>
      <c r="K15" s="9"/>
    </row>
    <row r="16" spans="1:11" s="23" customFormat="1" ht="39.6" customHeight="1" x14ac:dyDescent="0.2">
      <c r="A16" s="40">
        <v>4</v>
      </c>
      <c r="B16" s="53">
        <v>110.00000000000001</v>
      </c>
      <c r="C16" s="9">
        <v>285</v>
      </c>
      <c r="D16" s="116">
        <v>60</v>
      </c>
      <c r="E16" s="117"/>
      <c r="F16" s="120">
        <f>C16+900-10</f>
        <v>1175</v>
      </c>
      <c r="G16" s="120">
        <f>F16+500</f>
        <v>1675</v>
      </c>
      <c r="H16" s="120">
        <v>750</v>
      </c>
      <c r="I16" s="311"/>
      <c r="J16" s="314"/>
      <c r="K16" s="9">
        <v>100</v>
      </c>
    </row>
    <row r="17" spans="1:12" s="23" customFormat="1" ht="39.6" customHeight="1" x14ac:dyDescent="0.2">
      <c r="A17" s="40" t="s">
        <v>284</v>
      </c>
      <c r="B17" s="53">
        <v>150</v>
      </c>
      <c r="C17" s="119">
        <f>ROUNDUP( C16*1.35/5,0)*5</f>
        <v>385</v>
      </c>
      <c r="D17" s="116">
        <v>60</v>
      </c>
      <c r="E17" s="117"/>
      <c r="F17" s="119">
        <f>ROUNDUP( F16*1.35/5,0)*5</f>
        <v>1590</v>
      </c>
      <c r="G17" s="119">
        <f>ROUNDUP( G16*1.35/5,0)*5</f>
        <v>2265</v>
      </c>
      <c r="H17" s="119">
        <f>ROUNDUP( H16*1.35/5,0)*5</f>
        <v>1015</v>
      </c>
      <c r="I17" s="311"/>
      <c r="J17" s="314"/>
      <c r="K17" s="9"/>
    </row>
    <row r="18" spans="1:12" s="23" customFormat="1" ht="39.6" customHeight="1" x14ac:dyDescent="0.2">
      <c r="A18" s="40">
        <v>4.8</v>
      </c>
      <c r="B18" s="53">
        <v>110</v>
      </c>
      <c r="C18" s="9">
        <v>285</v>
      </c>
      <c r="D18" s="116">
        <v>60</v>
      </c>
      <c r="E18" s="117"/>
      <c r="F18" s="120">
        <f>C18+900-10</f>
        <v>1175</v>
      </c>
      <c r="G18" s="120">
        <f>F18+500</f>
        <v>1675</v>
      </c>
      <c r="H18" s="120">
        <v>750</v>
      </c>
      <c r="I18" s="311"/>
      <c r="J18" s="314"/>
      <c r="K18" s="121" t="s">
        <v>22</v>
      </c>
    </row>
    <row r="19" spans="1:12" s="23" customFormat="1" ht="39.6" customHeight="1" x14ac:dyDescent="0.2">
      <c r="A19" s="40" t="s">
        <v>282</v>
      </c>
      <c r="B19" s="53">
        <v>110.00000000000001</v>
      </c>
      <c r="C19" s="119">
        <f>ROUNDUP( C18*1.35/5,0)*5</f>
        <v>385</v>
      </c>
      <c r="D19" s="116">
        <v>60</v>
      </c>
      <c r="E19" s="117"/>
      <c r="F19" s="119">
        <f>ROUNDUP( F18*1.35/5,0)*5</f>
        <v>1590</v>
      </c>
      <c r="G19" s="119">
        <f>ROUNDUP( G18*1.35/5,0)*5</f>
        <v>2265</v>
      </c>
      <c r="H19" s="119">
        <f>ROUNDUP( H18*1.35/5,0)*5</f>
        <v>1015</v>
      </c>
      <c r="I19" s="311"/>
      <c r="J19" s="314"/>
      <c r="K19" s="121"/>
    </row>
    <row r="20" spans="1:12" s="23" customFormat="1" ht="39.6" customHeight="1" x14ac:dyDescent="0.2">
      <c r="A20" s="40">
        <v>5</v>
      </c>
      <c r="B20" s="53">
        <v>120</v>
      </c>
      <c r="C20" s="9">
        <v>340</v>
      </c>
      <c r="D20" s="116">
        <v>60</v>
      </c>
      <c r="E20" s="116">
        <v>100</v>
      </c>
      <c r="F20" s="120">
        <f>C20+900-10</f>
        <v>1230</v>
      </c>
      <c r="G20" s="120">
        <f>F20+500</f>
        <v>1730</v>
      </c>
      <c r="H20" s="120">
        <v>750</v>
      </c>
      <c r="I20" s="311"/>
      <c r="J20" s="314"/>
      <c r="K20" s="121" t="s">
        <v>22</v>
      </c>
    </row>
    <row r="21" spans="1:12" s="23" customFormat="1" ht="39.6" customHeight="1" x14ac:dyDescent="0.2">
      <c r="A21" s="40">
        <v>6</v>
      </c>
      <c r="B21" s="53">
        <v>120</v>
      </c>
      <c r="C21" s="9">
        <v>340</v>
      </c>
      <c r="D21" s="116">
        <v>60</v>
      </c>
      <c r="E21" s="116">
        <v>100</v>
      </c>
      <c r="F21" s="120">
        <f>C21+900-10</f>
        <v>1230</v>
      </c>
      <c r="G21" s="120">
        <f>F21+500</f>
        <v>1730</v>
      </c>
      <c r="H21" s="120">
        <v>750</v>
      </c>
      <c r="I21" s="311"/>
      <c r="J21" s="314"/>
      <c r="K21" s="9">
        <v>120</v>
      </c>
    </row>
    <row r="22" spans="1:12" s="23" customFormat="1" ht="39.6" customHeight="1" x14ac:dyDescent="0.2">
      <c r="A22" s="40" t="s">
        <v>235</v>
      </c>
      <c r="B22" s="53">
        <v>160</v>
      </c>
      <c r="C22" s="119">
        <f>ROUNDUP( C21*1.35/5,0)*5</f>
        <v>460</v>
      </c>
      <c r="D22" s="116">
        <v>60</v>
      </c>
      <c r="E22" s="116">
        <v>100</v>
      </c>
      <c r="F22" s="119">
        <f>ROUNDUP( F21*1.35/5,0)*5</f>
        <v>1665</v>
      </c>
      <c r="G22" s="119">
        <f>ROUNDUP( G21*1.35/5,0)*5</f>
        <v>2340</v>
      </c>
      <c r="H22" s="119">
        <f>ROUNDUP( H21*1.35/5,0)*5</f>
        <v>1015</v>
      </c>
      <c r="I22" s="311"/>
      <c r="J22" s="314"/>
      <c r="K22" s="9"/>
    </row>
    <row r="23" spans="1:12" s="23" customFormat="1" ht="39.6" customHeight="1" x14ac:dyDescent="0.2">
      <c r="A23" s="219">
        <v>6.35</v>
      </c>
      <c r="B23" s="221">
        <v>120</v>
      </c>
      <c r="C23" s="230">
        <v>340</v>
      </c>
      <c r="D23" s="231">
        <v>60</v>
      </c>
      <c r="E23" s="231">
        <v>100</v>
      </c>
      <c r="F23" s="230">
        <f>C23+900-10</f>
        <v>1230</v>
      </c>
      <c r="G23" s="230">
        <f>F23+500</f>
        <v>1730</v>
      </c>
      <c r="H23" s="230">
        <v>750</v>
      </c>
      <c r="I23" s="311"/>
      <c r="J23" s="314"/>
      <c r="K23" s="121" t="s">
        <v>22</v>
      </c>
    </row>
    <row r="24" spans="1:12" s="23" customFormat="1" ht="39.6" customHeight="1" x14ac:dyDescent="0.2">
      <c r="A24" s="40" t="s">
        <v>285</v>
      </c>
      <c r="B24" s="53">
        <v>160</v>
      </c>
      <c r="C24" s="119">
        <f>ROUNDUP( C23*1.35/5,0)*5</f>
        <v>460</v>
      </c>
      <c r="D24" s="116">
        <v>60</v>
      </c>
      <c r="E24" s="116">
        <v>100</v>
      </c>
      <c r="F24" s="119">
        <f>ROUNDUP( F23*1.35/5,0)*5</f>
        <v>1665</v>
      </c>
      <c r="G24" s="119">
        <f>ROUNDUP( G23*1.35/5,0)*5</f>
        <v>2340</v>
      </c>
      <c r="H24" s="119">
        <f>ROUNDUP( H23*1.35/5,0)*5</f>
        <v>1015</v>
      </c>
      <c r="I24" s="311"/>
      <c r="J24" s="314"/>
      <c r="K24" s="121"/>
    </row>
    <row r="25" spans="1:12" s="23" customFormat="1" ht="39.6" customHeight="1" x14ac:dyDescent="0.2">
      <c r="A25" s="40">
        <v>8</v>
      </c>
      <c r="B25" s="53">
        <v>130</v>
      </c>
      <c r="C25" s="9">
        <v>395.00000000000006</v>
      </c>
      <c r="D25" s="116">
        <v>60</v>
      </c>
      <c r="E25" s="116">
        <v>100</v>
      </c>
      <c r="F25" s="120">
        <f>C25+900-10</f>
        <v>1285</v>
      </c>
      <c r="G25" s="120">
        <f>F25+500</f>
        <v>1785</v>
      </c>
      <c r="H25" s="120">
        <v>750</v>
      </c>
      <c r="I25" s="311"/>
      <c r="J25" s="314"/>
      <c r="K25" s="121" t="s">
        <v>22</v>
      </c>
    </row>
    <row r="26" spans="1:12" s="23" customFormat="1" ht="39.6" customHeight="1" x14ac:dyDescent="0.2">
      <c r="A26" s="40" t="s">
        <v>236</v>
      </c>
      <c r="B26" s="53">
        <v>180</v>
      </c>
      <c r="C26" s="119">
        <f>ROUNDUP( C25*1.35/5,0)*5</f>
        <v>535</v>
      </c>
      <c r="D26" s="116">
        <v>60</v>
      </c>
      <c r="E26" s="116">
        <v>100</v>
      </c>
      <c r="F26" s="119">
        <f>ROUNDUP( F25*1.35/5,0)*5</f>
        <v>1735</v>
      </c>
      <c r="G26" s="119">
        <f>ROUNDUP( G25*1.35/5,0)*5</f>
        <v>2410</v>
      </c>
      <c r="H26" s="119">
        <f>ROUNDUP( H25*1.35/5,0)*5</f>
        <v>1015</v>
      </c>
      <c r="I26" s="311"/>
      <c r="J26" s="314"/>
      <c r="K26" s="121"/>
    </row>
    <row r="27" spans="1:12" s="23" customFormat="1" ht="39.6" customHeight="1" x14ac:dyDescent="0.2">
      <c r="A27" s="40">
        <v>9.5</v>
      </c>
      <c r="B27" s="53">
        <v>130</v>
      </c>
      <c r="C27" s="9">
        <v>395.00000000000006</v>
      </c>
      <c r="D27" s="116">
        <v>60</v>
      </c>
      <c r="E27" s="116">
        <v>100</v>
      </c>
      <c r="F27" s="120">
        <f>C27+900-10</f>
        <v>1285</v>
      </c>
      <c r="G27" s="120">
        <f>F27+500</f>
        <v>1785</v>
      </c>
      <c r="H27" s="120">
        <v>750</v>
      </c>
      <c r="I27" s="311"/>
      <c r="J27" s="314"/>
      <c r="K27" s="121" t="s">
        <v>22</v>
      </c>
    </row>
    <row r="28" spans="1:12" s="23" customFormat="1" ht="39.6" customHeight="1" x14ac:dyDescent="0.2">
      <c r="A28" s="40" t="s">
        <v>237</v>
      </c>
      <c r="B28" s="53">
        <v>180</v>
      </c>
      <c r="C28" s="119">
        <f>ROUNDUP( C27*1.35/5,0)*5</f>
        <v>535</v>
      </c>
      <c r="D28" s="116">
        <v>60</v>
      </c>
      <c r="E28" s="116">
        <v>100</v>
      </c>
      <c r="F28" s="119">
        <f>ROUNDUP( F27*1.35/5,0)*5</f>
        <v>1735</v>
      </c>
      <c r="G28" s="119">
        <f>ROUNDUP( G27*1.35/5,0)*5</f>
        <v>2410</v>
      </c>
      <c r="H28" s="119">
        <f>ROUNDUP( H27*1.35/5,0)*5</f>
        <v>1015</v>
      </c>
      <c r="I28" s="311"/>
      <c r="J28" s="314"/>
      <c r="K28" s="121"/>
    </row>
    <row r="29" spans="1:12" s="23" customFormat="1" ht="39.6" customHeight="1" x14ac:dyDescent="0.2">
      <c r="A29" s="40" t="s">
        <v>28</v>
      </c>
      <c r="B29" s="53">
        <v>180</v>
      </c>
      <c r="C29" s="119">
        <f>ROUNDUP( C28*1.35/5,0)*5</f>
        <v>725</v>
      </c>
      <c r="D29" s="116">
        <v>60</v>
      </c>
      <c r="E29" s="116">
        <v>100</v>
      </c>
      <c r="F29" s="120">
        <f>C29+900-10</f>
        <v>1615</v>
      </c>
      <c r="G29" s="120">
        <f>F29+500</f>
        <v>2115</v>
      </c>
      <c r="H29" s="120">
        <v>750</v>
      </c>
      <c r="I29" s="312"/>
      <c r="J29" s="315"/>
      <c r="K29" s="121" t="s">
        <v>22</v>
      </c>
    </row>
    <row r="30" spans="1:12" x14ac:dyDescent="0.8">
      <c r="L30" s="17"/>
    </row>
    <row r="31" spans="1:12" s="17" customFormat="1" x14ac:dyDescent="0.8">
      <c r="B31" s="122"/>
      <c r="C31" s="122"/>
      <c r="L31" s="13"/>
    </row>
    <row r="32" spans="1:12" x14ac:dyDescent="0.8">
      <c r="B32" s="19"/>
      <c r="C32" s="19"/>
    </row>
    <row r="33" spans="2:3" x14ac:dyDescent="0.8">
      <c r="B33" s="19"/>
      <c r="C33" s="19"/>
    </row>
    <row r="53" spans="11:12" x14ac:dyDescent="0.8">
      <c r="L53" s="25"/>
    </row>
    <row r="55" spans="11:12" x14ac:dyDescent="0.8">
      <c r="K55" s="123"/>
    </row>
  </sheetData>
  <mergeCells count="11">
    <mergeCell ref="K9:K10"/>
    <mergeCell ref="I11:I29"/>
    <mergeCell ref="J11:J29"/>
    <mergeCell ref="A9:B9"/>
    <mergeCell ref="C9:C10"/>
    <mergeCell ref="F9:F10"/>
    <mergeCell ref="D9:D10"/>
    <mergeCell ref="E9:E10"/>
    <mergeCell ref="H9:H10"/>
    <mergeCell ref="I9:J9"/>
    <mergeCell ref="G9:G10"/>
  </mergeCells>
  <printOptions horizontalCentered="1" verticalCentered="1"/>
  <pageMargins left="0.59055118110236227" right="0.51181102362204722" top="0.74803149606299213" bottom="0.43307086614173229" header="0.31496062992125984" footer="0.31496062992125984"/>
  <pageSetup paperSize="9" scale="40" fitToWidth="0" orientation="landscape" useFirstPageNumber="1" r:id="rId1"/>
  <headerFooter>
    <oddHeader xml:space="preserve">&amp;R&amp;14Update 03-02-68
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104F-BDAB-49E9-B71D-6CAA5B2427F2}">
  <sheetPr>
    <tabColor rgb="FF92D050"/>
    <pageSetUpPr fitToPage="1"/>
  </sheetPr>
  <dimension ref="A1:I30"/>
  <sheetViews>
    <sheetView topLeftCell="D16" zoomScale="55" zoomScaleNormal="55" workbookViewId="0">
      <selection activeCell="A21" sqref="A21:E21"/>
    </sheetView>
  </sheetViews>
  <sheetFormatPr defaultColWidth="8.85546875" defaultRowHeight="39.75" x14ac:dyDescent="0.8"/>
  <cols>
    <col min="1" max="7" width="28.28515625" style="13" customWidth="1"/>
    <col min="8" max="16384" width="8.85546875" style="13"/>
  </cols>
  <sheetData>
    <row r="1" spans="1:9" ht="40.5" x14ac:dyDescent="0.8">
      <c r="A1" s="26" t="s">
        <v>70</v>
      </c>
    </row>
    <row r="2" spans="1:9" x14ac:dyDescent="0.8">
      <c r="A2" s="19"/>
    </row>
    <row r="3" spans="1:9" x14ac:dyDescent="0.8">
      <c r="A3" s="19"/>
    </row>
    <row r="4" spans="1:9" x14ac:dyDescent="0.8">
      <c r="A4" s="19"/>
    </row>
    <row r="5" spans="1:9" x14ac:dyDescent="0.8">
      <c r="A5" s="19"/>
    </row>
    <row r="6" spans="1:9" x14ac:dyDescent="0.8">
      <c r="A6" s="19"/>
    </row>
    <row r="7" spans="1:9" x14ac:dyDescent="0.8">
      <c r="B7" s="124" t="s">
        <v>220</v>
      </c>
      <c r="C7" s="66"/>
      <c r="D7" s="66"/>
      <c r="E7" s="66"/>
    </row>
    <row r="8" spans="1:9" x14ac:dyDescent="0.8">
      <c r="B8" s="126"/>
    </row>
    <row r="9" spans="1:9" ht="40.5" x14ac:dyDescent="0.8">
      <c r="A9" s="26" t="s">
        <v>71</v>
      </c>
      <c r="B9" s="26"/>
      <c r="C9" s="26"/>
      <c r="D9" s="26"/>
      <c r="E9" s="26"/>
      <c r="F9" s="26"/>
      <c r="G9" s="26"/>
      <c r="H9" s="26"/>
      <c r="I9" s="26"/>
    </row>
    <row r="10" spans="1:9" s="17" customFormat="1" ht="40.5" x14ac:dyDescent="0.2">
      <c r="A10" s="262" t="s">
        <v>2</v>
      </c>
      <c r="B10" s="262"/>
      <c r="C10" s="237" t="s">
        <v>224</v>
      </c>
      <c r="D10" s="237" t="s">
        <v>225</v>
      </c>
      <c r="E10" s="242" t="s">
        <v>37</v>
      </c>
      <c r="F10" s="237" t="s">
        <v>72</v>
      </c>
      <c r="G10" s="237" t="s">
        <v>8</v>
      </c>
    </row>
    <row r="11" spans="1:9" s="17" customFormat="1" ht="81" x14ac:dyDescent="0.2">
      <c r="A11" s="5" t="s">
        <v>9</v>
      </c>
      <c r="B11" s="14" t="s">
        <v>10</v>
      </c>
      <c r="C11" s="237"/>
      <c r="D11" s="237"/>
      <c r="E11" s="242"/>
      <c r="F11" s="237"/>
      <c r="G11" s="237"/>
    </row>
    <row r="12" spans="1:9" s="17" customFormat="1" ht="40.5" customHeight="1" x14ac:dyDescent="0.2">
      <c r="A12" s="40">
        <v>3.2</v>
      </c>
      <c r="B12" s="56">
        <v>110.00000000000001</v>
      </c>
      <c r="C12" s="71">
        <v>1300</v>
      </c>
      <c r="D12" s="71">
        <f>C12+500</f>
        <v>1800</v>
      </c>
      <c r="E12" s="71">
        <f>C12+750</f>
        <v>2050</v>
      </c>
      <c r="F12" s="313" t="s">
        <v>319</v>
      </c>
      <c r="G12" s="91"/>
    </row>
    <row r="13" spans="1:9" s="17" customFormat="1" ht="40.5" x14ac:dyDescent="0.2">
      <c r="A13" s="40" t="s">
        <v>304</v>
      </c>
      <c r="B13" s="57">
        <f>ROUNDUP( B12*1.35/5,0)*5</f>
        <v>150</v>
      </c>
      <c r="C13" s="42">
        <f>ROUNDUP( C12*1.35/5,0)*5</f>
        <v>1755</v>
      </c>
      <c r="D13" s="42">
        <f>ROUNDUP( D12*1.35/5,0)*5</f>
        <v>2430</v>
      </c>
      <c r="E13" s="42">
        <f>ROUNDUP( E12*1.35/5,0)*5</f>
        <v>2770</v>
      </c>
      <c r="F13" s="314"/>
      <c r="G13" s="91"/>
    </row>
    <row r="14" spans="1:9" s="17" customFormat="1" ht="40.5" x14ac:dyDescent="0.2">
      <c r="A14" s="40">
        <v>4</v>
      </c>
      <c r="B14" s="58">
        <v>110.00000000000001</v>
      </c>
      <c r="C14" s="71">
        <v>1375</v>
      </c>
      <c r="D14" s="71">
        <f>C14+500</f>
        <v>1875</v>
      </c>
      <c r="E14" s="71">
        <f>C14+750</f>
        <v>2125</v>
      </c>
      <c r="F14" s="314"/>
      <c r="G14" s="8">
        <v>100</v>
      </c>
    </row>
    <row r="15" spans="1:9" s="17" customFormat="1" ht="40.5" x14ac:dyDescent="0.2">
      <c r="A15" s="40" t="s">
        <v>284</v>
      </c>
      <c r="B15" s="58">
        <v>150</v>
      </c>
      <c r="C15" s="42">
        <f>ROUNDUP( C14*1.35/5,0)*5</f>
        <v>1860</v>
      </c>
      <c r="D15" s="71">
        <f t="shared" ref="D15:D27" si="0">C15+500</f>
        <v>2360</v>
      </c>
      <c r="E15" s="71">
        <f t="shared" ref="E15:E27" si="1">C15+750</f>
        <v>2610</v>
      </c>
      <c r="F15" s="314"/>
      <c r="G15" s="8">
        <v>100</v>
      </c>
    </row>
    <row r="16" spans="1:9" s="17" customFormat="1" ht="40.5" x14ac:dyDescent="0.2">
      <c r="A16" s="40">
        <v>4.8</v>
      </c>
      <c r="B16" s="58">
        <v>110.00000000000001</v>
      </c>
      <c r="C16" s="71">
        <v>1375</v>
      </c>
      <c r="D16" s="71">
        <f t="shared" si="0"/>
        <v>1875</v>
      </c>
      <c r="E16" s="71">
        <f t="shared" si="1"/>
        <v>2125</v>
      </c>
      <c r="F16" s="314"/>
      <c r="G16" s="70"/>
    </row>
    <row r="17" spans="1:7" s="17" customFormat="1" ht="40.5" x14ac:dyDescent="0.2">
      <c r="A17" s="40" t="s">
        <v>282</v>
      </c>
      <c r="B17" s="58">
        <v>150</v>
      </c>
      <c r="C17" s="42">
        <f>ROUNDUP( C16*1.35/5,0)*5</f>
        <v>1860</v>
      </c>
      <c r="D17" s="71">
        <f t="shared" si="0"/>
        <v>2360</v>
      </c>
      <c r="E17" s="71">
        <f t="shared" si="1"/>
        <v>2610</v>
      </c>
      <c r="F17" s="314"/>
      <c r="G17" s="70"/>
    </row>
    <row r="18" spans="1:7" s="17" customFormat="1" ht="40.5" x14ac:dyDescent="0.2">
      <c r="A18" s="40">
        <v>5</v>
      </c>
      <c r="B18" s="58">
        <v>120</v>
      </c>
      <c r="C18" s="71">
        <v>1375</v>
      </c>
      <c r="D18" s="71">
        <f t="shared" si="0"/>
        <v>1875</v>
      </c>
      <c r="E18" s="71">
        <f t="shared" si="1"/>
        <v>2125</v>
      </c>
      <c r="F18" s="314"/>
      <c r="G18" s="91"/>
    </row>
    <row r="19" spans="1:7" s="17" customFormat="1" ht="40.5" x14ac:dyDescent="0.2">
      <c r="A19" s="40">
        <v>6</v>
      </c>
      <c r="B19" s="58">
        <v>120</v>
      </c>
      <c r="C19" s="71">
        <v>1485.0000000000002</v>
      </c>
      <c r="D19" s="71">
        <f t="shared" si="0"/>
        <v>1985.0000000000002</v>
      </c>
      <c r="E19" s="71">
        <f t="shared" si="1"/>
        <v>2235</v>
      </c>
      <c r="F19" s="314"/>
      <c r="G19" s="8">
        <v>120</v>
      </c>
    </row>
    <row r="20" spans="1:7" s="17" customFormat="1" ht="40.5" x14ac:dyDescent="0.2">
      <c r="A20" s="40" t="s">
        <v>235</v>
      </c>
      <c r="B20" s="58">
        <v>160</v>
      </c>
      <c r="C20" s="42">
        <f>ROUNDUP( C19*1.35/5,0)*5</f>
        <v>2005</v>
      </c>
      <c r="D20" s="71">
        <f t="shared" si="0"/>
        <v>2505</v>
      </c>
      <c r="E20" s="71">
        <f t="shared" si="1"/>
        <v>2755</v>
      </c>
      <c r="F20" s="314"/>
      <c r="G20" s="8">
        <v>120</v>
      </c>
    </row>
    <row r="21" spans="1:7" s="17" customFormat="1" ht="40.5" x14ac:dyDescent="0.2">
      <c r="A21" s="219">
        <v>6.35</v>
      </c>
      <c r="B21" s="220">
        <v>120</v>
      </c>
      <c r="C21" s="222">
        <v>1485.0000000000002</v>
      </c>
      <c r="D21" s="222">
        <f t="shared" si="0"/>
        <v>1985.0000000000002</v>
      </c>
      <c r="E21" s="222">
        <f t="shared" si="1"/>
        <v>2235</v>
      </c>
      <c r="F21" s="314"/>
      <c r="G21" s="91"/>
    </row>
    <row r="22" spans="1:7" s="17" customFormat="1" ht="40.5" x14ac:dyDescent="0.2">
      <c r="A22" s="40" t="s">
        <v>285</v>
      </c>
      <c r="B22" s="58">
        <v>160</v>
      </c>
      <c r="C22" s="42">
        <f>ROUNDUP( C21*1.35/5,0)*5</f>
        <v>2005</v>
      </c>
      <c r="D22" s="71">
        <f t="shared" si="0"/>
        <v>2505</v>
      </c>
      <c r="E22" s="71">
        <f t="shared" si="1"/>
        <v>2755</v>
      </c>
      <c r="F22" s="314"/>
      <c r="G22" s="91"/>
    </row>
    <row r="23" spans="1:7" s="17" customFormat="1" ht="40.5" x14ac:dyDescent="0.2">
      <c r="A23" s="40">
        <v>8</v>
      </c>
      <c r="B23" s="58">
        <v>130</v>
      </c>
      <c r="C23" s="71">
        <v>1595.0000000000002</v>
      </c>
      <c r="D23" s="71">
        <f t="shared" si="0"/>
        <v>2095</v>
      </c>
      <c r="E23" s="71">
        <f t="shared" si="1"/>
        <v>2345</v>
      </c>
      <c r="F23" s="314"/>
      <c r="G23" s="125"/>
    </row>
    <row r="24" spans="1:7" s="17" customFormat="1" ht="40.5" x14ac:dyDescent="0.2">
      <c r="A24" s="40" t="s">
        <v>236</v>
      </c>
      <c r="B24" s="58">
        <v>180</v>
      </c>
      <c r="C24" s="42">
        <f>ROUNDUP( C23*1.35/5,0)*5</f>
        <v>2155</v>
      </c>
      <c r="D24" s="71">
        <f t="shared" si="0"/>
        <v>2655</v>
      </c>
      <c r="E24" s="71">
        <f t="shared" si="1"/>
        <v>2905</v>
      </c>
      <c r="F24" s="314"/>
      <c r="G24" s="125"/>
    </row>
    <row r="25" spans="1:7" ht="40.5" x14ac:dyDescent="0.8">
      <c r="A25" s="40">
        <v>9.5</v>
      </c>
      <c r="B25" s="58">
        <v>130</v>
      </c>
      <c r="C25" s="71">
        <v>1650.0000000000002</v>
      </c>
      <c r="D25" s="71">
        <f t="shared" si="0"/>
        <v>2150</v>
      </c>
      <c r="E25" s="71">
        <f t="shared" si="1"/>
        <v>2400</v>
      </c>
      <c r="F25" s="314"/>
      <c r="G25" s="85"/>
    </row>
    <row r="26" spans="1:7" ht="40.5" x14ac:dyDescent="0.8">
      <c r="A26" s="40" t="s">
        <v>237</v>
      </c>
      <c r="B26" s="58">
        <v>180</v>
      </c>
      <c r="C26" s="42">
        <f>ROUNDUP( C25*1.35/5,0)*5</f>
        <v>2230</v>
      </c>
      <c r="D26" s="71">
        <f t="shared" si="0"/>
        <v>2730</v>
      </c>
      <c r="E26" s="71">
        <f t="shared" si="1"/>
        <v>2980</v>
      </c>
      <c r="F26" s="314"/>
      <c r="G26" s="85"/>
    </row>
    <row r="27" spans="1:7" ht="40.5" x14ac:dyDescent="0.8">
      <c r="A27" s="40" t="s">
        <v>28</v>
      </c>
      <c r="B27" s="58">
        <v>180</v>
      </c>
      <c r="C27" s="42">
        <f>ROUNDUP( C26*1.35/5,0)*5</f>
        <v>3015</v>
      </c>
      <c r="D27" s="71">
        <f t="shared" si="0"/>
        <v>3515</v>
      </c>
      <c r="E27" s="71">
        <f t="shared" si="1"/>
        <v>3765</v>
      </c>
      <c r="F27" s="315"/>
      <c r="G27" s="85"/>
    </row>
    <row r="29" spans="1:7" x14ac:dyDescent="0.8">
      <c r="B29" s="17" t="s">
        <v>42</v>
      </c>
    </row>
    <row r="30" spans="1:7" x14ac:dyDescent="0.8">
      <c r="B30" s="17" t="s">
        <v>73</v>
      </c>
    </row>
  </sheetData>
  <mergeCells count="7">
    <mergeCell ref="F12:F27"/>
    <mergeCell ref="G10:G11"/>
    <mergeCell ref="A10:B10"/>
    <mergeCell ref="D10:D11"/>
    <mergeCell ref="E10:E11"/>
    <mergeCell ref="F10:F11"/>
    <mergeCell ref="C10:C11"/>
  </mergeCells>
  <pageMargins left="0.70866141732283472" right="0.70866141732283472" top="0.74803149606299213" bottom="0.74803149606299213" header="0.31496062992125984" footer="0.31496062992125984"/>
  <pageSetup paperSize="9" scale="45" fitToHeight="0" orientation="portrait" r:id="rId1"/>
  <headerFooter>
    <oddHeader>&amp;R&amp;14Update 08-09-68</oddHead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125CB-A0CE-401B-B333-F644A9A5F3D9}">
  <sheetPr>
    <tabColor rgb="FF7030A0"/>
    <pageSetUpPr fitToPage="1"/>
  </sheetPr>
  <dimension ref="A1:I16"/>
  <sheetViews>
    <sheetView zoomScale="55" zoomScaleNormal="55" workbookViewId="0">
      <selection activeCell="F12" sqref="F12:F13"/>
    </sheetView>
  </sheetViews>
  <sheetFormatPr defaultColWidth="8.85546875" defaultRowHeight="39.75" x14ac:dyDescent="0.8"/>
  <cols>
    <col min="1" max="7" width="28.28515625" style="185" customWidth="1"/>
    <col min="8" max="16384" width="8.85546875" style="185"/>
  </cols>
  <sheetData>
    <row r="1" spans="1:9" ht="40.5" x14ac:dyDescent="0.8">
      <c r="A1" s="181" t="s">
        <v>332</v>
      </c>
    </row>
    <row r="2" spans="1:9" x14ac:dyDescent="0.8">
      <c r="A2" s="186"/>
    </row>
    <row r="3" spans="1:9" x14ac:dyDescent="0.8">
      <c r="A3" s="186"/>
    </row>
    <row r="4" spans="1:9" x14ac:dyDescent="0.8">
      <c r="A4" s="186"/>
    </row>
    <row r="5" spans="1:9" x14ac:dyDescent="0.8">
      <c r="A5" s="186"/>
    </row>
    <row r="6" spans="1:9" x14ac:dyDescent="0.8">
      <c r="A6" s="186"/>
    </row>
    <row r="7" spans="1:9" x14ac:dyDescent="0.8">
      <c r="B7" s="187"/>
    </row>
    <row r="8" spans="1:9" x14ac:dyDescent="0.8">
      <c r="B8" s="187"/>
    </row>
    <row r="9" spans="1:9" ht="40.5" x14ac:dyDescent="0.8">
      <c r="A9" s="323" t="s">
        <v>71</v>
      </c>
      <c r="B9" s="323"/>
      <c r="C9" s="323"/>
      <c r="D9" s="181"/>
      <c r="E9" s="181"/>
      <c r="F9" s="181"/>
      <c r="G9" s="181"/>
      <c r="H9" s="181"/>
      <c r="I9" s="181"/>
    </row>
    <row r="10" spans="1:9" s="174" customFormat="1" ht="40.5" x14ac:dyDescent="0.2">
      <c r="A10" s="324" t="s">
        <v>2</v>
      </c>
      <c r="B10" s="324"/>
      <c r="C10" s="319" t="s">
        <v>224</v>
      </c>
      <c r="D10" s="319" t="s">
        <v>225</v>
      </c>
      <c r="E10" s="324" t="s">
        <v>37</v>
      </c>
      <c r="F10" s="319" t="s">
        <v>72</v>
      </c>
      <c r="G10" s="319" t="s">
        <v>8</v>
      </c>
    </row>
    <row r="11" spans="1:9" s="174" customFormat="1" ht="81" x14ac:dyDescent="0.2">
      <c r="A11" s="190" t="s">
        <v>9</v>
      </c>
      <c r="B11" s="191" t="s">
        <v>10</v>
      </c>
      <c r="C11" s="319"/>
      <c r="D11" s="319"/>
      <c r="E11" s="324"/>
      <c r="F11" s="319"/>
      <c r="G11" s="319"/>
    </row>
    <row r="12" spans="1:9" s="174" customFormat="1" ht="40.5" x14ac:dyDescent="0.2">
      <c r="A12" s="192" t="s">
        <v>26</v>
      </c>
      <c r="B12" s="193">
        <v>500</v>
      </c>
      <c r="C12" s="194">
        <v>2195</v>
      </c>
      <c r="D12" s="194">
        <f t="shared" ref="D12:D13" si="0">C12+500</f>
        <v>2695</v>
      </c>
      <c r="E12" s="194">
        <f>C12+750</f>
        <v>2945</v>
      </c>
      <c r="F12" s="195"/>
      <c r="G12" s="195"/>
    </row>
    <row r="13" spans="1:9" s="174" customFormat="1" ht="40.5" x14ac:dyDescent="0.2">
      <c r="A13" s="193" t="s">
        <v>27</v>
      </c>
      <c r="B13" s="193">
        <v>650</v>
      </c>
      <c r="C13" s="194">
        <v>2655</v>
      </c>
      <c r="D13" s="194">
        <f t="shared" si="0"/>
        <v>3155</v>
      </c>
      <c r="E13" s="194">
        <f t="shared" ref="E13" si="1">C13+750</f>
        <v>3405</v>
      </c>
      <c r="F13" s="195"/>
      <c r="G13" s="195"/>
    </row>
    <row r="15" spans="1:9" ht="108.75" customHeight="1" x14ac:dyDescent="0.8">
      <c r="A15" s="320" t="s">
        <v>326</v>
      </c>
      <c r="B15" s="321"/>
      <c r="C15" s="321"/>
      <c r="D15" s="321"/>
      <c r="E15" s="321"/>
      <c r="F15" s="321"/>
      <c r="G15" s="322"/>
    </row>
    <row r="16" spans="1:9" x14ac:dyDescent="0.8">
      <c r="B16" s="174"/>
    </row>
  </sheetData>
  <mergeCells count="8">
    <mergeCell ref="F10:F11"/>
    <mergeCell ref="G10:G11"/>
    <mergeCell ref="A15:G15"/>
    <mergeCell ref="A9:C9"/>
    <mergeCell ref="A10:B10"/>
    <mergeCell ref="C10:C11"/>
    <mergeCell ref="D10:D11"/>
    <mergeCell ref="E10:E11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>
    <oddHeader>&amp;R&amp;14Update 03-02-68</oddHead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1E01-E577-4FA2-A9D3-AB6AFB329177}">
  <sheetPr>
    <tabColor rgb="FF92D050"/>
    <pageSetUpPr fitToPage="1"/>
  </sheetPr>
  <dimension ref="A1:J40"/>
  <sheetViews>
    <sheetView topLeftCell="A23" zoomScale="55" zoomScaleNormal="55" workbookViewId="0">
      <selection activeCell="J17" sqref="J17"/>
    </sheetView>
  </sheetViews>
  <sheetFormatPr defaultColWidth="11.85546875" defaultRowHeight="39.75" x14ac:dyDescent="0.8"/>
  <cols>
    <col min="1" max="1" width="42.7109375" style="13" customWidth="1"/>
    <col min="2" max="2" width="31.42578125" style="13" customWidth="1"/>
    <col min="3" max="3" width="32.5703125" style="13" customWidth="1"/>
    <col min="4" max="4" width="34.7109375" style="13" customWidth="1"/>
    <col min="5" max="5" width="27.85546875" style="13" customWidth="1"/>
    <col min="6" max="6" width="25.140625" style="13" customWidth="1"/>
    <col min="7" max="8" width="27.28515625" style="13" customWidth="1"/>
    <col min="9" max="9" width="28.42578125" style="13" customWidth="1"/>
    <col min="10" max="10" width="15.28515625" style="13" customWidth="1"/>
    <col min="11" max="16384" width="11.85546875" style="13"/>
  </cols>
  <sheetData>
    <row r="1" spans="1:5" ht="40.5" x14ac:dyDescent="0.8">
      <c r="A1" s="26" t="s">
        <v>74</v>
      </c>
    </row>
    <row r="6" spans="1:5" ht="69" customHeight="1" x14ac:dyDescent="0.85">
      <c r="A6" s="16"/>
      <c r="B6" s="12" t="s">
        <v>75</v>
      </c>
    </row>
    <row r="7" spans="1:5" s="17" customFormat="1" ht="86.25" customHeight="1" x14ac:dyDescent="0.2">
      <c r="B7" s="5" t="s">
        <v>9</v>
      </c>
      <c r="C7" s="5" t="s">
        <v>76</v>
      </c>
      <c r="D7" s="14" t="s">
        <v>10</v>
      </c>
      <c r="E7" s="15" t="s">
        <v>18</v>
      </c>
    </row>
    <row r="8" spans="1:5" s="17" customFormat="1" ht="50.25" customHeight="1" x14ac:dyDescent="0.2">
      <c r="B8" s="8">
        <v>1</v>
      </c>
      <c r="C8" s="8" t="s">
        <v>77</v>
      </c>
      <c r="D8" s="8">
        <v>200</v>
      </c>
      <c r="E8" s="9">
        <v>460</v>
      </c>
    </row>
    <row r="9" spans="1:5" s="17" customFormat="1" ht="50.25" customHeight="1" x14ac:dyDescent="0.2">
      <c r="B9" s="8" t="s">
        <v>311</v>
      </c>
      <c r="C9" s="8" t="s">
        <v>77</v>
      </c>
      <c r="D9" s="8">
        <v>250</v>
      </c>
      <c r="E9" s="9">
        <v>460</v>
      </c>
    </row>
    <row r="10" spans="1:5" s="17" customFormat="1" ht="50.25" customHeight="1" x14ac:dyDescent="0.2">
      <c r="B10" s="8" t="s">
        <v>312</v>
      </c>
      <c r="C10" s="8" t="s">
        <v>77</v>
      </c>
      <c r="D10" s="8">
        <v>250</v>
      </c>
      <c r="E10" s="9">
        <v>460</v>
      </c>
    </row>
    <row r="11" spans="1:5" s="17" customFormat="1" ht="50.25" customHeight="1" x14ac:dyDescent="0.2">
      <c r="B11" s="8">
        <v>2.5</v>
      </c>
      <c r="C11" s="8" t="s">
        <v>78</v>
      </c>
      <c r="D11" s="8">
        <v>300</v>
      </c>
      <c r="E11" s="9">
        <v>560</v>
      </c>
    </row>
    <row r="12" spans="1:5" s="17" customFormat="1" ht="50.25" customHeight="1" x14ac:dyDescent="0.2">
      <c r="B12" s="8">
        <v>3</v>
      </c>
      <c r="C12" s="8" t="s">
        <v>79</v>
      </c>
      <c r="D12" s="8">
        <v>350</v>
      </c>
      <c r="E12" s="11">
        <v>660</v>
      </c>
    </row>
    <row r="13" spans="1:5" s="17" customFormat="1" ht="50.25" customHeight="1" x14ac:dyDescent="0.2">
      <c r="B13" s="8">
        <v>3.2</v>
      </c>
      <c r="C13" s="8" t="s">
        <v>79</v>
      </c>
      <c r="D13" s="8">
        <v>350</v>
      </c>
      <c r="E13" s="11">
        <v>660</v>
      </c>
    </row>
    <row r="14" spans="1:5" s="17" customFormat="1" ht="50.25" customHeight="1" x14ac:dyDescent="0.2">
      <c r="B14" s="8">
        <v>4.8</v>
      </c>
      <c r="C14" s="8" t="s">
        <v>79</v>
      </c>
      <c r="D14" s="10">
        <v>400</v>
      </c>
      <c r="E14" s="11">
        <v>660</v>
      </c>
    </row>
    <row r="15" spans="1:5" s="17" customFormat="1" ht="50.25" customHeight="1" x14ac:dyDescent="0.2">
      <c r="B15" s="8">
        <v>6</v>
      </c>
      <c r="C15" s="8" t="s">
        <v>80</v>
      </c>
      <c r="D15" s="10">
        <v>450</v>
      </c>
      <c r="E15" s="11">
        <v>660</v>
      </c>
    </row>
    <row r="16" spans="1:5" s="17" customFormat="1" ht="50.25" customHeight="1" x14ac:dyDescent="0.2">
      <c r="B16" s="8">
        <v>6.35</v>
      </c>
      <c r="C16" s="8" t="s">
        <v>80</v>
      </c>
      <c r="D16" s="10">
        <v>500</v>
      </c>
      <c r="E16" s="11">
        <v>660</v>
      </c>
    </row>
    <row r="17" spans="1:10" s="17" customFormat="1" ht="50.25" customHeight="1" x14ac:dyDescent="0.2">
      <c r="B17" s="8">
        <v>8</v>
      </c>
      <c r="C17" s="8" t="s">
        <v>80</v>
      </c>
      <c r="D17" s="10">
        <v>600</v>
      </c>
      <c r="E17" s="11">
        <v>710</v>
      </c>
    </row>
    <row r="18" spans="1:10" x14ac:dyDescent="0.8">
      <c r="A18" s="18"/>
      <c r="B18" s="19"/>
      <c r="C18" s="19"/>
    </row>
    <row r="19" spans="1:10" ht="42" customHeight="1" x14ac:dyDescent="0.8">
      <c r="A19" s="20" t="s">
        <v>42</v>
      </c>
      <c r="B19" s="20"/>
      <c r="C19" s="20"/>
      <c r="E19" s="20" t="s">
        <v>81</v>
      </c>
      <c r="F19" s="20"/>
      <c r="G19" s="21"/>
      <c r="H19" s="21"/>
      <c r="I19" s="21"/>
    </row>
    <row r="20" spans="1:10" x14ac:dyDescent="0.8">
      <c r="A20" s="22"/>
      <c r="B20" s="22"/>
      <c r="C20" s="22"/>
      <c r="D20" s="22"/>
      <c r="E20" s="22"/>
      <c r="F20" s="22"/>
    </row>
    <row r="21" spans="1:10" x14ac:dyDescent="0.8">
      <c r="B21" s="13" t="s">
        <v>303</v>
      </c>
    </row>
    <row r="22" spans="1:10" ht="40.5" x14ac:dyDescent="0.8">
      <c r="A22" s="26" t="s">
        <v>82</v>
      </c>
    </row>
    <row r="29" spans="1:10" ht="34.9" customHeight="1" x14ac:dyDescent="0.8"/>
    <row r="30" spans="1:10" ht="72.75" customHeight="1" x14ac:dyDescent="0.85">
      <c r="A30" s="12" t="s">
        <v>83</v>
      </c>
      <c r="C30" s="16"/>
    </row>
    <row r="31" spans="1:10" s="17" customFormat="1" ht="48" customHeight="1" x14ac:dyDescent="0.2">
      <c r="A31" s="261" t="s">
        <v>84</v>
      </c>
      <c r="B31" s="261" t="s">
        <v>85</v>
      </c>
      <c r="C31" s="261" t="s">
        <v>86</v>
      </c>
      <c r="D31" s="255" t="s">
        <v>87</v>
      </c>
      <c r="E31" s="269"/>
      <c r="F31" s="256"/>
      <c r="G31" s="255" t="s">
        <v>68</v>
      </c>
      <c r="H31" s="269"/>
      <c r="I31" s="256"/>
      <c r="J31" s="23"/>
    </row>
    <row r="32" spans="1:10" s="17" customFormat="1" ht="48" customHeight="1" x14ac:dyDescent="0.2">
      <c r="A32" s="262"/>
      <c r="B32" s="262"/>
      <c r="C32" s="262"/>
      <c r="D32" s="4" t="s">
        <v>18</v>
      </c>
      <c r="E32" s="4" t="s">
        <v>88</v>
      </c>
      <c r="F32" s="4" t="s">
        <v>89</v>
      </c>
      <c r="G32" s="5" t="s">
        <v>197</v>
      </c>
      <c r="H32" s="5" t="s">
        <v>221</v>
      </c>
      <c r="I32" s="5" t="s">
        <v>198</v>
      </c>
      <c r="J32" s="23"/>
    </row>
    <row r="33" spans="1:10" s="17" customFormat="1" ht="48" customHeight="1" x14ac:dyDescent="0.2">
      <c r="A33" s="40" t="s">
        <v>218</v>
      </c>
      <c r="B33" s="8" t="s">
        <v>90</v>
      </c>
      <c r="C33" s="8" t="s">
        <v>91</v>
      </c>
      <c r="D33" s="8">
        <v>290</v>
      </c>
      <c r="E33" s="8">
        <v>350</v>
      </c>
      <c r="F33" s="8">
        <f>D33+100</f>
        <v>390</v>
      </c>
      <c r="G33" s="8">
        <f>D33+750+90</f>
        <v>1130</v>
      </c>
      <c r="H33" s="8">
        <f>G33+500</f>
        <v>1630</v>
      </c>
      <c r="I33" s="8">
        <f>G33+750</f>
        <v>1880</v>
      </c>
    </row>
    <row r="34" spans="1:10" s="17" customFormat="1" ht="48" customHeight="1" x14ac:dyDescent="0.2">
      <c r="A34" s="40" t="s">
        <v>219</v>
      </c>
      <c r="B34" s="8" t="s">
        <v>90</v>
      </c>
      <c r="C34" s="8" t="s">
        <v>91</v>
      </c>
      <c r="D34" s="8">
        <v>360</v>
      </c>
      <c r="E34" s="8">
        <v>420</v>
      </c>
      <c r="F34" s="8">
        <f>D34+100</f>
        <v>460</v>
      </c>
      <c r="G34" s="8">
        <f>D34+750+90</f>
        <v>1200</v>
      </c>
      <c r="H34" s="8">
        <f>G34+500</f>
        <v>1700</v>
      </c>
      <c r="I34" s="8">
        <f>G34+750</f>
        <v>1950</v>
      </c>
    </row>
    <row r="35" spans="1:10" s="17" customFormat="1" ht="48" customHeight="1" x14ac:dyDescent="0.2">
      <c r="A35" s="40" t="s">
        <v>92</v>
      </c>
      <c r="B35" s="8" t="s">
        <v>90</v>
      </c>
      <c r="C35" s="8" t="s">
        <v>91</v>
      </c>
      <c r="D35" s="8">
        <v>460</v>
      </c>
      <c r="E35" s="8">
        <v>520</v>
      </c>
      <c r="F35" s="8">
        <f>D35+100</f>
        <v>560</v>
      </c>
      <c r="G35" s="8">
        <f>D35+750+90</f>
        <v>1300</v>
      </c>
      <c r="H35" s="8">
        <f>G35+500</f>
        <v>1800</v>
      </c>
      <c r="I35" s="8">
        <f>G35+750</f>
        <v>2050</v>
      </c>
    </row>
    <row r="36" spans="1:10" s="17" customFormat="1" ht="48" customHeight="1" x14ac:dyDescent="0.2">
      <c r="A36" s="40" t="s">
        <v>93</v>
      </c>
      <c r="B36" s="8" t="s">
        <v>90</v>
      </c>
      <c r="C36" s="8" t="s">
        <v>91</v>
      </c>
      <c r="D36" s="8">
        <v>560</v>
      </c>
      <c r="E36" s="8">
        <v>620</v>
      </c>
      <c r="F36" s="8">
        <f>D36+100</f>
        <v>660</v>
      </c>
      <c r="G36" s="8">
        <f>D36+750+90</f>
        <v>1400</v>
      </c>
      <c r="H36" s="8">
        <f>G36+500</f>
        <v>1900</v>
      </c>
      <c r="I36" s="8">
        <f>G36+750</f>
        <v>2150</v>
      </c>
    </row>
    <row r="37" spans="1:10" ht="39" customHeight="1" x14ac:dyDescent="0.8"/>
    <row r="38" spans="1:10" ht="37.5" customHeight="1" x14ac:dyDescent="0.8">
      <c r="A38" s="325" t="s">
        <v>43</v>
      </c>
      <c r="B38" s="325"/>
      <c r="C38" s="325"/>
      <c r="D38" s="325"/>
      <c r="E38" s="325"/>
      <c r="F38" s="325"/>
      <c r="G38" s="325"/>
      <c r="H38" s="24"/>
    </row>
    <row r="39" spans="1:10" ht="37.5" customHeight="1" x14ac:dyDescent="0.8">
      <c r="A39" s="20" t="s">
        <v>94</v>
      </c>
      <c r="B39" s="20"/>
      <c r="C39" s="20"/>
      <c r="D39" s="20"/>
      <c r="E39" s="20"/>
      <c r="F39" s="20"/>
      <c r="G39" s="20"/>
      <c r="H39" s="20"/>
      <c r="I39" s="25"/>
      <c r="J39" s="25"/>
    </row>
    <row r="40" spans="1:10" ht="37.5" customHeight="1" x14ac:dyDescent="0.8">
      <c r="A40" s="325" t="s">
        <v>42</v>
      </c>
      <c r="B40" s="325"/>
      <c r="C40" s="325"/>
      <c r="D40" s="325"/>
      <c r="E40" s="325"/>
      <c r="F40" s="325"/>
      <c r="G40" s="325"/>
      <c r="H40" s="24"/>
      <c r="I40" s="25"/>
      <c r="J40" s="25"/>
    </row>
  </sheetData>
  <sheetProtection selectLockedCells="1" selectUnlockedCells="1"/>
  <mergeCells count="7">
    <mergeCell ref="A40:G40"/>
    <mergeCell ref="A31:A32"/>
    <mergeCell ref="B31:B32"/>
    <mergeCell ref="C31:C32"/>
    <mergeCell ref="D31:F31"/>
    <mergeCell ref="G31:I31"/>
    <mergeCell ref="A38:G38"/>
  </mergeCells>
  <printOptions horizontalCentered="1"/>
  <pageMargins left="0.70866141732283472" right="0.39370078740157483" top="0.6692913385826772" bottom="0.59055118110236227" header="0.31496062992125984" footer="0.31496062992125984"/>
  <pageSetup paperSize="9" scale="32" orientation="portrait" useFirstPageNumber="1" r:id="rId1"/>
  <headerFooter alignWithMargins="0">
    <oddHeader>&amp;R&amp;14Update 03-02-68</oddHead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C0D7B-5378-440A-877C-3989A43BF362}">
  <sheetPr>
    <tabColor rgb="FF92D050"/>
  </sheetPr>
  <dimension ref="A2:O25"/>
  <sheetViews>
    <sheetView topLeftCell="A10" zoomScale="55" zoomScaleNormal="55" zoomScaleSheetLayoutView="50" workbookViewId="0">
      <selection activeCell="H24" sqref="H24"/>
    </sheetView>
  </sheetViews>
  <sheetFormatPr defaultColWidth="20" defaultRowHeight="30.75" x14ac:dyDescent="0.4"/>
  <cols>
    <col min="1" max="16384" width="20" style="2"/>
  </cols>
  <sheetData>
    <row r="2" spans="1:15" x14ac:dyDescent="0.4">
      <c r="A2" s="1" t="s">
        <v>95</v>
      </c>
    </row>
    <row r="10" spans="1:15" ht="40.5" x14ac:dyDescent="0.8">
      <c r="A10" s="12" t="s">
        <v>96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3" customFormat="1" ht="40.5" x14ac:dyDescent="0.2">
      <c r="A11" s="328" t="s">
        <v>2</v>
      </c>
      <c r="B11" s="328"/>
      <c r="C11" s="242" t="s">
        <v>97</v>
      </c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9" t="s">
        <v>98</v>
      </c>
    </row>
    <row r="12" spans="1:15" s="3" customFormat="1" ht="40.5" x14ac:dyDescent="0.2">
      <c r="A12" s="328" t="s">
        <v>99</v>
      </c>
      <c r="B12" s="249" t="s">
        <v>217</v>
      </c>
      <c r="C12" s="329" t="s">
        <v>100</v>
      </c>
      <c r="D12" s="329"/>
      <c r="E12" s="329" t="s">
        <v>101</v>
      </c>
      <c r="F12" s="329"/>
      <c r="G12" s="329" t="s">
        <v>102</v>
      </c>
      <c r="H12" s="329"/>
      <c r="I12" s="330" t="s">
        <v>309</v>
      </c>
      <c r="J12" s="330"/>
      <c r="K12" s="329" t="s">
        <v>103</v>
      </c>
      <c r="L12" s="329"/>
      <c r="M12" s="329" t="s">
        <v>120</v>
      </c>
      <c r="N12" s="329"/>
      <c r="O12" s="250"/>
    </row>
    <row r="13" spans="1:15" s="3" customFormat="1" ht="40.5" x14ac:dyDescent="0.2">
      <c r="A13" s="328"/>
      <c r="B13" s="251"/>
      <c r="C13" s="7" t="s">
        <v>104</v>
      </c>
      <c r="D13" s="4" t="s">
        <v>105</v>
      </c>
      <c r="E13" s="7" t="s">
        <v>104</v>
      </c>
      <c r="F13" s="4" t="s">
        <v>105</v>
      </c>
      <c r="G13" s="7" t="s">
        <v>104</v>
      </c>
      <c r="H13" s="4" t="s">
        <v>105</v>
      </c>
      <c r="I13" s="7" t="s">
        <v>104</v>
      </c>
      <c r="J13" s="4" t="s">
        <v>105</v>
      </c>
      <c r="K13" s="7" t="s">
        <v>104</v>
      </c>
      <c r="L13" s="4" t="s">
        <v>105</v>
      </c>
      <c r="M13" s="7" t="s">
        <v>104</v>
      </c>
      <c r="N13" s="4" t="s">
        <v>105</v>
      </c>
      <c r="O13" s="251"/>
    </row>
    <row r="14" spans="1:15" s="3" customFormat="1" ht="40.5" x14ac:dyDescent="0.2">
      <c r="A14" s="8" t="s">
        <v>106</v>
      </c>
      <c r="B14" s="9">
        <v>300</v>
      </c>
      <c r="C14" s="10">
        <v>4000</v>
      </c>
      <c r="D14" s="9" t="s">
        <v>107</v>
      </c>
      <c r="E14" s="10">
        <v>4200</v>
      </c>
      <c r="F14" s="9" t="s">
        <v>108</v>
      </c>
      <c r="G14" s="10">
        <v>4400</v>
      </c>
      <c r="H14" s="9" t="s">
        <v>109</v>
      </c>
      <c r="I14" s="10">
        <v>5000</v>
      </c>
      <c r="J14" s="9" t="s">
        <v>110</v>
      </c>
      <c r="K14" s="10">
        <v>5300</v>
      </c>
      <c r="L14" s="9" t="s">
        <v>111</v>
      </c>
      <c r="M14" s="10">
        <v>6000</v>
      </c>
      <c r="N14" s="9" t="s">
        <v>111</v>
      </c>
      <c r="O14" s="9">
        <v>700</v>
      </c>
    </row>
    <row r="15" spans="1:15" s="3" customFormat="1" ht="40.5" x14ac:dyDescent="0.2">
      <c r="A15" s="8" t="s">
        <v>112</v>
      </c>
      <c r="B15" s="9">
        <v>300</v>
      </c>
      <c r="C15" s="10">
        <v>4000</v>
      </c>
      <c r="D15" s="9" t="s">
        <v>107</v>
      </c>
      <c r="E15" s="10">
        <v>4200</v>
      </c>
      <c r="F15" s="9" t="s">
        <v>108</v>
      </c>
      <c r="G15" s="10">
        <v>4400</v>
      </c>
      <c r="H15" s="9" t="s">
        <v>109</v>
      </c>
      <c r="I15" s="10">
        <v>5000</v>
      </c>
      <c r="J15" s="9" t="s">
        <v>110</v>
      </c>
      <c r="K15" s="10">
        <v>5300</v>
      </c>
      <c r="L15" s="9" t="s">
        <v>111</v>
      </c>
      <c r="M15" s="10">
        <v>6000</v>
      </c>
      <c r="N15" s="9" t="s">
        <v>110</v>
      </c>
      <c r="O15" s="9">
        <v>700</v>
      </c>
    </row>
    <row r="16" spans="1:15" s="3" customFormat="1" ht="40.5" x14ac:dyDescent="0.2">
      <c r="A16" s="8" t="s">
        <v>113</v>
      </c>
      <c r="B16" s="11">
        <v>3500</v>
      </c>
      <c r="C16" s="10">
        <v>7400</v>
      </c>
      <c r="D16" s="9" t="s">
        <v>114</v>
      </c>
      <c r="E16" s="10">
        <v>7500</v>
      </c>
      <c r="F16" s="9" t="s">
        <v>114</v>
      </c>
      <c r="G16" s="10">
        <v>7600</v>
      </c>
      <c r="H16" s="9" t="s">
        <v>114</v>
      </c>
      <c r="I16" s="10">
        <v>7700</v>
      </c>
      <c r="J16" s="9" t="s">
        <v>114</v>
      </c>
      <c r="K16" s="10">
        <v>7800</v>
      </c>
      <c r="L16" s="9" t="s">
        <v>114</v>
      </c>
      <c r="M16" s="10">
        <v>9000</v>
      </c>
      <c r="N16" s="9" t="s">
        <v>114</v>
      </c>
      <c r="O16" s="9">
        <v>700</v>
      </c>
    </row>
    <row r="17" spans="1:15" s="3" customFormat="1" ht="40.5" x14ac:dyDescent="0.2">
      <c r="A17" s="8" t="s">
        <v>115</v>
      </c>
      <c r="B17" s="11">
        <v>3500</v>
      </c>
      <c r="C17" s="10">
        <v>7400</v>
      </c>
      <c r="D17" s="9" t="s">
        <v>114</v>
      </c>
      <c r="E17" s="10">
        <v>7500</v>
      </c>
      <c r="F17" s="9" t="s">
        <v>114</v>
      </c>
      <c r="G17" s="10">
        <v>7600</v>
      </c>
      <c r="H17" s="9" t="s">
        <v>114</v>
      </c>
      <c r="I17" s="10">
        <v>7700</v>
      </c>
      <c r="J17" s="9" t="s">
        <v>114</v>
      </c>
      <c r="K17" s="10">
        <v>7800</v>
      </c>
      <c r="L17" s="9" t="s">
        <v>114</v>
      </c>
      <c r="M17" s="10">
        <v>9000</v>
      </c>
      <c r="N17" s="9" t="s">
        <v>114</v>
      </c>
      <c r="O17" s="9">
        <v>700</v>
      </c>
    </row>
    <row r="18" spans="1:15" s="3" customFormat="1" ht="40.5" x14ac:dyDescent="0.2">
      <c r="A18" s="327" t="s">
        <v>322</v>
      </c>
      <c r="B18" s="327"/>
      <c r="C18" s="326" t="s">
        <v>116</v>
      </c>
      <c r="D18" s="326"/>
      <c r="E18" s="326" t="s">
        <v>117</v>
      </c>
      <c r="F18" s="326"/>
      <c r="G18" s="326" t="s">
        <v>117</v>
      </c>
      <c r="H18" s="326"/>
      <c r="I18" s="326" t="s">
        <v>118</v>
      </c>
      <c r="J18" s="326"/>
      <c r="K18" s="326" t="s">
        <v>118</v>
      </c>
      <c r="L18" s="326"/>
      <c r="M18" s="326" t="s">
        <v>119</v>
      </c>
      <c r="N18" s="326"/>
      <c r="O18" s="23"/>
    </row>
    <row r="19" spans="1:15" s="156" customFormat="1" ht="40.5" x14ac:dyDescent="0.75">
      <c r="A19" s="334" t="s">
        <v>321</v>
      </c>
      <c r="B19" s="334"/>
      <c r="C19" s="334"/>
      <c r="D19" s="334"/>
      <c r="E19" s="334"/>
      <c r="F19" s="334"/>
      <c r="G19" s="334"/>
      <c r="H19" s="334"/>
      <c r="I19" s="334"/>
      <c r="J19" s="334"/>
      <c r="K19" s="334"/>
      <c r="L19" s="334"/>
      <c r="M19" s="334"/>
      <c r="N19" s="334"/>
    </row>
    <row r="20" spans="1:15" s="156" customFormat="1" ht="51.75" x14ac:dyDescent="1.05">
      <c r="A20" s="335" t="s">
        <v>324</v>
      </c>
      <c r="B20" s="335"/>
      <c r="C20" s="335"/>
      <c r="D20" s="335"/>
      <c r="E20" s="335"/>
      <c r="F20" s="335"/>
      <c r="G20" s="335"/>
      <c r="H20" s="335"/>
      <c r="I20" s="335"/>
      <c r="J20" s="335"/>
      <c r="K20" s="335"/>
      <c r="L20" s="335"/>
      <c r="M20" s="335"/>
      <c r="N20" s="335"/>
    </row>
    <row r="21" spans="1:15" s="156" customFormat="1" ht="51.75" x14ac:dyDescent="1.05">
      <c r="A21" s="331" t="s">
        <v>323</v>
      </c>
      <c r="B21" s="331"/>
      <c r="C21" s="331"/>
      <c r="D21" s="331"/>
      <c r="E21" s="331"/>
      <c r="F21" s="331"/>
      <c r="G21" s="331"/>
      <c r="H21" s="331"/>
      <c r="I21" s="331"/>
      <c r="J21" s="331"/>
      <c r="K21" s="331"/>
      <c r="L21" s="331"/>
      <c r="M21" s="157"/>
      <c r="N21" s="157"/>
    </row>
    <row r="22" spans="1:15" s="156" customFormat="1" ht="51.75" x14ac:dyDescent="1.05">
      <c r="A22" s="332" t="s">
        <v>325</v>
      </c>
      <c r="B22" s="332"/>
      <c r="C22" s="332"/>
      <c r="D22" s="332"/>
      <c r="E22" s="332"/>
      <c r="F22" s="332"/>
      <c r="G22" s="332"/>
      <c r="H22" s="332"/>
      <c r="I22" s="332"/>
      <c r="J22" s="332"/>
      <c r="K22" s="332"/>
      <c r="L22" s="332"/>
      <c r="M22" s="157"/>
      <c r="N22" s="157"/>
    </row>
    <row r="23" spans="1:15" ht="51.75" x14ac:dyDescent="1.05">
      <c r="A23" s="333" t="s">
        <v>310</v>
      </c>
      <c r="B23" s="333"/>
      <c r="C23" s="333"/>
      <c r="D23" s="333"/>
      <c r="E23" s="333"/>
      <c r="F23" s="333"/>
      <c r="G23" s="333"/>
      <c r="H23" s="333"/>
      <c r="I23" s="333"/>
      <c r="J23" s="333"/>
      <c r="K23" s="333"/>
      <c r="L23" s="333"/>
      <c r="M23" s="157"/>
      <c r="N23" s="157"/>
    </row>
    <row r="24" spans="1:15" ht="51.75" x14ac:dyDescent="1.05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</row>
    <row r="25" spans="1:15" ht="51.75" x14ac:dyDescent="1.0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</row>
  </sheetData>
  <mergeCells count="23">
    <mergeCell ref="A21:L21"/>
    <mergeCell ref="A22:L22"/>
    <mergeCell ref="A23:L23"/>
    <mergeCell ref="A19:N19"/>
    <mergeCell ref="A20:N20"/>
    <mergeCell ref="A11:B11"/>
    <mergeCell ref="C11:N11"/>
    <mergeCell ref="O11:O13"/>
    <mergeCell ref="A12:A13"/>
    <mergeCell ref="B12:B13"/>
    <mergeCell ref="C12:D12"/>
    <mergeCell ref="E12:F12"/>
    <mergeCell ref="G12:H12"/>
    <mergeCell ref="I12:J12"/>
    <mergeCell ref="K12:L12"/>
    <mergeCell ref="M12:N12"/>
    <mergeCell ref="K18:L18"/>
    <mergeCell ref="M18:N18"/>
    <mergeCell ref="A18:B18"/>
    <mergeCell ref="C18:D18"/>
    <mergeCell ref="E18:F18"/>
    <mergeCell ref="G18:H18"/>
    <mergeCell ref="I18:J18"/>
  </mergeCells>
  <printOptions horizontalCentered="1"/>
  <pageMargins left="0.70866141732283472" right="0.70866141732283472" top="0.74803149606299213" bottom="0.82677165354330717" header="0.31496062992125984" footer="0.31496062992125984"/>
  <pageSetup paperSize="9" scale="45" orientation="landscape" useFirstPageNumber="1" r:id="rId1"/>
  <headerFooter alignWithMargins="0">
    <oddHeader>&amp;R&amp;14Update 03-02-68</oddHeader>
  </headerFooter>
  <colBreaks count="1" manualBreakCount="1">
    <brk id="15" max="37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EFE5C-CF0C-497B-AB1C-CF170D3D0218}">
  <sheetPr>
    <tabColor rgb="FF92D050"/>
    <pageSetUpPr fitToPage="1"/>
  </sheetPr>
  <dimension ref="A1:W46"/>
  <sheetViews>
    <sheetView topLeftCell="E18" zoomScale="55" zoomScaleNormal="55" workbookViewId="0">
      <selection activeCell="Q27" sqref="Q27:V27"/>
    </sheetView>
  </sheetViews>
  <sheetFormatPr defaultColWidth="17.140625" defaultRowHeight="39.75" x14ac:dyDescent="0.8"/>
  <cols>
    <col min="1" max="1" width="22.28515625" style="13" customWidth="1"/>
    <col min="2" max="3" width="20.7109375" style="13" customWidth="1"/>
    <col min="4" max="22" width="18.42578125" style="13" customWidth="1"/>
    <col min="23" max="16384" width="17.140625" style="13"/>
  </cols>
  <sheetData>
    <row r="1" spans="1:23" ht="40.5" x14ac:dyDescent="0.85">
      <c r="A1" s="87" t="s">
        <v>121</v>
      </c>
    </row>
    <row r="4" spans="1:23" ht="40.5" x14ac:dyDescent="0.8">
      <c r="O4" s="255" t="s">
        <v>7</v>
      </c>
      <c r="P4" s="269"/>
      <c r="Q4" s="269"/>
      <c r="R4" s="269"/>
      <c r="S4" s="256"/>
    </row>
    <row r="5" spans="1:23" ht="40.5" x14ac:dyDescent="0.8">
      <c r="O5" s="255" t="s">
        <v>17</v>
      </c>
      <c r="P5" s="269"/>
      <c r="Q5" s="269"/>
      <c r="R5" s="269"/>
      <c r="S5" s="256"/>
    </row>
    <row r="6" spans="1:23" ht="40.5" x14ac:dyDescent="0.8">
      <c r="O6" s="273" t="s">
        <v>19</v>
      </c>
      <c r="P6" s="274"/>
      <c r="Q6" s="274"/>
      <c r="R6" s="340"/>
      <c r="S6" s="80">
        <v>420</v>
      </c>
    </row>
    <row r="7" spans="1:23" ht="40.5" x14ac:dyDescent="0.8">
      <c r="O7" s="273" t="s">
        <v>20</v>
      </c>
      <c r="P7" s="274"/>
      <c r="Q7" s="274"/>
      <c r="R7" s="340"/>
      <c r="S7" s="80">
        <v>500</v>
      </c>
    </row>
    <row r="8" spans="1:23" ht="40.5" x14ac:dyDescent="0.8">
      <c r="C8" s="124" t="s">
        <v>220</v>
      </c>
      <c r="D8" s="66"/>
      <c r="E8" s="66"/>
      <c r="F8" s="66"/>
      <c r="G8" s="66"/>
      <c r="H8" s="66"/>
      <c r="O8" s="273" t="s">
        <v>21</v>
      </c>
      <c r="P8" s="274"/>
      <c r="Q8" s="274"/>
      <c r="R8" s="340"/>
      <c r="S8" s="80">
        <v>700</v>
      </c>
      <c r="T8" s="17"/>
      <c r="U8" s="17"/>
      <c r="V8" s="17"/>
    </row>
    <row r="9" spans="1:23" ht="40.5" x14ac:dyDescent="0.8">
      <c r="R9" s="17"/>
      <c r="S9" s="17"/>
      <c r="T9" s="17"/>
      <c r="U9" s="17"/>
      <c r="V9" s="17"/>
      <c r="W9" s="52"/>
    </row>
    <row r="10" spans="1:23" ht="40.5" x14ac:dyDescent="0.85">
      <c r="A10" s="87" t="s">
        <v>122</v>
      </c>
    </row>
    <row r="12" spans="1:23" ht="40.5" x14ac:dyDescent="0.8">
      <c r="A12" s="255" t="s">
        <v>2</v>
      </c>
      <c r="B12" s="269"/>
      <c r="C12" s="256"/>
      <c r="D12" s="255" t="s">
        <v>3</v>
      </c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56"/>
      <c r="P12" s="249" t="s">
        <v>64</v>
      </c>
      <c r="Q12" s="249" t="s">
        <v>65</v>
      </c>
      <c r="R12" s="249" t="s">
        <v>229</v>
      </c>
      <c r="S12" s="249" t="s">
        <v>66</v>
      </c>
      <c r="T12" s="336" t="s">
        <v>6</v>
      </c>
      <c r="U12" s="337"/>
      <c r="V12" s="249" t="s">
        <v>8</v>
      </c>
    </row>
    <row r="13" spans="1:23" ht="40.5" x14ac:dyDescent="0.8">
      <c r="A13" s="249" t="s">
        <v>123</v>
      </c>
      <c r="B13" s="249" t="s">
        <v>124</v>
      </c>
      <c r="C13" s="249" t="s">
        <v>125</v>
      </c>
      <c r="D13" s="255" t="s">
        <v>11</v>
      </c>
      <c r="E13" s="256"/>
      <c r="F13" s="255" t="s">
        <v>12</v>
      </c>
      <c r="G13" s="256"/>
      <c r="H13" s="255" t="s">
        <v>13</v>
      </c>
      <c r="I13" s="256"/>
      <c r="J13" s="255" t="s">
        <v>14</v>
      </c>
      <c r="K13" s="256"/>
      <c r="L13" s="255" t="s">
        <v>15</v>
      </c>
      <c r="M13" s="256"/>
      <c r="N13" s="255" t="s">
        <v>16</v>
      </c>
      <c r="O13" s="256"/>
      <c r="P13" s="250"/>
      <c r="Q13" s="250"/>
      <c r="R13" s="250"/>
      <c r="S13" s="250"/>
      <c r="T13" s="338"/>
      <c r="U13" s="339"/>
      <c r="V13" s="250"/>
    </row>
    <row r="14" spans="1:23" ht="40.5" x14ac:dyDescent="0.8">
      <c r="A14" s="251"/>
      <c r="B14" s="251"/>
      <c r="C14" s="251"/>
      <c r="D14" s="5" t="s">
        <v>18</v>
      </c>
      <c r="E14" s="5" t="s">
        <v>36</v>
      </c>
      <c r="F14" s="5" t="s">
        <v>18</v>
      </c>
      <c r="G14" s="5" t="s">
        <v>36</v>
      </c>
      <c r="H14" s="5" t="s">
        <v>18</v>
      </c>
      <c r="I14" s="5" t="s">
        <v>36</v>
      </c>
      <c r="J14" s="5" t="s">
        <v>18</v>
      </c>
      <c r="K14" s="5" t="s">
        <v>36</v>
      </c>
      <c r="L14" s="5" t="s">
        <v>18</v>
      </c>
      <c r="M14" s="5" t="s">
        <v>36</v>
      </c>
      <c r="N14" s="5" t="s">
        <v>18</v>
      </c>
      <c r="O14" s="5" t="s">
        <v>36</v>
      </c>
      <c r="P14" s="251"/>
      <c r="Q14" s="251"/>
      <c r="R14" s="251"/>
      <c r="S14" s="251"/>
      <c r="T14" s="5" t="s">
        <v>67</v>
      </c>
      <c r="U14" s="14" t="s">
        <v>68</v>
      </c>
      <c r="V14" s="251"/>
    </row>
    <row r="15" spans="1:23" ht="40.5" x14ac:dyDescent="0.8">
      <c r="A15" s="40">
        <v>3.2</v>
      </c>
      <c r="B15" s="53">
        <v>110.00000000000001</v>
      </c>
      <c r="C15" s="53">
        <v>20</v>
      </c>
      <c r="D15" s="119">
        <v>585</v>
      </c>
      <c r="E15" s="9">
        <f>D15+750</f>
        <v>1335</v>
      </c>
      <c r="F15" s="119">
        <v>735</v>
      </c>
      <c r="G15" s="9">
        <f>F15+750</f>
        <v>1485</v>
      </c>
      <c r="H15" s="119">
        <v>915</v>
      </c>
      <c r="I15" s="9">
        <f>H15+750</f>
        <v>1665</v>
      </c>
      <c r="J15" s="119">
        <v>935.00000000000011</v>
      </c>
      <c r="K15" s="9">
        <f>J15+750</f>
        <v>1685</v>
      </c>
      <c r="L15" s="119">
        <v>1000</v>
      </c>
      <c r="M15" s="9">
        <f>L15+750</f>
        <v>1750</v>
      </c>
      <c r="N15" s="119">
        <v>1090</v>
      </c>
      <c r="O15" s="116">
        <f>N15+750</f>
        <v>1840</v>
      </c>
      <c r="P15" s="116">
        <v>60</v>
      </c>
      <c r="Q15" s="83"/>
      <c r="R15" s="119">
        <v>500</v>
      </c>
      <c r="S15" s="119">
        <v>750</v>
      </c>
      <c r="T15" s="83"/>
      <c r="U15" s="84"/>
      <c r="V15" s="84"/>
    </row>
    <row r="16" spans="1:23" ht="40.5" x14ac:dyDescent="0.8">
      <c r="A16" s="40" t="s">
        <v>304</v>
      </c>
      <c r="B16" s="57">
        <f t="shared" ref="B16:O16" si="0">ROUNDUP( B15*1.35/5,0)*5</f>
        <v>150</v>
      </c>
      <c r="C16" s="57">
        <f t="shared" si="0"/>
        <v>30</v>
      </c>
      <c r="D16" s="119">
        <f t="shared" si="0"/>
        <v>790</v>
      </c>
      <c r="E16" s="119">
        <f t="shared" si="0"/>
        <v>1805</v>
      </c>
      <c r="F16" s="119">
        <f t="shared" si="0"/>
        <v>995</v>
      </c>
      <c r="G16" s="119">
        <f t="shared" si="0"/>
        <v>2005</v>
      </c>
      <c r="H16" s="119">
        <f t="shared" si="0"/>
        <v>1240</v>
      </c>
      <c r="I16" s="119">
        <f t="shared" si="0"/>
        <v>2250</v>
      </c>
      <c r="J16" s="119">
        <f t="shared" si="0"/>
        <v>1265</v>
      </c>
      <c r="K16" s="119">
        <f t="shared" si="0"/>
        <v>2275</v>
      </c>
      <c r="L16" s="119">
        <f t="shared" si="0"/>
        <v>1350</v>
      </c>
      <c r="M16" s="119">
        <f t="shared" si="0"/>
        <v>2365</v>
      </c>
      <c r="N16" s="119">
        <f t="shared" si="0"/>
        <v>1475</v>
      </c>
      <c r="O16" s="119">
        <f t="shared" si="0"/>
        <v>2485</v>
      </c>
      <c r="P16" s="116">
        <v>60</v>
      </c>
      <c r="Q16" s="83"/>
      <c r="R16" s="119">
        <v>500</v>
      </c>
      <c r="S16" s="119">
        <v>750</v>
      </c>
      <c r="T16" s="83"/>
      <c r="U16" s="84"/>
      <c r="V16" s="84"/>
    </row>
    <row r="17" spans="1:22" ht="40.5" x14ac:dyDescent="0.8">
      <c r="A17" s="40" t="s">
        <v>23</v>
      </c>
      <c r="B17" s="53">
        <v>385.00000000000006</v>
      </c>
      <c r="C17" s="53">
        <v>60</v>
      </c>
      <c r="D17" s="127">
        <v>1025</v>
      </c>
      <c r="E17" s="84"/>
      <c r="F17" s="127">
        <v>1065</v>
      </c>
      <c r="G17" s="84"/>
      <c r="H17" s="127">
        <v>1245</v>
      </c>
      <c r="I17" s="84"/>
      <c r="J17" s="127">
        <v>1265</v>
      </c>
      <c r="K17" s="84"/>
      <c r="L17" s="127">
        <v>1330</v>
      </c>
      <c r="M17" s="84"/>
      <c r="N17" s="127">
        <v>1420</v>
      </c>
      <c r="O17" s="83"/>
      <c r="P17" s="83"/>
      <c r="Q17" s="83"/>
      <c r="R17" s="83"/>
      <c r="S17" s="83"/>
      <c r="T17" s="83"/>
      <c r="U17" s="84"/>
      <c r="V17" s="84"/>
    </row>
    <row r="18" spans="1:22" ht="40.5" x14ac:dyDescent="0.8">
      <c r="A18" s="40">
        <v>4</v>
      </c>
      <c r="B18" s="53">
        <v>110.00000000000001</v>
      </c>
      <c r="C18" s="53">
        <v>20</v>
      </c>
      <c r="D18" s="119">
        <v>640</v>
      </c>
      <c r="E18" s="9">
        <f t="shared" ref="E18:E24" si="1">D18+750</f>
        <v>1390</v>
      </c>
      <c r="F18" s="119">
        <v>735</v>
      </c>
      <c r="G18" s="9">
        <f>F18+750</f>
        <v>1485</v>
      </c>
      <c r="H18" s="119">
        <v>915</v>
      </c>
      <c r="I18" s="9">
        <f>H18+750</f>
        <v>1665</v>
      </c>
      <c r="J18" s="119">
        <v>935.00000000000011</v>
      </c>
      <c r="K18" s="9">
        <f>J18+750</f>
        <v>1685</v>
      </c>
      <c r="L18" s="119">
        <v>1000</v>
      </c>
      <c r="M18" s="9">
        <f>L18+750</f>
        <v>1750</v>
      </c>
      <c r="N18" s="119">
        <v>1090</v>
      </c>
      <c r="O18" s="116">
        <f>N18+750</f>
        <v>1840</v>
      </c>
      <c r="P18" s="116">
        <v>60</v>
      </c>
      <c r="Q18" s="83"/>
      <c r="R18" s="119">
        <v>500</v>
      </c>
      <c r="S18" s="119">
        <v>750</v>
      </c>
      <c r="T18" s="83"/>
      <c r="U18" s="84"/>
      <c r="V18" s="9">
        <v>100</v>
      </c>
    </row>
    <row r="19" spans="1:22" ht="40.5" x14ac:dyDescent="0.8">
      <c r="A19" s="40" t="s">
        <v>284</v>
      </c>
      <c r="B19" s="57">
        <f>ROUNDUP( B18*1.35/5,0)*5</f>
        <v>150</v>
      </c>
      <c r="C19" s="53">
        <v>30</v>
      </c>
      <c r="D19" s="119">
        <f t="shared" ref="D19:O19" si="2">ROUNDUP( D18*1.35/5,0)*5</f>
        <v>865</v>
      </c>
      <c r="E19" s="119">
        <f t="shared" si="2"/>
        <v>1880</v>
      </c>
      <c r="F19" s="119">
        <f t="shared" si="2"/>
        <v>995</v>
      </c>
      <c r="G19" s="119">
        <f t="shared" si="2"/>
        <v>2005</v>
      </c>
      <c r="H19" s="119">
        <f t="shared" si="2"/>
        <v>1240</v>
      </c>
      <c r="I19" s="119">
        <f t="shared" si="2"/>
        <v>2250</v>
      </c>
      <c r="J19" s="119">
        <f t="shared" si="2"/>
        <v>1265</v>
      </c>
      <c r="K19" s="119">
        <f t="shared" si="2"/>
        <v>2275</v>
      </c>
      <c r="L19" s="119">
        <f t="shared" si="2"/>
        <v>1350</v>
      </c>
      <c r="M19" s="119">
        <f t="shared" si="2"/>
        <v>2365</v>
      </c>
      <c r="N19" s="119">
        <f t="shared" si="2"/>
        <v>1475</v>
      </c>
      <c r="O19" s="119">
        <f t="shared" si="2"/>
        <v>2485</v>
      </c>
      <c r="P19" s="116">
        <v>60</v>
      </c>
      <c r="Q19" s="83"/>
      <c r="R19" s="119">
        <v>500</v>
      </c>
      <c r="S19" s="119">
        <v>750</v>
      </c>
      <c r="T19" s="83"/>
      <c r="U19" s="84"/>
      <c r="V19" s="9">
        <v>100</v>
      </c>
    </row>
    <row r="20" spans="1:22" ht="40.5" x14ac:dyDescent="0.8">
      <c r="A20" s="40">
        <v>4.8</v>
      </c>
      <c r="B20" s="53">
        <v>110</v>
      </c>
      <c r="C20" s="53">
        <v>20</v>
      </c>
      <c r="D20" s="119">
        <v>640</v>
      </c>
      <c r="E20" s="9">
        <f t="shared" si="1"/>
        <v>1390</v>
      </c>
      <c r="F20" s="119">
        <v>735</v>
      </c>
      <c r="G20" s="9">
        <f>F20+750</f>
        <v>1485</v>
      </c>
      <c r="H20" s="119">
        <v>915</v>
      </c>
      <c r="I20" s="9">
        <f>H20+750</f>
        <v>1665</v>
      </c>
      <c r="J20" s="119">
        <v>935.00000000000011</v>
      </c>
      <c r="K20" s="9">
        <f>J20+750</f>
        <v>1685</v>
      </c>
      <c r="L20" s="119">
        <v>1000</v>
      </c>
      <c r="M20" s="9">
        <f>L20+750</f>
        <v>1750</v>
      </c>
      <c r="N20" s="119">
        <v>1090</v>
      </c>
      <c r="O20" s="116">
        <f>N20+750</f>
        <v>1840</v>
      </c>
      <c r="P20" s="116">
        <v>60</v>
      </c>
      <c r="Q20" s="83"/>
      <c r="R20" s="119">
        <v>500</v>
      </c>
      <c r="S20" s="119">
        <v>750</v>
      </c>
      <c r="T20" s="83"/>
      <c r="U20" s="84"/>
      <c r="V20" s="84"/>
    </row>
    <row r="21" spans="1:22" ht="40.5" x14ac:dyDescent="0.8">
      <c r="A21" s="40" t="s">
        <v>282</v>
      </c>
      <c r="B21" s="57">
        <f>ROUNDUP( B20*1.35/5,0)*5</f>
        <v>150</v>
      </c>
      <c r="C21" s="53">
        <v>30</v>
      </c>
      <c r="D21" s="119">
        <f t="shared" ref="D21:O21" si="3">ROUNDUP( D20*1.35/5,0)*5</f>
        <v>865</v>
      </c>
      <c r="E21" s="119">
        <f t="shared" si="3"/>
        <v>1880</v>
      </c>
      <c r="F21" s="119">
        <f t="shared" si="3"/>
        <v>995</v>
      </c>
      <c r="G21" s="119">
        <f t="shared" si="3"/>
        <v>2005</v>
      </c>
      <c r="H21" s="119">
        <f t="shared" si="3"/>
        <v>1240</v>
      </c>
      <c r="I21" s="119">
        <f t="shared" si="3"/>
        <v>2250</v>
      </c>
      <c r="J21" s="119">
        <f t="shared" si="3"/>
        <v>1265</v>
      </c>
      <c r="K21" s="119">
        <f t="shared" si="3"/>
        <v>2275</v>
      </c>
      <c r="L21" s="119">
        <f t="shared" si="3"/>
        <v>1350</v>
      </c>
      <c r="M21" s="119">
        <f t="shared" si="3"/>
        <v>2365</v>
      </c>
      <c r="N21" s="119">
        <f t="shared" si="3"/>
        <v>1475</v>
      </c>
      <c r="O21" s="119">
        <f t="shared" si="3"/>
        <v>2485</v>
      </c>
      <c r="P21" s="116">
        <v>60</v>
      </c>
      <c r="Q21" s="83"/>
      <c r="R21" s="119">
        <v>500</v>
      </c>
      <c r="S21" s="119">
        <v>750</v>
      </c>
      <c r="T21" s="83"/>
      <c r="U21" s="84"/>
      <c r="V21" s="84"/>
    </row>
    <row r="22" spans="1:22" ht="40.5" x14ac:dyDescent="0.8">
      <c r="A22" s="40" t="s">
        <v>24</v>
      </c>
      <c r="B22" s="53">
        <v>440.00000000000006</v>
      </c>
      <c r="C22" s="53">
        <v>70</v>
      </c>
      <c r="D22" s="127">
        <v>1080</v>
      </c>
      <c r="E22" s="84"/>
      <c r="F22" s="127">
        <v>1120</v>
      </c>
      <c r="G22" s="84"/>
      <c r="H22" s="127">
        <v>1300</v>
      </c>
      <c r="I22" s="84"/>
      <c r="J22" s="127">
        <v>1320</v>
      </c>
      <c r="K22" s="84"/>
      <c r="L22" s="127">
        <v>1385</v>
      </c>
      <c r="M22" s="84"/>
      <c r="N22" s="127">
        <v>1475</v>
      </c>
      <c r="O22" s="83"/>
      <c r="P22" s="83"/>
      <c r="Q22" s="83"/>
      <c r="R22" s="83"/>
      <c r="S22" s="83"/>
      <c r="T22" s="83"/>
      <c r="U22" s="84"/>
      <c r="V22" s="84"/>
    </row>
    <row r="23" spans="1:22" ht="40.5" x14ac:dyDescent="0.8">
      <c r="A23" s="40">
        <v>5</v>
      </c>
      <c r="B23" s="53">
        <v>120</v>
      </c>
      <c r="C23" s="53">
        <v>25</v>
      </c>
      <c r="D23" s="119">
        <v>695</v>
      </c>
      <c r="E23" s="9">
        <f t="shared" si="1"/>
        <v>1445</v>
      </c>
      <c r="F23" s="119">
        <v>790</v>
      </c>
      <c r="G23" s="9">
        <f>F23+750</f>
        <v>1540</v>
      </c>
      <c r="H23" s="119">
        <v>970</v>
      </c>
      <c r="I23" s="9">
        <f>H23+750</f>
        <v>1720</v>
      </c>
      <c r="J23" s="119">
        <v>990.00000000000011</v>
      </c>
      <c r="K23" s="9">
        <v>1740</v>
      </c>
      <c r="L23" s="119">
        <v>1055</v>
      </c>
      <c r="M23" s="9">
        <v>1805</v>
      </c>
      <c r="N23" s="119">
        <v>1145</v>
      </c>
      <c r="O23" s="116">
        <f>N23+750</f>
        <v>1895</v>
      </c>
      <c r="P23" s="116">
        <v>60</v>
      </c>
      <c r="Q23" s="116">
        <v>100</v>
      </c>
      <c r="R23" s="119">
        <v>500</v>
      </c>
      <c r="S23" s="119">
        <v>750</v>
      </c>
      <c r="T23" s="9">
        <v>400</v>
      </c>
      <c r="U23" s="119">
        <v>750</v>
      </c>
      <c r="V23" s="84"/>
    </row>
    <row r="24" spans="1:22" ht="40.5" x14ac:dyDescent="0.8">
      <c r="A24" s="40">
        <v>6</v>
      </c>
      <c r="B24" s="53">
        <v>120</v>
      </c>
      <c r="C24" s="53">
        <v>25</v>
      </c>
      <c r="D24" s="119">
        <v>695</v>
      </c>
      <c r="E24" s="9">
        <f t="shared" si="1"/>
        <v>1445</v>
      </c>
      <c r="F24" s="119">
        <v>900</v>
      </c>
      <c r="G24" s="9">
        <f>F24+750</f>
        <v>1650</v>
      </c>
      <c r="H24" s="119">
        <v>1080</v>
      </c>
      <c r="I24" s="9">
        <f>H24+750</f>
        <v>1830</v>
      </c>
      <c r="J24" s="119">
        <v>1100</v>
      </c>
      <c r="K24" s="9">
        <f>J24+750</f>
        <v>1850</v>
      </c>
      <c r="L24" s="119">
        <v>1165</v>
      </c>
      <c r="M24" s="9">
        <f>L24+750</f>
        <v>1915</v>
      </c>
      <c r="N24" s="119">
        <v>1255</v>
      </c>
      <c r="O24" s="116">
        <f>N24+750</f>
        <v>2005</v>
      </c>
      <c r="P24" s="116">
        <v>60</v>
      </c>
      <c r="Q24" s="116">
        <v>100</v>
      </c>
      <c r="R24" s="119">
        <v>500</v>
      </c>
      <c r="S24" s="119">
        <v>750</v>
      </c>
      <c r="T24" s="9">
        <v>400</v>
      </c>
      <c r="U24" s="119">
        <v>750</v>
      </c>
      <c r="V24" s="9">
        <v>120</v>
      </c>
    </row>
    <row r="25" spans="1:22" ht="40.5" x14ac:dyDescent="0.8">
      <c r="A25" s="40" t="s">
        <v>235</v>
      </c>
      <c r="B25" s="57">
        <f>ROUNDUP( B24*1.35/5,0)*5</f>
        <v>165</v>
      </c>
      <c r="C25" s="53">
        <v>30</v>
      </c>
      <c r="D25" s="119">
        <f t="shared" ref="D25:O25" si="4">ROUNDUP( D24*1.35/5,0)*5</f>
        <v>940</v>
      </c>
      <c r="E25" s="119">
        <f t="shared" si="4"/>
        <v>1955</v>
      </c>
      <c r="F25" s="119">
        <f t="shared" si="4"/>
        <v>1215</v>
      </c>
      <c r="G25" s="119">
        <f t="shared" si="4"/>
        <v>2230</v>
      </c>
      <c r="H25" s="119">
        <f t="shared" si="4"/>
        <v>1460</v>
      </c>
      <c r="I25" s="119">
        <f t="shared" si="4"/>
        <v>2475</v>
      </c>
      <c r="J25" s="119">
        <f t="shared" si="4"/>
        <v>1485</v>
      </c>
      <c r="K25" s="119">
        <f t="shared" si="4"/>
        <v>2500</v>
      </c>
      <c r="L25" s="119">
        <f t="shared" si="4"/>
        <v>1575</v>
      </c>
      <c r="M25" s="119">
        <f t="shared" si="4"/>
        <v>2590</v>
      </c>
      <c r="N25" s="119">
        <f t="shared" si="4"/>
        <v>1695</v>
      </c>
      <c r="O25" s="119">
        <f t="shared" si="4"/>
        <v>2710</v>
      </c>
      <c r="P25" s="116">
        <v>60</v>
      </c>
      <c r="Q25" s="116">
        <v>100</v>
      </c>
      <c r="R25" s="119">
        <v>500</v>
      </c>
      <c r="S25" s="119">
        <v>750</v>
      </c>
      <c r="T25" s="9">
        <v>400</v>
      </c>
      <c r="U25" s="119">
        <v>750</v>
      </c>
      <c r="V25" s="9">
        <v>120</v>
      </c>
    </row>
    <row r="26" spans="1:22" ht="40.5" x14ac:dyDescent="0.8">
      <c r="A26" s="40" t="s">
        <v>25</v>
      </c>
      <c r="B26" s="53">
        <v>495.00000000000006</v>
      </c>
      <c r="C26" s="53">
        <v>80</v>
      </c>
      <c r="D26" s="119">
        <v>1135</v>
      </c>
      <c r="E26" s="83"/>
      <c r="F26" s="127">
        <v>1230</v>
      </c>
      <c r="G26" s="84"/>
      <c r="H26" s="127">
        <v>1410</v>
      </c>
      <c r="I26" s="84"/>
      <c r="J26" s="127">
        <v>1430.0000000000002</v>
      </c>
      <c r="K26" s="84"/>
      <c r="L26" s="127">
        <v>1495</v>
      </c>
      <c r="M26" s="84"/>
      <c r="N26" s="127">
        <v>1585</v>
      </c>
      <c r="O26" s="83"/>
      <c r="P26" s="83"/>
      <c r="Q26" s="83"/>
      <c r="R26" s="83"/>
      <c r="S26" s="83"/>
      <c r="T26" s="84"/>
      <c r="U26" s="84"/>
      <c r="V26" s="84"/>
    </row>
    <row r="27" spans="1:22" ht="40.5" x14ac:dyDescent="0.8">
      <c r="A27" s="219">
        <v>6.35</v>
      </c>
      <c r="B27" s="221">
        <v>120</v>
      </c>
      <c r="C27" s="221">
        <v>25</v>
      </c>
      <c r="D27" s="231"/>
      <c r="E27" s="231"/>
      <c r="F27" s="231">
        <v>900</v>
      </c>
      <c r="G27" s="230">
        <f>F27+750</f>
        <v>1650</v>
      </c>
      <c r="H27" s="231">
        <v>1080</v>
      </c>
      <c r="I27" s="230">
        <f>H27+750</f>
        <v>1830</v>
      </c>
      <c r="J27" s="231">
        <v>1100</v>
      </c>
      <c r="K27" s="230">
        <f>J27+750</f>
        <v>1850</v>
      </c>
      <c r="L27" s="231">
        <v>1165</v>
      </c>
      <c r="M27" s="230">
        <f>L27+750</f>
        <v>1915</v>
      </c>
      <c r="N27" s="231">
        <v>1255</v>
      </c>
      <c r="O27" s="231">
        <f>N27+750</f>
        <v>2005</v>
      </c>
      <c r="P27" s="231">
        <v>60</v>
      </c>
      <c r="Q27" s="231">
        <v>100</v>
      </c>
      <c r="R27" s="231">
        <v>500</v>
      </c>
      <c r="S27" s="231">
        <v>750</v>
      </c>
      <c r="T27" s="230">
        <v>400</v>
      </c>
      <c r="U27" s="231">
        <v>750</v>
      </c>
      <c r="V27" s="230"/>
    </row>
    <row r="28" spans="1:22" ht="40.5" x14ac:dyDescent="0.8">
      <c r="A28" s="40" t="s">
        <v>285</v>
      </c>
      <c r="B28" s="57">
        <f>ROUNDUP( B27*1.35/5,0)*5</f>
        <v>165</v>
      </c>
      <c r="C28" s="53">
        <v>30</v>
      </c>
      <c r="D28" s="83"/>
      <c r="E28" s="83"/>
      <c r="F28" s="119">
        <f t="shared" ref="F28:N28" si="5">ROUNDUP( F27*1.35/5,0)*5</f>
        <v>1215</v>
      </c>
      <c r="G28" s="119">
        <f t="shared" si="5"/>
        <v>2230</v>
      </c>
      <c r="H28" s="119">
        <f t="shared" si="5"/>
        <v>1460</v>
      </c>
      <c r="I28" s="119">
        <f t="shared" si="5"/>
        <v>2475</v>
      </c>
      <c r="J28" s="119">
        <f t="shared" si="5"/>
        <v>1485</v>
      </c>
      <c r="K28" s="119">
        <f t="shared" si="5"/>
        <v>2500</v>
      </c>
      <c r="L28" s="119">
        <f t="shared" si="5"/>
        <v>1575</v>
      </c>
      <c r="M28" s="119">
        <f t="shared" si="5"/>
        <v>2590</v>
      </c>
      <c r="N28" s="119">
        <f t="shared" si="5"/>
        <v>1695</v>
      </c>
      <c r="O28" s="83"/>
      <c r="P28" s="83"/>
      <c r="Q28" s="83"/>
      <c r="R28" s="83"/>
      <c r="S28" s="83"/>
      <c r="T28" s="84"/>
      <c r="U28" s="84"/>
      <c r="V28" s="84"/>
    </row>
    <row r="29" spans="1:22" ht="40.5" x14ac:dyDescent="0.8">
      <c r="A29" s="40" t="s">
        <v>26</v>
      </c>
      <c r="B29" s="53">
        <v>550</v>
      </c>
      <c r="C29" s="53">
        <v>85</v>
      </c>
      <c r="D29" s="83"/>
      <c r="E29" s="83"/>
      <c r="F29" s="119">
        <v>1285</v>
      </c>
      <c r="G29" s="84"/>
      <c r="H29" s="119">
        <v>1465</v>
      </c>
      <c r="I29" s="84"/>
      <c r="J29" s="119">
        <v>1485.0000000000002</v>
      </c>
      <c r="K29" s="84"/>
      <c r="L29" s="119">
        <v>1550</v>
      </c>
      <c r="M29" s="84"/>
      <c r="N29" s="119">
        <v>1640</v>
      </c>
      <c r="O29" s="83"/>
      <c r="P29" s="83"/>
      <c r="Q29" s="83"/>
      <c r="R29" s="83"/>
      <c r="S29" s="83"/>
      <c r="T29" s="84"/>
      <c r="U29" s="84"/>
      <c r="V29" s="84"/>
    </row>
    <row r="30" spans="1:22" ht="40.5" x14ac:dyDescent="0.8">
      <c r="A30" s="72" t="s">
        <v>278</v>
      </c>
      <c r="B30" s="128"/>
      <c r="C30" s="128"/>
      <c r="D30" s="83"/>
      <c r="E30" s="83"/>
      <c r="F30" s="84"/>
      <c r="G30" s="84"/>
      <c r="H30" s="84"/>
      <c r="I30" s="84"/>
      <c r="J30" s="127"/>
      <c r="K30" s="9"/>
      <c r="L30" s="84"/>
      <c r="M30" s="84"/>
      <c r="N30" s="84"/>
      <c r="O30" s="83"/>
      <c r="P30" s="116">
        <v>60</v>
      </c>
      <c r="Q30" s="116">
        <v>100</v>
      </c>
      <c r="R30" s="119">
        <v>500</v>
      </c>
      <c r="S30" s="119">
        <v>750</v>
      </c>
      <c r="T30" s="9">
        <v>400</v>
      </c>
      <c r="U30" s="119">
        <v>750</v>
      </c>
      <c r="V30" s="84"/>
    </row>
    <row r="31" spans="1:22" ht="40.5" x14ac:dyDescent="0.8">
      <c r="A31" s="40">
        <v>8</v>
      </c>
      <c r="B31" s="53">
        <v>130</v>
      </c>
      <c r="C31" s="53">
        <v>25</v>
      </c>
      <c r="D31" s="83"/>
      <c r="E31" s="83"/>
      <c r="F31" s="119">
        <v>955</v>
      </c>
      <c r="G31" s="9">
        <f>F31+750</f>
        <v>1705</v>
      </c>
      <c r="H31" s="119">
        <v>1135</v>
      </c>
      <c r="I31" s="9">
        <f>H31+750</f>
        <v>1885</v>
      </c>
      <c r="J31" s="119">
        <v>1155</v>
      </c>
      <c r="K31" s="9">
        <f>J31+750</f>
        <v>1905</v>
      </c>
      <c r="L31" s="119">
        <v>1220</v>
      </c>
      <c r="M31" s="9">
        <f>L31+750</f>
        <v>1970</v>
      </c>
      <c r="N31" s="119">
        <v>1310</v>
      </c>
      <c r="O31" s="116">
        <f>N31+750</f>
        <v>2060</v>
      </c>
      <c r="P31" s="116">
        <v>60</v>
      </c>
      <c r="Q31" s="116">
        <v>100</v>
      </c>
      <c r="R31" s="119">
        <v>500</v>
      </c>
      <c r="S31" s="119">
        <v>750</v>
      </c>
      <c r="T31" s="9">
        <v>400</v>
      </c>
      <c r="U31" s="119">
        <v>750</v>
      </c>
      <c r="V31" s="84"/>
    </row>
    <row r="32" spans="1:22" ht="40.5" x14ac:dyDescent="0.8">
      <c r="A32" s="40" t="s">
        <v>236</v>
      </c>
      <c r="B32" s="57">
        <v>180</v>
      </c>
      <c r="C32" s="53">
        <v>30</v>
      </c>
      <c r="D32" s="83"/>
      <c r="E32" s="83"/>
      <c r="F32" s="119">
        <f t="shared" ref="F32:O32" si="6">ROUNDUP( F31*1.35/5,0)*5</f>
        <v>1290</v>
      </c>
      <c r="G32" s="119">
        <f t="shared" si="6"/>
        <v>2305</v>
      </c>
      <c r="H32" s="119">
        <f t="shared" si="6"/>
        <v>1535</v>
      </c>
      <c r="I32" s="119">
        <f t="shared" si="6"/>
        <v>2545</v>
      </c>
      <c r="J32" s="119">
        <f t="shared" si="6"/>
        <v>1560</v>
      </c>
      <c r="K32" s="119">
        <f t="shared" si="6"/>
        <v>2575</v>
      </c>
      <c r="L32" s="119">
        <f t="shared" si="6"/>
        <v>1650</v>
      </c>
      <c r="M32" s="119">
        <f t="shared" si="6"/>
        <v>2660</v>
      </c>
      <c r="N32" s="119">
        <f t="shared" si="6"/>
        <v>1770</v>
      </c>
      <c r="O32" s="119">
        <f t="shared" si="6"/>
        <v>2785</v>
      </c>
      <c r="P32" s="116">
        <v>60</v>
      </c>
      <c r="Q32" s="116">
        <v>100</v>
      </c>
      <c r="R32" s="119">
        <v>500</v>
      </c>
      <c r="S32" s="119">
        <v>750</v>
      </c>
      <c r="T32" s="9"/>
      <c r="U32" s="119"/>
      <c r="V32" s="84"/>
    </row>
    <row r="33" spans="1:22" ht="40.5" x14ac:dyDescent="0.8">
      <c r="A33" s="40" t="s">
        <v>27</v>
      </c>
      <c r="B33" s="53">
        <v>660</v>
      </c>
      <c r="C33" s="53">
        <v>100</v>
      </c>
      <c r="D33" s="83"/>
      <c r="E33" s="83"/>
      <c r="F33" s="127">
        <v>1340</v>
      </c>
      <c r="G33" s="84"/>
      <c r="H33" s="127">
        <v>1520</v>
      </c>
      <c r="I33" s="84"/>
      <c r="J33" s="127">
        <v>1540.0000000000002</v>
      </c>
      <c r="K33" s="84"/>
      <c r="L33" s="127">
        <v>1605</v>
      </c>
      <c r="M33" s="84"/>
      <c r="N33" s="127">
        <v>1695</v>
      </c>
      <c r="O33" s="83"/>
      <c r="P33" s="83"/>
      <c r="Q33" s="83"/>
      <c r="R33" s="83"/>
      <c r="S33" s="83"/>
      <c r="T33" s="84"/>
      <c r="U33" s="84"/>
      <c r="V33" s="84"/>
    </row>
    <row r="34" spans="1:22" ht="40.5" x14ac:dyDescent="0.8">
      <c r="A34" s="40">
        <v>9.5</v>
      </c>
      <c r="B34" s="53">
        <v>130</v>
      </c>
      <c r="C34" s="53">
        <v>25</v>
      </c>
      <c r="D34" s="83"/>
      <c r="E34" s="83"/>
      <c r="F34" s="129">
        <v>1065</v>
      </c>
      <c r="G34" s="9">
        <f>F34+750</f>
        <v>1815</v>
      </c>
      <c r="H34" s="119">
        <v>1245</v>
      </c>
      <c r="I34" s="9">
        <f>H34+750</f>
        <v>1995</v>
      </c>
      <c r="J34" s="119">
        <v>1265</v>
      </c>
      <c r="K34" s="9">
        <f>J34+750</f>
        <v>2015</v>
      </c>
      <c r="L34" s="119">
        <v>1330</v>
      </c>
      <c r="M34" s="9">
        <f>L34+750</f>
        <v>2080</v>
      </c>
      <c r="N34" s="119">
        <v>1420</v>
      </c>
      <c r="O34" s="116">
        <f>N34+750</f>
        <v>2170</v>
      </c>
      <c r="P34" s="116">
        <v>60</v>
      </c>
      <c r="Q34" s="116">
        <v>100</v>
      </c>
      <c r="R34" s="119">
        <v>500</v>
      </c>
      <c r="S34" s="119">
        <v>750</v>
      </c>
      <c r="T34" s="9">
        <v>400</v>
      </c>
      <c r="U34" s="119">
        <v>750</v>
      </c>
      <c r="V34" s="84"/>
    </row>
    <row r="35" spans="1:22" ht="40.5" x14ac:dyDescent="0.8">
      <c r="A35" s="40" t="s">
        <v>237</v>
      </c>
      <c r="B35" s="57">
        <f>ROUNDUP( B34*1.35/5,0)*5</f>
        <v>180</v>
      </c>
      <c r="C35" s="53">
        <v>30</v>
      </c>
      <c r="D35" s="83"/>
      <c r="E35" s="83"/>
      <c r="F35" s="119">
        <f t="shared" ref="F35:O35" si="7">ROUNDUP( F34*1.35/5,0)*5</f>
        <v>1440</v>
      </c>
      <c r="G35" s="119">
        <f t="shared" si="7"/>
        <v>2455</v>
      </c>
      <c r="H35" s="119">
        <f t="shared" si="7"/>
        <v>1685</v>
      </c>
      <c r="I35" s="119">
        <f t="shared" si="7"/>
        <v>2695</v>
      </c>
      <c r="J35" s="119">
        <f t="shared" si="7"/>
        <v>1710</v>
      </c>
      <c r="K35" s="119">
        <f t="shared" si="7"/>
        <v>2725</v>
      </c>
      <c r="L35" s="119">
        <f t="shared" si="7"/>
        <v>1800</v>
      </c>
      <c r="M35" s="119">
        <f t="shared" si="7"/>
        <v>2810</v>
      </c>
      <c r="N35" s="119">
        <f t="shared" si="7"/>
        <v>1920</v>
      </c>
      <c r="O35" s="119">
        <f t="shared" si="7"/>
        <v>2930</v>
      </c>
      <c r="P35" s="116">
        <v>60</v>
      </c>
      <c r="Q35" s="116">
        <v>100</v>
      </c>
      <c r="R35" s="119">
        <v>500</v>
      </c>
      <c r="S35" s="119">
        <v>750</v>
      </c>
      <c r="T35" s="9">
        <v>400</v>
      </c>
      <c r="U35" s="119">
        <v>750</v>
      </c>
      <c r="V35" s="84"/>
    </row>
    <row r="36" spans="1:22" ht="40.5" x14ac:dyDescent="0.8">
      <c r="A36" s="40" t="s">
        <v>28</v>
      </c>
      <c r="B36" s="53">
        <v>180</v>
      </c>
      <c r="C36" s="53">
        <v>30</v>
      </c>
      <c r="D36" s="83"/>
      <c r="E36" s="83"/>
      <c r="F36" s="83"/>
      <c r="G36" s="83"/>
      <c r="H36" s="83"/>
      <c r="I36" s="84"/>
      <c r="J36" s="119">
        <v>1795</v>
      </c>
      <c r="K36" s="9">
        <f>J36+750</f>
        <v>2545</v>
      </c>
      <c r="L36" s="119">
        <v>1905</v>
      </c>
      <c r="M36" s="9">
        <f>L36+750</f>
        <v>2655</v>
      </c>
      <c r="N36" s="119">
        <v>1990</v>
      </c>
      <c r="O36" s="116">
        <f>N36+750</f>
        <v>2740</v>
      </c>
      <c r="P36" s="116">
        <v>60</v>
      </c>
      <c r="Q36" s="116">
        <v>100</v>
      </c>
      <c r="R36" s="119">
        <v>500</v>
      </c>
      <c r="S36" s="119">
        <v>750</v>
      </c>
      <c r="T36" s="9">
        <v>400</v>
      </c>
      <c r="U36" s="119">
        <v>750</v>
      </c>
      <c r="V36" s="84"/>
    </row>
    <row r="37" spans="1:22" ht="40.5" x14ac:dyDescent="0.8">
      <c r="A37" s="40">
        <v>12.7</v>
      </c>
      <c r="B37" s="53">
        <v>130</v>
      </c>
      <c r="C37" s="53">
        <v>25</v>
      </c>
      <c r="D37" s="83"/>
      <c r="E37" s="83"/>
      <c r="F37" s="83"/>
      <c r="G37" s="83"/>
      <c r="H37" s="83"/>
      <c r="I37" s="84"/>
      <c r="J37" s="119">
        <v>1465</v>
      </c>
      <c r="K37" s="9">
        <f>J37+750</f>
        <v>2215</v>
      </c>
      <c r="L37" s="119">
        <v>1575</v>
      </c>
      <c r="M37" s="9">
        <f>L37+750</f>
        <v>2325</v>
      </c>
      <c r="N37" s="119">
        <v>1660</v>
      </c>
      <c r="O37" s="116">
        <f>N37+750</f>
        <v>2410</v>
      </c>
      <c r="P37" s="116">
        <v>60</v>
      </c>
      <c r="Q37" s="116">
        <v>100</v>
      </c>
      <c r="R37" s="119">
        <v>500</v>
      </c>
      <c r="S37" s="119">
        <v>750</v>
      </c>
      <c r="T37" s="9">
        <v>400</v>
      </c>
      <c r="U37" s="119">
        <v>750</v>
      </c>
      <c r="V37" s="84"/>
    </row>
    <row r="38" spans="1:22" ht="40.5" x14ac:dyDescent="0.8">
      <c r="A38" s="40" t="s">
        <v>238</v>
      </c>
      <c r="B38" s="57">
        <f>ROUNDUP( B37*1.35/5,0)*5</f>
        <v>180</v>
      </c>
      <c r="C38" s="53">
        <v>30</v>
      </c>
      <c r="D38" s="83"/>
      <c r="E38" s="83"/>
      <c r="F38" s="83"/>
      <c r="G38" s="83"/>
      <c r="H38" s="83"/>
      <c r="I38" s="84"/>
      <c r="J38" s="119">
        <f t="shared" ref="J38:O38" si="8">ROUNDUP( J37*1.35/5,0)*5</f>
        <v>1980</v>
      </c>
      <c r="K38" s="119">
        <f t="shared" si="8"/>
        <v>2995</v>
      </c>
      <c r="L38" s="119">
        <f t="shared" si="8"/>
        <v>2130</v>
      </c>
      <c r="M38" s="119">
        <f t="shared" si="8"/>
        <v>3140</v>
      </c>
      <c r="N38" s="119">
        <f t="shared" si="8"/>
        <v>2245</v>
      </c>
      <c r="O38" s="119">
        <f t="shared" si="8"/>
        <v>3255</v>
      </c>
      <c r="P38" s="116">
        <v>60</v>
      </c>
      <c r="Q38" s="116">
        <v>100</v>
      </c>
      <c r="R38" s="119">
        <v>500</v>
      </c>
      <c r="S38" s="119">
        <v>750</v>
      </c>
      <c r="T38" s="9">
        <v>400</v>
      </c>
      <c r="U38" s="119">
        <v>750</v>
      </c>
      <c r="V38" s="84"/>
    </row>
    <row r="39" spans="1:22" ht="40.5" x14ac:dyDescent="0.8">
      <c r="A39" s="40">
        <v>15.8</v>
      </c>
      <c r="B39" s="53">
        <v>145</v>
      </c>
      <c r="C39" s="53">
        <v>25</v>
      </c>
      <c r="D39" s="83"/>
      <c r="E39" s="83"/>
      <c r="F39" s="83"/>
      <c r="G39" s="83"/>
      <c r="H39" s="83"/>
      <c r="I39" s="83"/>
      <c r="J39" s="119">
        <v>1520</v>
      </c>
      <c r="K39" s="9">
        <f>J39+750</f>
        <v>2270</v>
      </c>
      <c r="L39" s="119">
        <v>1630</v>
      </c>
      <c r="M39" s="9">
        <f>L39+750</f>
        <v>2380</v>
      </c>
      <c r="N39" s="119">
        <v>1715</v>
      </c>
      <c r="O39" s="116">
        <f>N39+750</f>
        <v>2465</v>
      </c>
      <c r="P39" s="116">
        <v>60</v>
      </c>
      <c r="Q39" s="116">
        <v>100</v>
      </c>
      <c r="R39" s="119">
        <v>500</v>
      </c>
      <c r="S39" s="119">
        <v>750</v>
      </c>
      <c r="T39" s="9">
        <v>400</v>
      </c>
      <c r="U39" s="119">
        <v>750</v>
      </c>
      <c r="V39" s="84"/>
    </row>
    <row r="40" spans="1:22" ht="40.5" x14ac:dyDescent="0.8">
      <c r="A40" s="40" t="s">
        <v>286</v>
      </c>
      <c r="B40" s="57">
        <v>195</v>
      </c>
      <c r="C40" s="53">
        <v>35</v>
      </c>
      <c r="D40" s="83"/>
      <c r="E40" s="83"/>
      <c r="F40" s="83"/>
      <c r="G40" s="83"/>
      <c r="H40" s="83"/>
      <c r="I40" s="83"/>
      <c r="J40" s="119">
        <f t="shared" ref="J40:O40" si="9">ROUNDUP( J39*1.35/5,0)*5</f>
        <v>2055</v>
      </c>
      <c r="K40" s="119">
        <f t="shared" si="9"/>
        <v>3065</v>
      </c>
      <c r="L40" s="119">
        <f t="shared" si="9"/>
        <v>2205</v>
      </c>
      <c r="M40" s="119">
        <f t="shared" si="9"/>
        <v>3215</v>
      </c>
      <c r="N40" s="119">
        <f t="shared" si="9"/>
        <v>2320</v>
      </c>
      <c r="O40" s="119">
        <f t="shared" si="9"/>
        <v>3330</v>
      </c>
      <c r="P40" s="116">
        <v>60</v>
      </c>
      <c r="Q40" s="116">
        <v>100</v>
      </c>
      <c r="R40" s="119">
        <v>500</v>
      </c>
      <c r="S40" s="119">
        <v>750</v>
      </c>
      <c r="T40" s="9">
        <v>400</v>
      </c>
      <c r="U40" s="119">
        <v>750</v>
      </c>
      <c r="V40" s="84"/>
    </row>
    <row r="41" spans="1:22" ht="40.5" x14ac:dyDescent="0.8">
      <c r="A41" s="40" t="s">
        <v>239</v>
      </c>
      <c r="B41" s="53">
        <v>550</v>
      </c>
      <c r="C41" s="53">
        <v>85</v>
      </c>
      <c r="D41" s="83"/>
      <c r="E41" s="83"/>
      <c r="F41" s="83"/>
      <c r="G41" s="83"/>
      <c r="H41" s="83"/>
      <c r="I41" s="83"/>
      <c r="J41" s="119">
        <v>2520</v>
      </c>
      <c r="K41" s="84"/>
      <c r="L41" s="119">
        <v>2630</v>
      </c>
      <c r="M41" s="84"/>
      <c r="N41" s="119">
        <v>2715</v>
      </c>
      <c r="O41" s="83"/>
      <c r="P41" s="83"/>
      <c r="Q41" s="83"/>
      <c r="R41" s="83"/>
      <c r="S41" s="83"/>
      <c r="T41" s="9">
        <v>400</v>
      </c>
      <c r="U41" s="119">
        <v>750</v>
      </c>
      <c r="V41" s="84"/>
    </row>
    <row r="42" spans="1:22" ht="40.5" x14ac:dyDescent="0.8">
      <c r="A42" s="40" t="s">
        <v>305</v>
      </c>
      <c r="B42" s="57">
        <f>ROUNDUP( B43*1.35/5,0)*5</f>
        <v>205</v>
      </c>
      <c r="C42" s="53">
        <v>25</v>
      </c>
      <c r="D42" s="83"/>
      <c r="E42" s="83"/>
      <c r="F42" s="83"/>
      <c r="G42" s="83"/>
      <c r="H42" s="83"/>
      <c r="I42" s="83"/>
      <c r="J42" s="83"/>
      <c r="K42" s="83"/>
      <c r="L42" s="119">
        <f>ROUNDUP( L43*1.35/5,0)*5</f>
        <v>2365</v>
      </c>
      <c r="M42" s="119">
        <f>ROUNDUP( M43*1.35/5,0)*5</f>
        <v>3375</v>
      </c>
      <c r="N42" s="119">
        <f>ROUNDUP( N43*1.35/5,0)*5</f>
        <v>2480</v>
      </c>
      <c r="O42" s="119">
        <f>ROUNDUP( O43*1.35/5,0)*5</f>
        <v>3490</v>
      </c>
      <c r="P42" s="116">
        <v>60</v>
      </c>
      <c r="Q42" s="116">
        <v>100</v>
      </c>
      <c r="R42" s="119">
        <v>500</v>
      </c>
      <c r="S42" s="119">
        <v>750</v>
      </c>
      <c r="T42" s="84"/>
      <c r="U42" s="119">
        <v>750</v>
      </c>
      <c r="V42" s="84"/>
    </row>
    <row r="43" spans="1:22" ht="40.5" x14ac:dyDescent="0.8">
      <c r="A43" s="40">
        <v>19</v>
      </c>
      <c r="B43" s="53">
        <v>150</v>
      </c>
      <c r="C43" s="53">
        <v>25</v>
      </c>
      <c r="D43" s="83"/>
      <c r="E43" s="83"/>
      <c r="F43" s="83"/>
      <c r="G43" s="83"/>
      <c r="H43" s="83"/>
      <c r="I43" s="83"/>
      <c r="J43" s="83"/>
      <c r="K43" s="83"/>
      <c r="L43" s="119">
        <v>1750</v>
      </c>
      <c r="M43" s="9">
        <f>L43+750</f>
        <v>2500</v>
      </c>
      <c r="N43" s="119">
        <v>1835</v>
      </c>
      <c r="O43" s="116">
        <f>N43+750</f>
        <v>2585</v>
      </c>
      <c r="P43" s="116">
        <v>60</v>
      </c>
      <c r="Q43" s="116">
        <v>100</v>
      </c>
      <c r="R43" s="119">
        <v>500</v>
      </c>
      <c r="S43" s="119">
        <v>750</v>
      </c>
      <c r="T43" s="84"/>
      <c r="U43" s="119">
        <v>750</v>
      </c>
      <c r="V43" s="84"/>
    </row>
    <row r="44" spans="1:22" ht="40.5" x14ac:dyDescent="0.8">
      <c r="A44" s="40" t="s">
        <v>280</v>
      </c>
      <c r="B44" s="57">
        <f>ROUNDUP( B43*1.35/5,0)*5</f>
        <v>205</v>
      </c>
      <c r="C44" s="53">
        <v>35</v>
      </c>
      <c r="D44" s="83"/>
      <c r="E44" s="83"/>
      <c r="F44" s="83"/>
      <c r="G44" s="83"/>
      <c r="H44" s="83"/>
      <c r="I44" s="83"/>
      <c r="J44" s="83"/>
      <c r="K44" s="83"/>
      <c r="L44" s="119">
        <f>ROUNDUP( L43*1.35/5,0)*5</f>
        <v>2365</v>
      </c>
      <c r="M44" s="119">
        <f>ROUNDUP( M43*1.35/5,0)*5</f>
        <v>3375</v>
      </c>
      <c r="N44" s="119">
        <f>ROUNDUP( N43*1.35/5,0)*5</f>
        <v>2480</v>
      </c>
      <c r="O44" s="119">
        <f>ROUNDUP( O43*1.35/5,0)*5</f>
        <v>3490</v>
      </c>
      <c r="P44" s="116">
        <v>60</v>
      </c>
      <c r="Q44" s="116">
        <v>100</v>
      </c>
      <c r="R44" s="119">
        <v>500</v>
      </c>
      <c r="S44" s="119">
        <v>750</v>
      </c>
      <c r="T44" s="84"/>
      <c r="U44" s="119">
        <v>750</v>
      </c>
      <c r="V44" s="84"/>
    </row>
    <row r="45" spans="1:22" ht="40.5" x14ac:dyDescent="0.8">
      <c r="A45" s="40" t="s">
        <v>29</v>
      </c>
      <c r="B45" s="53">
        <v>605</v>
      </c>
      <c r="C45" s="53">
        <v>95</v>
      </c>
      <c r="D45" s="83"/>
      <c r="E45" s="83"/>
      <c r="F45" s="83"/>
      <c r="G45" s="83"/>
      <c r="H45" s="83"/>
      <c r="I45" s="83"/>
      <c r="J45" s="83"/>
      <c r="K45" s="84"/>
      <c r="L45" s="83"/>
      <c r="M45" s="84"/>
      <c r="N45" s="119">
        <v>3100</v>
      </c>
      <c r="O45" s="84"/>
      <c r="P45" s="116">
        <v>60</v>
      </c>
      <c r="Q45" s="116">
        <v>100</v>
      </c>
      <c r="R45" s="83"/>
      <c r="S45" s="83"/>
      <c r="T45" s="84"/>
      <c r="U45" s="119">
        <v>750</v>
      </c>
      <c r="V45" s="84"/>
    </row>
    <row r="46" spans="1:22" ht="40.5" x14ac:dyDescent="0.8">
      <c r="A46" s="40" t="s">
        <v>30</v>
      </c>
      <c r="B46" s="53">
        <v>605</v>
      </c>
      <c r="C46" s="53">
        <v>95</v>
      </c>
      <c r="D46" s="83"/>
      <c r="E46" s="83"/>
      <c r="F46" s="83"/>
      <c r="G46" s="83"/>
      <c r="H46" s="83"/>
      <c r="I46" s="83"/>
      <c r="J46" s="83"/>
      <c r="K46" s="84"/>
      <c r="L46" s="83"/>
      <c r="M46" s="84"/>
      <c r="N46" s="119">
        <v>3100</v>
      </c>
      <c r="O46" s="84"/>
      <c r="P46" s="116">
        <v>60</v>
      </c>
      <c r="Q46" s="116">
        <v>100</v>
      </c>
      <c r="R46" s="83"/>
      <c r="S46" s="83"/>
      <c r="T46" s="84"/>
      <c r="U46" s="119">
        <v>750</v>
      </c>
      <c r="V46" s="84"/>
    </row>
  </sheetData>
  <mergeCells count="22">
    <mergeCell ref="A12:C12"/>
    <mergeCell ref="D12:O12"/>
    <mergeCell ref="P12:P14"/>
    <mergeCell ref="L13:M13"/>
    <mergeCell ref="A13:A14"/>
    <mergeCell ref="B13:B14"/>
    <mergeCell ref="C13:C14"/>
    <mergeCell ref="D13:E13"/>
    <mergeCell ref="F13:G13"/>
    <mergeCell ref="N13:O13"/>
    <mergeCell ref="H13:I13"/>
    <mergeCell ref="J13:K13"/>
    <mergeCell ref="V12:V14"/>
    <mergeCell ref="Q12:Q14"/>
    <mergeCell ref="S12:S14"/>
    <mergeCell ref="T12:U13"/>
    <mergeCell ref="O4:S4"/>
    <mergeCell ref="O5:S5"/>
    <mergeCell ref="O6:R6"/>
    <mergeCell ref="O7:R7"/>
    <mergeCell ref="O8:R8"/>
    <mergeCell ref="R12:R14"/>
  </mergeCells>
  <printOptions horizontalCentered="1"/>
  <pageMargins left="0.39370078740157483" right="0.39370078740157483" top="0.55118110236220474" bottom="0.39370078740157483" header="0.39370078740157483" footer="0.31496062992125984"/>
  <pageSetup paperSize="9" scale="27" orientation="landscape" useFirstPageNumber="1" r:id="rId1"/>
  <headerFooter alignWithMargins="0">
    <oddHeader>&amp;R&amp;14Update 03-02-68</oddHead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4D849-FB04-4739-91DE-12FB7C55C4D7}">
  <sheetPr>
    <tabColor rgb="FF7030A0"/>
    <pageSetUpPr fitToPage="1"/>
  </sheetPr>
  <dimension ref="A1:V18"/>
  <sheetViews>
    <sheetView zoomScale="55" zoomScaleNormal="55" workbookViewId="0">
      <selection activeCell="J9" sqref="J9"/>
    </sheetView>
  </sheetViews>
  <sheetFormatPr defaultColWidth="17.140625" defaultRowHeight="39.75" x14ac:dyDescent="0.8"/>
  <cols>
    <col min="1" max="1" width="22.28515625" style="13" customWidth="1"/>
    <col min="2" max="3" width="20.7109375" style="13" customWidth="1"/>
    <col min="4" max="19" width="18.42578125" style="13" customWidth="1"/>
    <col min="20" max="20" width="25.140625" style="13" bestFit="1" customWidth="1"/>
    <col min="21" max="22" width="18.42578125" style="13" customWidth="1"/>
    <col min="23" max="16384" width="17.140625" style="13"/>
  </cols>
  <sheetData>
    <row r="1" spans="1:22" ht="40.5" x14ac:dyDescent="0.85">
      <c r="A1" s="341" t="s">
        <v>333</v>
      </c>
      <c r="B1" s="341"/>
    </row>
    <row r="4" spans="1:22" ht="40.5" x14ac:dyDescent="0.8">
      <c r="O4" s="345" t="s">
        <v>7</v>
      </c>
      <c r="P4" s="346"/>
      <c r="Q4" s="346"/>
      <c r="R4" s="346"/>
      <c r="S4" s="347"/>
    </row>
    <row r="5" spans="1:22" ht="40.5" x14ac:dyDescent="0.8">
      <c r="O5" s="345" t="s">
        <v>17</v>
      </c>
      <c r="P5" s="346"/>
      <c r="Q5" s="346"/>
      <c r="R5" s="346"/>
      <c r="S5" s="347"/>
    </row>
    <row r="6" spans="1:22" ht="40.5" x14ac:dyDescent="0.8">
      <c r="O6" s="348" t="s">
        <v>19</v>
      </c>
      <c r="P6" s="349"/>
      <c r="Q6" s="349"/>
      <c r="R6" s="350"/>
      <c r="S6" s="189">
        <v>420</v>
      </c>
    </row>
    <row r="7" spans="1:22" ht="40.5" x14ac:dyDescent="0.8">
      <c r="O7" s="348" t="s">
        <v>20</v>
      </c>
      <c r="P7" s="349"/>
      <c r="Q7" s="349"/>
      <c r="R7" s="350"/>
      <c r="S7" s="189">
        <v>500</v>
      </c>
    </row>
    <row r="8" spans="1:22" ht="40.5" x14ac:dyDescent="0.8">
      <c r="C8" s="124" t="s">
        <v>220</v>
      </c>
      <c r="D8" s="66"/>
      <c r="E8" s="66"/>
      <c r="F8" s="66"/>
      <c r="G8" s="66"/>
      <c r="H8" s="66"/>
      <c r="O8" s="348" t="s">
        <v>21</v>
      </c>
      <c r="P8" s="349"/>
      <c r="Q8" s="349"/>
      <c r="R8" s="350"/>
      <c r="S8" s="189">
        <v>700</v>
      </c>
      <c r="T8" s="17"/>
      <c r="U8" s="17"/>
      <c r="V8" s="17"/>
    </row>
    <row r="9" spans="1:22" x14ac:dyDescent="0.8">
      <c r="R9" s="17"/>
      <c r="S9" s="17"/>
      <c r="T9" s="17"/>
      <c r="U9" s="17"/>
      <c r="V9" s="17"/>
    </row>
    <row r="10" spans="1:22" ht="40.5" x14ac:dyDescent="0.85">
      <c r="A10" s="341" t="s">
        <v>122</v>
      </c>
      <c r="B10" s="341"/>
      <c r="C10" s="341"/>
      <c r="D10" s="341"/>
      <c r="G10" s="205"/>
    </row>
    <row r="12" spans="1:22" s="197" customFormat="1" ht="40.5" x14ac:dyDescent="0.85">
      <c r="A12" s="342" t="s">
        <v>2</v>
      </c>
      <c r="B12" s="358"/>
      <c r="C12" s="343"/>
      <c r="D12" s="342" t="s">
        <v>3</v>
      </c>
      <c r="E12" s="358"/>
      <c r="F12" s="358"/>
      <c r="G12" s="358"/>
      <c r="H12" s="358"/>
      <c r="I12" s="358"/>
      <c r="J12" s="358"/>
      <c r="K12" s="358"/>
      <c r="L12" s="358"/>
      <c r="M12" s="358"/>
      <c r="N12" s="358"/>
      <c r="O12" s="343"/>
      <c r="P12" s="351" t="s">
        <v>64</v>
      </c>
      <c r="Q12" s="351" t="s">
        <v>65</v>
      </c>
      <c r="R12" s="351" t="s">
        <v>229</v>
      </c>
      <c r="S12" s="351" t="s">
        <v>66</v>
      </c>
      <c r="T12" s="354" t="s">
        <v>6</v>
      </c>
      <c r="U12" s="355"/>
      <c r="V12" s="351" t="s">
        <v>8</v>
      </c>
    </row>
    <row r="13" spans="1:22" s="197" customFormat="1" ht="40.5" x14ac:dyDescent="0.85">
      <c r="A13" s="351" t="s">
        <v>123</v>
      </c>
      <c r="B13" s="351" t="s">
        <v>124</v>
      </c>
      <c r="C13" s="351" t="s">
        <v>125</v>
      </c>
      <c r="D13" s="342" t="s">
        <v>11</v>
      </c>
      <c r="E13" s="343"/>
      <c r="F13" s="342" t="s">
        <v>12</v>
      </c>
      <c r="G13" s="343"/>
      <c r="H13" s="342" t="s">
        <v>13</v>
      </c>
      <c r="I13" s="343"/>
      <c r="J13" s="342" t="s">
        <v>14</v>
      </c>
      <c r="K13" s="343"/>
      <c r="L13" s="342" t="s">
        <v>15</v>
      </c>
      <c r="M13" s="343"/>
      <c r="N13" s="342" t="s">
        <v>16</v>
      </c>
      <c r="O13" s="343"/>
      <c r="P13" s="352"/>
      <c r="Q13" s="352"/>
      <c r="R13" s="352"/>
      <c r="S13" s="352"/>
      <c r="T13" s="356"/>
      <c r="U13" s="357"/>
      <c r="V13" s="352"/>
    </row>
    <row r="14" spans="1:22" s="197" customFormat="1" ht="40.5" x14ac:dyDescent="0.85">
      <c r="A14" s="353"/>
      <c r="B14" s="353"/>
      <c r="C14" s="353"/>
      <c r="D14" s="190" t="s">
        <v>18</v>
      </c>
      <c r="E14" s="190" t="s">
        <v>36</v>
      </c>
      <c r="F14" s="190" t="s">
        <v>18</v>
      </c>
      <c r="G14" s="190" t="s">
        <v>36</v>
      </c>
      <c r="H14" s="190" t="s">
        <v>18</v>
      </c>
      <c r="I14" s="190" t="s">
        <v>36</v>
      </c>
      <c r="J14" s="190" t="s">
        <v>18</v>
      </c>
      <c r="K14" s="190" t="s">
        <v>36</v>
      </c>
      <c r="L14" s="190" t="s">
        <v>18</v>
      </c>
      <c r="M14" s="190" t="s">
        <v>36</v>
      </c>
      <c r="N14" s="190" t="s">
        <v>18</v>
      </c>
      <c r="O14" s="190" t="s">
        <v>36</v>
      </c>
      <c r="P14" s="353"/>
      <c r="Q14" s="353"/>
      <c r="R14" s="353"/>
      <c r="S14" s="353"/>
      <c r="T14" s="190" t="s">
        <v>67</v>
      </c>
      <c r="U14" s="191" t="s">
        <v>68</v>
      </c>
      <c r="V14" s="353"/>
    </row>
    <row r="15" spans="1:22" s="197" customFormat="1" ht="40.5" x14ac:dyDescent="0.85">
      <c r="A15" s="198" t="s">
        <v>26</v>
      </c>
      <c r="B15" s="199">
        <v>550</v>
      </c>
      <c r="C15" s="199">
        <v>85</v>
      </c>
      <c r="D15" s="195"/>
      <c r="E15" s="195"/>
      <c r="F15" s="200">
        <v>1285</v>
      </c>
      <c r="G15" s="201">
        <f>F15+710</f>
        <v>1995</v>
      </c>
      <c r="H15" s="200">
        <v>1465</v>
      </c>
      <c r="I15" s="201">
        <f>H15+710</f>
        <v>2175</v>
      </c>
      <c r="J15" s="200">
        <v>1485.0000000000002</v>
      </c>
      <c r="K15" s="201">
        <f>J15+710</f>
        <v>2195</v>
      </c>
      <c r="L15" s="200">
        <v>1550</v>
      </c>
      <c r="M15" s="201">
        <f>L15+710</f>
        <v>2260</v>
      </c>
      <c r="N15" s="200">
        <v>1640</v>
      </c>
      <c r="O15" s="200">
        <f>N15+710</f>
        <v>2350</v>
      </c>
      <c r="P15" s="195"/>
      <c r="Q15" s="195"/>
      <c r="R15" s="202">
        <v>500</v>
      </c>
      <c r="S15" s="202">
        <v>750</v>
      </c>
      <c r="T15" s="195"/>
      <c r="U15" s="195"/>
      <c r="V15" s="195"/>
    </row>
    <row r="16" spans="1:22" s="197" customFormat="1" ht="40.5" x14ac:dyDescent="0.85">
      <c r="A16" s="198" t="s">
        <v>27</v>
      </c>
      <c r="B16" s="199">
        <v>660</v>
      </c>
      <c r="C16" s="199">
        <v>100</v>
      </c>
      <c r="D16" s="195"/>
      <c r="E16" s="195"/>
      <c r="F16" s="200">
        <v>1340</v>
      </c>
      <c r="G16" s="200">
        <f>F16+1060</f>
        <v>2400</v>
      </c>
      <c r="H16" s="200">
        <v>1520</v>
      </c>
      <c r="I16" s="200">
        <f>H16+1060</f>
        <v>2580</v>
      </c>
      <c r="J16" s="200">
        <v>1540.0000000000002</v>
      </c>
      <c r="K16" s="200">
        <f>J16+1060</f>
        <v>2600</v>
      </c>
      <c r="L16" s="200">
        <v>1605</v>
      </c>
      <c r="M16" s="200">
        <f>L16+1060</f>
        <v>2665</v>
      </c>
      <c r="N16" s="200">
        <v>1695</v>
      </c>
      <c r="O16" s="200">
        <f>N16+1060</f>
        <v>2755</v>
      </c>
      <c r="P16" s="195"/>
      <c r="Q16" s="195"/>
      <c r="R16" s="202">
        <v>500</v>
      </c>
      <c r="S16" s="202">
        <v>750</v>
      </c>
      <c r="T16" s="195"/>
      <c r="U16" s="195"/>
      <c r="V16" s="195"/>
    </row>
    <row r="18" spans="1:16" ht="40.5" x14ac:dyDescent="0.85">
      <c r="A18" s="344" t="s">
        <v>326</v>
      </c>
      <c r="B18" s="344"/>
      <c r="C18" s="344"/>
      <c r="D18" s="344"/>
      <c r="E18" s="344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</row>
  </sheetData>
  <mergeCells count="25">
    <mergeCell ref="T12:U13"/>
    <mergeCell ref="V12:V14"/>
    <mergeCell ref="A13:A14"/>
    <mergeCell ref="B13:B14"/>
    <mergeCell ref="C13:C14"/>
    <mergeCell ref="D13:E13"/>
    <mergeCell ref="F13:G13"/>
    <mergeCell ref="H13:I13"/>
    <mergeCell ref="J13:K13"/>
    <mergeCell ref="A12:C12"/>
    <mergeCell ref="D12:O12"/>
    <mergeCell ref="P12:P14"/>
    <mergeCell ref="Q12:Q14"/>
    <mergeCell ref="R12:R14"/>
    <mergeCell ref="A1:B1"/>
    <mergeCell ref="L13:M13"/>
    <mergeCell ref="N13:O13"/>
    <mergeCell ref="A10:D10"/>
    <mergeCell ref="A18:P18"/>
    <mergeCell ref="O4:S4"/>
    <mergeCell ref="O5:S5"/>
    <mergeCell ref="O6:R6"/>
    <mergeCell ref="O7:R7"/>
    <mergeCell ref="O8:R8"/>
    <mergeCell ref="S12:S14"/>
  </mergeCells>
  <printOptions horizontalCentered="1"/>
  <pageMargins left="0.39370078740157483" right="0.39370078740157483" top="0.55118110236220474" bottom="0.39370078740157483" header="0.39370078740157483" footer="0.31496062992125984"/>
  <pageSetup paperSize="9" scale="27" orientation="landscape" useFirstPageNumber="1" r:id="rId1"/>
  <headerFooter alignWithMargins="0">
    <oddHeader>&amp;R&amp;14Update 03-02-68</oddHead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65CAD-D2CD-406C-AE4B-AC0923B4ADC6}">
  <sheetPr>
    <tabColor rgb="FF92D050"/>
    <pageSetUpPr fitToPage="1"/>
  </sheetPr>
  <dimension ref="A1:Q34"/>
  <sheetViews>
    <sheetView topLeftCell="C13" zoomScale="53" zoomScaleNormal="53" workbookViewId="0">
      <selection activeCell="S24" sqref="S24"/>
    </sheetView>
  </sheetViews>
  <sheetFormatPr defaultColWidth="9.140625" defaultRowHeight="39.75" x14ac:dyDescent="0.8"/>
  <cols>
    <col min="1" max="1" width="17.85546875" style="13" customWidth="1"/>
    <col min="2" max="2" width="20.140625" style="13" customWidth="1"/>
    <col min="3" max="10" width="20.5703125" style="13" customWidth="1"/>
    <col min="11" max="11" width="22.28515625" style="13" customWidth="1"/>
    <col min="12" max="12" width="23.7109375" style="13" customWidth="1"/>
    <col min="13" max="13" width="28.140625" style="13" customWidth="1"/>
    <col min="14" max="14" width="22.5703125" style="13" customWidth="1"/>
    <col min="15" max="15" width="25.7109375" style="13" customWidth="1"/>
    <col min="16" max="16" width="16.5703125" style="13" customWidth="1"/>
    <col min="17" max="17" width="18" style="13" customWidth="1"/>
    <col min="18" max="16384" width="9.140625" style="13"/>
  </cols>
  <sheetData>
    <row r="1" spans="1:17" ht="40.5" x14ac:dyDescent="0.85">
      <c r="A1" s="87" t="s">
        <v>126</v>
      </c>
    </row>
    <row r="2" spans="1:17" ht="40.5" x14ac:dyDescent="0.8">
      <c r="M2" s="255" t="s">
        <v>7</v>
      </c>
      <c r="N2" s="269"/>
      <c r="O2" s="269"/>
      <c r="P2" s="269"/>
      <c r="Q2" s="256"/>
    </row>
    <row r="3" spans="1:17" ht="40.5" x14ac:dyDescent="0.8">
      <c r="M3" s="255" t="s">
        <v>17</v>
      </c>
      <c r="N3" s="269"/>
      <c r="O3" s="269"/>
      <c r="P3" s="269"/>
      <c r="Q3" s="256"/>
    </row>
    <row r="4" spans="1:17" ht="40.5" x14ac:dyDescent="0.8">
      <c r="M4" s="273" t="s">
        <v>19</v>
      </c>
      <c r="N4" s="274"/>
      <c r="O4" s="274"/>
      <c r="P4" s="340"/>
      <c r="Q4" s="80">
        <v>420</v>
      </c>
    </row>
    <row r="5" spans="1:17" ht="40.5" x14ac:dyDescent="0.8">
      <c r="M5" s="273" t="s">
        <v>20</v>
      </c>
      <c r="N5" s="274"/>
      <c r="O5" s="274"/>
      <c r="P5" s="340"/>
      <c r="Q5" s="80">
        <v>500</v>
      </c>
    </row>
    <row r="6" spans="1:17" ht="40.5" x14ac:dyDescent="0.8">
      <c r="M6" s="273" t="s">
        <v>21</v>
      </c>
      <c r="N6" s="274"/>
      <c r="O6" s="274"/>
      <c r="P6" s="340"/>
      <c r="Q6" s="80">
        <v>700</v>
      </c>
    </row>
    <row r="7" spans="1:17" x14ac:dyDescent="0.8">
      <c r="M7" s="17"/>
      <c r="N7" s="17"/>
      <c r="O7" s="17"/>
      <c r="P7" s="17"/>
      <c r="Q7" s="17"/>
    </row>
    <row r="8" spans="1:17" ht="40.5" x14ac:dyDescent="0.85">
      <c r="A8" s="87" t="s">
        <v>127</v>
      </c>
    </row>
    <row r="9" spans="1:17" ht="40.5" x14ac:dyDescent="0.8">
      <c r="A9" s="242" t="s">
        <v>2</v>
      </c>
      <c r="B9" s="242"/>
      <c r="C9" s="242" t="s">
        <v>3</v>
      </c>
      <c r="D9" s="242"/>
      <c r="E9" s="242"/>
      <c r="F9" s="242"/>
      <c r="G9" s="242"/>
      <c r="H9" s="242"/>
      <c r="I9" s="242"/>
      <c r="J9" s="242"/>
      <c r="K9" s="249" t="s">
        <v>64</v>
      </c>
      <c r="L9" s="249" t="s">
        <v>65</v>
      </c>
      <c r="M9" s="249" t="s">
        <v>229</v>
      </c>
      <c r="N9" s="249" t="s">
        <v>66</v>
      </c>
      <c r="O9" s="336" t="s">
        <v>35</v>
      </c>
      <c r="P9" s="337"/>
      <c r="Q9" s="249" t="s">
        <v>8</v>
      </c>
    </row>
    <row r="10" spans="1:17" ht="40.5" x14ac:dyDescent="0.8">
      <c r="A10" s="261" t="s">
        <v>9</v>
      </c>
      <c r="B10" s="249" t="s">
        <v>10</v>
      </c>
      <c r="C10" s="242" t="s">
        <v>11</v>
      </c>
      <c r="D10" s="242"/>
      <c r="E10" s="242" t="s">
        <v>12</v>
      </c>
      <c r="F10" s="242"/>
      <c r="G10" s="242" t="s">
        <v>13</v>
      </c>
      <c r="H10" s="242"/>
      <c r="I10" s="242" t="s">
        <v>14</v>
      </c>
      <c r="J10" s="242"/>
      <c r="K10" s="250"/>
      <c r="L10" s="250"/>
      <c r="M10" s="250"/>
      <c r="N10" s="250"/>
      <c r="O10" s="338"/>
      <c r="P10" s="339"/>
      <c r="Q10" s="250"/>
    </row>
    <row r="11" spans="1:17" ht="40.5" x14ac:dyDescent="0.8">
      <c r="A11" s="262"/>
      <c r="B11" s="251"/>
      <c r="C11" s="5" t="s">
        <v>18</v>
      </c>
      <c r="D11" s="5" t="s">
        <v>128</v>
      </c>
      <c r="E11" s="5" t="s">
        <v>18</v>
      </c>
      <c r="F11" s="5" t="s">
        <v>128</v>
      </c>
      <c r="G11" s="5" t="s">
        <v>18</v>
      </c>
      <c r="H11" s="5" t="s">
        <v>128</v>
      </c>
      <c r="I11" s="5" t="s">
        <v>18</v>
      </c>
      <c r="J11" s="5" t="s">
        <v>128</v>
      </c>
      <c r="K11" s="251"/>
      <c r="L11" s="251"/>
      <c r="M11" s="251"/>
      <c r="N11" s="251"/>
      <c r="O11" s="5" t="s">
        <v>67</v>
      </c>
      <c r="P11" s="14" t="s">
        <v>68</v>
      </c>
      <c r="Q11" s="251"/>
    </row>
    <row r="12" spans="1:17" ht="40.5" x14ac:dyDescent="0.85">
      <c r="A12" s="40">
        <v>3.2</v>
      </c>
      <c r="B12" s="40">
        <v>110.00000000000001</v>
      </c>
      <c r="C12" s="42">
        <v>660</v>
      </c>
      <c r="D12" s="42">
        <f>C12+750</f>
        <v>1410</v>
      </c>
      <c r="E12" s="42">
        <v>680</v>
      </c>
      <c r="F12" s="42">
        <f>E12+750</f>
        <v>1430</v>
      </c>
      <c r="G12" s="42">
        <v>715.00000000000011</v>
      </c>
      <c r="H12" s="42">
        <f>G12+750</f>
        <v>1465</v>
      </c>
      <c r="I12" s="42">
        <v>750</v>
      </c>
      <c r="J12" s="42">
        <f>I12+750</f>
        <v>1500</v>
      </c>
      <c r="K12" s="130">
        <v>60</v>
      </c>
      <c r="L12" s="131"/>
      <c r="M12" s="130">
        <v>500</v>
      </c>
      <c r="N12" s="130">
        <v>750</v>
      </c>
      <c r="O12" s="132"/>
      <c r="P12" s="132"/>
      <c r="Q12" s="132"/>
    </row>
    <row r="13" spans="1:17" ht="40.5" x14ac:dyDescent="0.85">
      <c r="A13" s="40" t="s">
        <v>304</v>
      </c>
      <c r="B13" s="57">
        <f t="shared" ref="B13:J13" si="0">ROUNDUP( B12*1.35/5,0)*5</f>
        <v>150</v>
      </c>
      <c r="C13" s="42">
        <f t="shared" si="0"/>
        <v>895</v>
      </c>
      <c r="D13" s="42">
        <f t="shared" si="0"/>
        <v>1905</v>
      </c>
      <c r="E13" s="42">
        <f t="shared" si="0"/>
        <v>920</v>
      </c>
      <c r="F13" s="42">
        <f t="shared" si="0"/>
        <v>1935</v>
      </c>
      <c r="G13" s="42">
        <f t="shared" si="0"/>
        <v>970</v>
      </c>
      <c r="H13" s="42">
        <f t="shared" si="0"/>
        <v>1980</v>
      </c>
      <c r="I13" s="42">
        <f t="shared" si="0"/>
        <v>1015</v>
      </c>
      <c r="J13" s="42">
        <f t="shared" si="0"/>
        <v>2025</v>
      </c>
      <c r="K13" s="130">
        <v>60</v>
      </c>
      <c r="L13" s="131"/>
      <c r="M13" s="130">
        <v>500</v>
      </c>
      <c r="N13" s="130">
        <v>750</v>
      </c>
      <c r="O13" s="132"/>
      <c r="P13" s="132"/>
      <c r="Q13" s="132"/>
    </row>
    <row r="14" spans="1:17" ht="40.5" x14ac:dyDescent="0.85">
      <c r="A14" s="40" t="s">
        <v>23</v>
      </c>
      <c r="B14" s="40">
        <v>385.00000000000006</v>
      </c>
      <c r="C14" s="42">
        <v>880.00000000000011</v>
      </c>
      <c r="D14" s="69"/>
      <c r="E14" s="42">
        <v>900</v>
      </c>
      <c r="F14" s="69"/>
      <c r="G14" s="42">
        <v>1025</v>
      </c>
      <c r="H14" s="69"/>
      <c r="I14" s="42">
        <v>1035</v>
      </c>
      <c r="J14" s="69"/>
      <c r="K14" s="131"/>
      <c r="L14" s="131"/>
      <c r="M14" s="131"/>
      <c r="N14" s="131"/>
      <c r="O14" s="132"/>
      <c r="P14" s="132"/>
      <c r="Q14" s="132"/>
    </row>
    <row r="15" spans="1:17" ht="40.5" x14ac:dyDescent="0.85">
      <c r="A15" s="40">
        <v>4</v>
      </c>
      <c r="B15" s="40">
        <v>110.00000000000001</v>
      </c>
      <c r="C15" s="42">
        <v>682</v>
      </c>
      <c r="D15" s="42">
        <f t="shared" ref="D15:D21" si="1">C15+750</f>
        <v>1432</v>
      </c>
      <c r="E15" s="42">
        <v>715.00000000000011</v>
      </c>
      <c r="F15" s="42">
        <f>E15+750</f>
        <v>1465</v>
      </c>
      <c r="G15" s="42">
        <v>750</v>
      </c>
      <c r="H15" s="42">
        <f>G15+750</f>
        <v>1500</v>
      </c>
      <c r="I15" s="42">
        <v>770.00000000000011</v>
      </c>
      <c r="J15" s="42">
        <f>I15+750</f>
        <v>1520</v>
      </c>
      <c r="K15" s="130">
        <v>60</v>
      </c>
      <c r="L15" s="131"/>
      <c r="M15" s="130">
        <v>500</v>
      </c>
      <c r="N15" s="130">
        <v>750</v>
      </c>
      <c r="O15" s="132"/>
      <c r="P15" s="132"/>
      <c r="Q15" s="8">
        <v>100</v>
      </c>
    </row>
    <row r="16" spans="1:17" ht="40.5" x14ac:dyDescent="0.85">
      <c r="A16" s="40" t="s">
        <v>284</v>
      </c>
      <c r="B16" s="40">
        <v>150</v>
      </c>
      <c r="C16" s="42">
        <f t="shared" ref="C16:J16" si="2">ROUNDUP( C15*1.35/5,0)*5</f>
        <v>925</v>
      </c>
      <c r="D16" s="42">
        <f t="shared" si="2"/>
        <v>1935</v>
      </c>
      <c r="E16" s="42">
        <f t="shared" si="2"/>
        <v>970</v>
      </c>
      <c r="F16" s="42">
        <f t="shared" si="2"/>
        <v>1980</v>
      </c>
      <c r="G16" s="42">
        <f t="shared" si="2"/>
        <v>1015</v>
      </c>
      <c r="H16" s="42">
        <f t="shared" si="2"/>
        <v>2025</v>
      </c>
      <c r="I16" s="42">
        <f t="shared" si="2"/>
        <v>1040</v>
      </c>
      <c r="J16" s="42">
        <f t="shared" si="2"/>
        <v>2055</v>
      </c>
      <c r="K16" s="130">
        <v>60</v>
      </c>
      <c r="L16" s="131"/>
      <c r="M16" s="130">
        <v>500</v>
      </c>
      <c r="N16" s="130">
        <v>750</v>
      </c>
      <c r="O16" s="132"/>
      <c r="P16" s="132"/>
      <c r="Q16" s="8">
        <v>100</v>
      </c>
    </row>
    <row r="17" spans="1:17" ht="40.5" x14ac:dyDescent="0.85">
      <c r="A17" s="40">
        <v>4.8</v>
      </c>
      <c r="B17" s="40">
        <v>110</v>
      </c>
      <c r="C17" s="42">
        <v>715.00000000000011</v>
      </c>
      <c r="D17" s="42">
        <f t="shared" si="1"/>
        <v>1465</v>
      </c>
      <c r="E17" s="42">
        <v>737.00000000000011</v>
      </c>
      <c r="F17" s="42">
        <f>E17+750</f>
        <v>1487</v>
      </c>
      <c r="G17" s="42">
        <v>770.00000000000011</v>
      </c>
      <c r="H17" s="42">
        <f>G17+750</f>
        <v>1520</v>
      </c>
      <c r="I17" s="42">
        <v>805</v>
      </c>
      <c r="J17" s="42">
        <f>I17+750</f>
        <v>1555</v>
      </c>
      <c r="K17" s="130">
        <v>60</v>
      </c>
      <c r="L17" s="131"/>
      <c r="M17" s="130">
        <v>500</v>
      </c>
      <c r="N17" s="130">
        <v>750</v>
      </c>
      <c r="O17" s="133"/>
      <c r="P17" s="133"/>
      <c r="Q17" s="132"/>
    </row>
    <row r="18" spans="1:17" ht="40.5" x14ac:dyDescent="0.85">
      <c r="A18" s="40" t="s">
        <v>282</v>
      </c>
      <c r="B18" s="40">
        <v>150</v>
      </c>
      <c r="C18" s="42">
        <f t="shared" ref="C18:J18" si="3">ROUNDUP( C17*1.35/5,0)*5</f>
        <v>970</v>
      </c>
      <c r="D18" s="42">
        <f t="shared" si="3"/>
        <v>1980</v>
      </c>
      <c r="E18" s="42">
        <f t="shared" si="3"/>
        <v>995</v>
      </c>
      <c r="F18" s="42">
        <f t="shared" si="3"/>
        <v>2010</v>
      </c>
      <c r="G18" s="42">
        <f t="shared" si="3"/>
        <v>1040</v>
      </c>
      <c r="H18" s="42">
        <f t="shared" si="3"/>
        <v>2055</v>
      </c>
      <c r="I18" s="42">
        <f t="shared" si="3"/>
        <v>1090</v>
      </c>
      <c r="J18" s="42">
        <f t="shared" si="3"/>
        <v>2100</v>
      </c>
      <c r="K18" s="130">
        <v>60</v>
      </c>
      <c r="L18" s="131"/>
      <c r="M18" s="130">
        <v>500</v>
      </c>
      <c r="N18" s="130">
        <v>750</v>
      </c>
      <c r="O18" s="133"/>
      <c r="P18" s="133"/>
      <c r="Q18" s="132"/>
    </row>
    <row r="19" spans="1:17" ht="40.5" x14ac:dyDescent="0.85">
      <c r="A19" s="40" t="s">
        <v>24</v>
      </c>
      <c r="B19" s="40">
        <v>440.00000000000006</v>
      </c>
      <c r="C19" s="42">
        <v>935.00000000000011</v>
      </c>
      <c r="D19" s="69"/>
      <c r="E19" s="42">
        <v>990.00000000000011</v>
      </c>
      <c r="F19" s="69"/>
      <c r="G19" s="42">
        <v>1120</v>
      </c>
      <c r="H19" s="69"/>
      <c r="I19" s="42">
        <v>1135</v>
      </c>
      <c r="J19" s="69"/>
      <c r="K19" s="131"/>
      <c r="L19" s="131"/>
      <c r="M19" s="131"/>
      <c r="N19" s="131"/>
      <c r="O19" s="133"/>
      <c r="P19" s="133"/>
      <c r="Q19" s="132"/>
    </row>
    <row r="20" spans="1:17" ht="40.5" x14ac:dyDescent="0.85">
      <c r="A20" s="40">
        <v>5</v>
      </c>
      <c r="B20" s="40">
        <v>120</v>
      </c>
      <c r="C20" s="42">
        <v>1045</v>
      </c>
      <c r="D20" s="42">
        <f t="shared" si="1"/>
        <v>1795</v>
      </c>
      <c r="E20" s="42">
        <v>825.00000000000011</v>
      </c>
      <c r="F20" s="42">
        <f>E20+750</f>
        <v>1575</v>
      </c>
      <c r="G20" s="42">
        <v>880.00000000000011</v>
      </c>
      <c r="H20" s="42">
        <f>G20+750</f>
        <v>1630</v>
      </c>
      <c r="I20" s="42">
        <v>990.00000000000011</v>
      </c>
      <c r="J20" s="69"/>
      <c r="K20" s="131"/>
      <c r="L20" s="131"/>
      <c r="M20" s="131"/>
      <c r="N20" s="131"/>
      <c r="O20" s="133"/>
      <c r="P20" s="133"/>
      <c r="Q20" s="132"/>
    </row>
    <row r="21" spans="1:17" ht="40.5" x14ac:dyDescent="0.8">
      <c r="A21" s="40">
        <v>6</v>
      </c>
      <c r="B21" s="40">
        <v>120</v>
      </c>
      <c r="C21" s="42">
        <v>880.00000000000011</v>
      </c>
      <c r="D21" s="42">
        <f t="shared" si="1"/>
        <v>1630</v>
      </c>
      <c r="E21" s="42">
        <v>880.00000000000011</v>
      </c>
      <c r="F21" s="42">
        <f>E21+750</f>
        <v>1630</v>
      </c>
      <c r="G21" s="42">
        <v>935.00000000000011</v>
      </c>
      <c r="H21" s="42">
        <f>G21+750</f>
        <v>1685</v>
      </c>
      <c r="I21" s="42">
        <v>1045</v>
      </c>
      <c r="J21" s="42">
        <f>I21+750</f>
        <v>1795</v>
      </c>
      <c r="K21" s="130">
        <v>60</v>
      </c>
      <c r="L21" s="130">
        <v>100</v>
      </c>
      <c r="M21" s="130">
        <v>500</v>
      </c>
      <c r="N21" s="130">
        <v>750</v>
      </c>
      <c r="O21" s="8">
        <v>400</v>
      </c>
      <c r="P21" s="8">
        <v>750</v>
      </c>
      <c r="Q21" s="8">
        <v>120</v>
      </c>
    </row>
    <row r="22" spans="1:17" ht="40.5" x14ac:dyDescent="0.8">
      <c r="A22" s="40" t="s">
        <v>235</v>
      </c>
      <c r="B22" s="40">
        <v>165</v>
      </c>
      <c r="C22" s="42">
        <f t="shared" ref="C22:J22" si="4">ROUNDUP( C21*1.35/5,0)*5</f>
        <v>1190</v>
      </c>
      <c r="D22" s="42">
        <f t="shared" si="4"/>
        <v>2205</v>
      </c>
      <c r="E22" s="42">
        <f t="shared" si="4"/>
        <v>1190</v>
      </c>
      <c r="F22" s="42">
        <f t="shared" si="4"/>
        <v>2205</v>
      </c>
      <c r="G22" s="42">
        <f t="shared" si="4"/>
        <v>1265</v>
      </c>
      <c r="H22" s="42">
        <f t="shared" si="4"/>
        <v>2275</v>
      </c>
      <c r="I22" s="42">
        <f t="shared" si="4"/>
        <v>1415</v>
      </c>
      <c r="J22" s="42">
        <f t="shared" si="4"/>
        <v>2425</v>
      </c>
      <c r="K22" s="130">
        <v>60</v>
      </c>
      <c r="L22" s="130">
        <v>100</v>
      </c>
      <c r="M22" s="130">
        <v>500</v>
      </c>
      <c r="N22" s="130">
        <v>750</v>
      </c>
      <c r="O22" s="8">
        <v>400</v>
      </c>
      <c r="P22" s="8">
        <v>750</v>
      </c>
      <c r="Q22" s="8">
        <v>120</v>
      </c>
    </row>
    <row r="23" spans="1:17" ht="40.5" x14ac:dyDescent="0.85">
      <c r="A23" s="40" t="s">
        <v>25</v>
      </c>
      <c r="B23" s="40">
        <v>495.00000000000006</v>
      </c>
      <c r="C23" s="42">
        <v>990.00000000000011</v>
      </c>
      <c r="D23" s="69"/>
      <c r="E23" s="42">
        <v>1067</v>
      </c>
      <c r="F23" s="69"/>
      <c r="G23" s="42">
        <v>1205</v>
      </c>
      <c r="H23" s="69"/>
      <c r="I23" s="42">
        <v>1215</v>
      </c>
      <c r="J23" s="69"/>
      <c r="K23" s="131"/>
      <c r="L23" s="131"/>
      <c r="M23" s="131"/>
      <c r="N23" s="131"/>
      <c r="O23" s="133"/>
      <c r="P23" s="133"/>
      <c r="Q23" s="132"/>
    </row>
    <row r="24" spans="1:17" ht="40.5" x14ac:dyDescent="0.85">
      <c r="A24" s="219">
        <v>6.35</v>
      </c>
      <c r="B24" s="219">
        <v>120</v>
      </c>
      <c r="C24" s="222"/>
      <c r="D24" s="222"/>
      <c r="E24" s="222">
        <v>935.00000000000011</v>
      </c>
      <c r="F24" s="222">
        <f>E24+750</f>
        <v>1685</v>
      </c>
      <c r="G24" s="222">
        <v>1045</v>
      </c>
      <c r="H24" s="222">
        <f>G24+750</f>
        <v>1795</v>
      </c>
      <c r="I24" s="222">
        <v>1100</v>
      </c>
      <c r="J24" s="222">
        <f>I24+750</f>
        <v>1850</v>
      </c>
      <c r="K24" s="232">
        <v>60</v>
      </c>
      <c r="L24" s="232">
        <v>100</v>
      </c>
      <c r="M24" s="232">
        <v>500</v>
      </c>
      <c r="N24" s="232">
        <v>750</v>
      </c>
      <c r="O24" s="219">
        <v>400</v>
      </c>
      <c r="P24" s="219">
        <v>750</v>
      </c>
      <c r="Q24" s="233"/>
    </row>
    <row r="25" spans="1:17" ht="40.5" x14ac:dyDescent="0.85">
      <c r="A25" s="40" t="s">
        <v>285</v>
      </c>
      <c r="B25" s="40">
        <v>165</v>
      </c>
      <c r="C25" s="69"/>
      <c r="D25" s="69"/>
      <c r="E25" s="42">
        <f t="shared" ref="E25:J25" si="5">ROUNDUP( E24*1.35/5,0)*5</f>
        <v>1265</v>
      </c>
      <c r="F25" s="42">
        <f t="shared" si="5"/>
        <v>2275</v>
      </c>
      <c r="G25" s="42">
        <f t="shared" si="5"/>
        <v>1415</v>
      </c>
      <c r="H25" s="42">
        <f t="shared" si="5"/>
        <v>2425</v>
      </c>
      <c r="I25" s="42">
        <f t="shared" si="5"/>
        <v>1485</v>
      </c>
      <c r="J25" s="42">
        <f t="shared" si="5"/>
        <v>2500</v>
      </c>
      <c r="K25" s="130">
        <v>60</v>
      </c>
      <c r="L25" s="130">
        <v>100</v>
      </c>
      <c r="M25" s="130">
        <v>500</v>
      </c>
      <c r="N25" s="130">
        <v>750</v>
      </c>
      <c r="O25" s="8">
        <v>400</v>
      </c>
      <c r="P25" s="8">
        <v>750</v>
      </c>
      <c r="Q25" s="132"/>
    </row>
    <row r="26" spans="1:17" ht="40.5" x14ac:dyDescent="0.85">
      <c r="A26" s="40" t="s">
        <v>26</v>
      </c>
      <c r="B26" s="40">
        <v>550</v>
      </c>
      <c r="C26" s="69"/>
      <c r="D26" s="69"/>
      <c r="E26" s="42">
        <v>1230</v>
      </c>
      <c r="F26" s="69"/>
      <c r="G26" s="42">
        <v>1390</v>
      </c>
      <c r="H26" s="69"/>
      <c r="I26" s="42">
        <v>1400</v>
      </c>
      <c r="J26" s="69"/>
      <c r="K26" s="131"/>
      <c r="L26" s="131"/>
      <c r="M26" s="131"/>
      <c r="N26" s="131"/>
      <c r="O26" s="133"/>
      <c r="P26" s="133"/>
      <c r="Q26" s="132"/>
    </row>
    <row r="27" spans="1:17" ht="40.5" x14ac:dyDescent="0.85">
      <c r="A27" s="40">
        <v>8</v>
      </c>
      <c r="B27" s="40">
        <v>130</v>
      </c>
      <c r="C27" s="69"/>
      <c r="D27" s="69"/>
      <c r="E27" s="42">
        <v>1045</v>
      </c>
      <c r="F27" s="42">
        <f>E27+750</f>
        <v>1795</v>
      </c>
      <c r="G27" s="42">
        <v>1100</v>
      </c>
      <c r="H27" s="42">
        <f>G27+750</f>
        <v>1850</v>
      </c>
      <c r="I27" s="42">
        <v>1245</v>
      </c>
      <c r="J27" s="42">
        <f>I27+750</f>
        <v>1995</v>
      </c>
      <c r="K27" s="130">
        <v>60</v>
      </c>
      <c r="L27" s="130">
        <v>100</v>
      </c>
      <c r="M27" s="130">
        <v>500</v>
      </c>
      <c r="N27" s="130">
        <v>750</v>
      </c>
      <c r="O27" s="8">
        <v>400</v>
      </c>
      <c r="P27" s="8">
        <v>750</v>
      </c>
      <c r="Q27" s="132"/>
    </row>
    <row r="28" spans="1:17" ht="40.5" x14ac:dyDescent="0.85">
      <c r="A28" s="40" t="s">
        <v>236</v>
      </c>
      <c r="B28" s="40">
        <v>180</v>
      </c>
      <c r="C28" s="69"/>
      <c r="D28" s="69"/>
      <c r="E28" s="42">
        <f t="shared" ref="E28:J28" si="6">ROUNDUP( E27*1.35/5,0)*5</f>
        <v>1415</v>
      </c>
      <c r="F28" s="42">
        <f t="shared" si="6"/>
        <v>2425</v>
      </c>
      <c r="G28" s="42">
        <f t="shared" si="6"/>
        <v>1485</v>
      </c>
      <c r="H28" s="42">
        <f t="shared" si="6"/>
        <v>2500</v>
      </c>
      <c r="I28" s="42">
        <f t="shared" si="6"/>
        <v>1685</v>
      </c>
      <c r="J28" s="42">
        <f t="shared" si="6"/>
        <v>2695</v>
      </c>
      <c r="K28" s="130">
        <v>60</v>
      </c>
      <c r="L28" s="130">
        <v>100</v>
      </c>
      <c r="M28" s="130">
        <v>500</v>
      </c>
      <c r="N28" s="130">
        <v>750</v>
      </c>
      <c r="O28" s="8">
        <v>400</v>
      </c>
      <c r="P28" s="8">
        <v>750</v>
      </c>
      <c r="Q28" s="132"/>
    </row>
    <row r="29" spans="1:17" ht="40.5" x14ac:dyDescent="0.85">
      <c r="A29" s="40" t="s">
        <v>27</v>
      </c>
      <c r="B29" s="40">
        <v>660</v>
      </c>
      <c r="C29" s="69"/>
      <c r="D29" s="69"/>
      <c r="E29" s="42">
        <v>1485.0000000000002</v>
      </c>
      <c r="F29" s="69"/>
      <c r="G29" s="42">
        <v>1665</v>
      </c>
      <c r="H29" s="69"/>
      <c r="I29" s="42">
        <v>1675</v>
      </c>
      <c r="J29" s="69"/>
      <c r="K29" s="131"/>
      <c r="L29" s="131"/>
      <c r="M29" s="131"/>
      <c r="N29" s="131"/>
      <c r="O29" s="133"/>
      <c r="P29" s="133"/>
      <c r="Q29" s="132"/>
    </row>
    <row r="30" spans="1:17" ht="40.5" x14ac:dyDescent="0.85">
      <c r="A30" s="40">
        <v>9.5</v>
      </c>
      <c r="B30" s="40">
        <v>130</v>
      </c>
      <c r="C30" s="69"/>
      <c r="D30" s="69"/>
      <c r="E30" s="42">
        <v>1100</v>
      </c>
      <c r="F30" s="42">
        <f>E30+750</f>
        <v>1850</v>
      </c>
      <c r="G30" s="42">
        <v>1265</v>
      </c>
      <c r="H30" s="42">
        <f>G30+750</f>
        <v>2015</v>
      </c>
      <c r="I30" s="42">
        <v>1300</v>
      </c>
      <c r="J30" s="42">
        <f>I30+750</f>
        <v>2050</v>
      </c>
      <c r="K30" s="130">
        <v>60</v>
      </c>
      <c r="L30" s="130">
        <v>100</v>
      </c>
      <c r="M30" s="130">
        <v>500</v>
      </c>
      <c r="N30" s="130">
        <v>750</v>
      </c>
      <c r="O30" s="8">
        <v>400</v>
      </c>
      <c r="P30" s="8">
        <v>750</v>
      </c>
      <c r="Q30" s="132"/>
    </row>
    <row r="31" spans="1:17" ht="40.5" x14ac:dyDescent="0.85">
      <c r="A31" s="40" t="s">
        <v>237</v>
      </c>
      <c r="B31" s="40">
        <v>180</v>
      </c>
      <c r="C31" s="69"/>
      <c r="D31" s="69"/>
      <c r="E31" s="42">
        <f t="shared" ref="E31:J31" si="7">ROUNDUP( E30*1.35/5,0)*5</f>
        <v>1485</v>
      </c>
      <c r="F31" s="42">
        <f t="shared" si="7"/>
        <v>2500</v>
      </c>
      <c r="G31" s="42">
        <f t="shared" si="7"/>
        <v>1710</v>
      </c>
      <c r="H31" s="42">
        <f t="shared" si="7"/>
        <v>2725</v>
      </c>
      <c r="I31" s="42">
        <f t="shared" si="7"/>
        <v>1755</v>
      </c>
      <c r="J31" s="42">
        <f t="shared" si="7"/>
        <v>2770</v>
      </c>
      <c r="K31" s="130">
        <v>60</v>
      </c>
      <c r="L31" s="130">
        <v>100</v>
      </c>
      <c r="M31" s="130">
        <v>500</v>
      </c>
      <c r="N31" s="130">
        <v>750</v>
      </c>
      <c r="O31" s="8">
        <v>400</v>
      </c>
      <c r="P31" s="8">
        <v>750</v>
      </c>
      <c r="Q31" s="132"/>
    </row>
    <row r="32" spans="1:17" ht="40.5" x14ac:dyDescent="0.85">
      <c r="A32" s="40" t="s">
        <v>28</v>
      </c>
      <c r="B32" s="40">
        <v>180</v>
      </c>
      <c r="C32" s="69"/>
      <c r="D32" s="69"/>
      <c r="E32" s="69"/>
      <c r="F32" s="69"/>
      <c r="G32" s="69"/>
      <c r="H32" s="69"/>
      <c r="I32" s="42">
        <v>1980.0000000000002</v>
      </c>
      <c r="J32" s="42">
        <f>I32+750</f>
        <v>2730</v>
      </c>
      <c r="K32" s="130">
        <v>60</v>
      </c>
      <c r="L32" s="130">
        <v>100</v>
      </c>
      <c r="M32" s="130">
        <v>500</v>
      </c>
      <c r="N32" s="130">
        <v>750</v>
      </c>
      <c r="O32" s="8">
        <v>400</v>
      </c>
      <c r="P32" s="8">
        <v>750</v>
      </c>
      <c r="Q32" s="132"/>
    </row>
    <row r="33" spans="1:17" ht="40.5" x14ac:dyDescent="0.85">
      <c r="A33" s="40">
        <v>12.7</v>
      </c>
      <c r="B33" s="40">
        <v>130</v>
      </c>
      <c r="C33" s="69"/>
      <c r="D33" s="69"/>
      <c r="E33" s="69"/>
      <c r="F33" s="69"/>
      <c r="G33" s="69"/>
      <c r="H33" s="69"/>
      <c r="I33" s="42">
        <v>1540.0000000000002</v>
      </c>
      <c r="J33" s="42">
        <f>I33+750</f>
        <v>2290</v>
      </c>
      <c r="K33" s="130">
        <v>60</v>
      </c>
      <c r="L33" s="130">
        <v>100</v>
      </c>
      <c r="M33" s="130">
        <v>500</v>
      </c>
      <c r="N33" s="130">
        <v>750</v>
      </c>
      <c r="O33" s="8">
        <v>400</v>
      </c>
      <c r="P33" s="8">
        <v>750</v>
      </c>
      <c r="Q33" s="132"/>
    </row>
    <row r="34" spans="1:17" ht="40.5" x14ac:dyDescent="0.85">
      <c r="A34" s="40" t="s">
        <v>238</v>
      </c>
      <c r="B34" s="40">
        <v>180</v>
      </c>
      <c r="C34" s="69"/>
      <c r="D34" s="69"/>
      <c r="E34" s="69"/>
      <c r="F34" s="69"/>
      <c r="G34" s="69"/>
      <c r="H34" s="69"/>
      <c r="I34" s="42">
        <f>ROUNDUP( I33*1.35/5,0)*5</f>
        <v>2080</v>
      </c>
      <c r="J34" s="42">
        <f>ROUNDUP( J33*1.35/5,0)*5</f>
        <v>3095</v>
      </c>
      <c r="K34" s="130">
        <v>60</v>
      </c>
      <c r="L34" s="130">
        <v>100</v>
      </c>
      <c r="M34" s="130">
        <v>500</v>
      </c>
      <c r="N34" s="130">
        <v>750</v>
      </c>
      <c r="O34" s="8">
        <v>400</v>
      </c>
      <c r="P34" s="8">
        <v>750</v>
      </c>
      <c r="Q34" s="132"/>
    </row>
  </sheetData>
  <mergeCells count="19">
    <mergeCell ref="Q9:Q11"/>
    <mergeCell ref="I10:J10"/>
    <mergeCell ref="A9:B9"/>
    <mergeCell ref="C9:J9"/>
    <mergeCell ref="K9:K11"/>
    <mergeCell ref="L9:L11"/>
    <mergeCell ref="N9:N11"/>
    <mergeCell ref="A10:A11"/>
    <mergeCell ref="B10:B11"/>
    <mergeCell ref="C10:D10"/>
    <mergeCell ref="E10:F10"/>
    <mergeCell ref="G10:H10"/>
    <mergeCell ref="O9:P10"/>
    <mergeCell ref="M9:M11"/>
    <mergeCell ref="M2:Q2"/>
    <mergeCell ref="M3:Q3"/>
    <mergeCell ref="M4:P4"/>
    <mergeCell ref="M5:P5"/>
    <mergeCell ref="M6:P6"/>
  </mergeCells>
  <printOptions horizontalCentered="1"/>
  <pageMargins left="0.47244094488188981" right="0.39370078740157483" top="0.59055118110236227" bottom="0.55118110236220474" header="0.31496062992125984" footer="0.31496062992125984"/>
  <pageSetup paperSize="9" scale="36" orientation="landscape" useFirstPageNumber="1" r:id="rId1"/>
  <headerFooter alignWithMargins="0">
    <oddHeader xml:space="preserve">&amp;R&amp;14Update 03-02-68
</oddHead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0D4AE-5AF4-44F0-A99D-FBC14EE7B14F}">
  <sheetPr>
    <tabColor rgb="FF7030A0"/>
    <pageSetUpPr fitToPage="1"/>
  </sheetPr>
  <dimension ref="A1:Q15"/>
  <sheetViews>
    <sheetView zoomScale="53" zoomScaleNormal="53" workbookViewId="0">
      <selection sqref="A1:B1"/>
    </sheetView>
  </sheetViews>
  <sheetFormatPr defaultColWidth="9.140625" defaultRowHeight="39.75" x14ac:dyDescent="0.8"/>
  <cols>
    <col min="1" max="1" width="17.85546875" style="13" customWidth="1"/>
    <col min="2" max="2" width="20.140625" style="13" customWidth="1"/>
    <col min="3" max="10" width="20.5703125" style="13" customWidth="1"/>
    <col min="11" max="11" width="22.28515625" style="13" customWidth="1"/>
    <col min="12" max="12" width="23.7109375" style="13" customWidth="1"/>
    <col min="13" max="13" width="28.140625" style="13" customWidth="1"/>
    <col min="14" max="14" width="22.5703125" style="13" customWidth="1"/>
    <col min="15" max="15" width="25.7109375" style="13" customWidth="1"/>
    <col min="16" max="16" width="16.5703125" style="13" customWidth="1"/>
    <col min="17" max="17" width="18" style="13" customWidth="1"/>
    <col min="18" max="16384" width="9.140625" style="13"/>
  </cols>
  <sheetData>
    <row r="1" spans="1:17" ht="40.5" x14ac:dyDescent="0.85">
      <c r="A1" s="359" t="s">
        <v>334</v>
      </c>
      <c r="B1" s="359"/>
    </row>
    <row r="2" spans="1:17" ht="40.5" x14ac:dyDescent="0.8">
      <c r="M2" s="345" t="s">
        <v>7</v>
      </c>
      <c r="N2" s="346"/>
      <c r="O2" s="346"/>
      <c r="P2" s="346"/>
      <c r="Q2" s="347"/>
    </row>
    <row r="3" spans="1:17" ht="40.5" x14ac:dyDescent="0.8">
      <c r="M3" s="345" t="s">
        <v>17</v>
      </c>
      <c r="N3" s="346"/>
      <c r="O3" s="346"/>
      <c r="P3" s="346"/>
      <c r="Q3" s="347"/>
    </row>
    <row r="4" spans="1:17" ht="40.5" x14ac:dyDescent="0.8">
      <c r="M4" s="348" t="s">
        <v>19</v>
      </c>
      <c r="N4" s="349"/>
      <c r="O4" s="349"/>
      <c r="P4" s="350"/>
      <c r="Q4" s="189">
        <v>420</v>
      </c>
    </row>
    <row r="5" spans="1:17" ht="40.5" x14ac:dyDescent="0.8">
      <c r="M5" s="348" t="s">
        <v>20</v>
      </c>
      <c r="N5" s="349"/>
      <c r="O5" s="349"/>
      <c r="P5" s="350"/>
      <c r="Q5" s="189">
        <v>500</v>
      </c>
    </row>
    <row r="6" spans="1:17" ht="40.5" x14ac:dyDescent="0.8">
      <c r="M6" s="348" t="s">
        <v>21</v>
      </c>
      <c r="N6" s="349"/>
      <c r="O6" s="349"/>
      <c r="P6" s="350"/>
      <c r="Q6" s="189">
        <v>700</v>
      </c>
    </row>
    <row r="7" spans="1:17" x14ac:dyDescent="0.8">
      <c r="M7" s="17"/>
      <c r="N7" s="17"/>
      <c r="O7" s="17"/>
      <c r="P7" s="17"/>
      <c r="Q7" s="17"/>
    </row>
    <row r="8" spans="1:17" ht="40.5" x14ac:dyDescent="0.85">
      <c r="A8" s="360" t="s">
        <v>127</v>
      </c>
      <c r="B8" s="360"/>
      <c r="C8" s="360"/>
      <c r="D8" s="360"/>
    </row>
    <row r="9" spans="1:17" s="197" customFormat="1" ht="40.5" x14ac:dyDescent="0.85">
      <c r="A9" s="324" t="s">
        <v>2</v>
      </c>
      <c r="B9" s="324"/>
      <c r="C9" s="324" t="s">
        <v>3</v>
      </c>
      <c r="D9" s="324"/>
      <c r="E9" s="324"/>
      <c r="F9" s="324"/>
      <c r="G9" s="324"/>
      <c r="H9" s="324"/>
      <c r="I9" s="324"/>
      <c r="J9" s="324"/>
      <c r="K9" s="351" t="s">
        <v>64</v>
      </c>
      <c r="L9" s="351" t="s">
        <v>65</v>
      </c>
      <c r="M9" s="351" t="s">
        <v>229</v>
      </c>
      <c r="N9" s="351" t="s">
        <v>66</v>
      </c>
      <c r="O9" s="354" t="s">
        <v>35</v>
      </c>
      <c r="P9" s="355"/>
      <c r="Q9" s="351" t="s">
        <v>8</v>
      </c>
    </row>
    <row r="10" spans="1:17" s="197" customFormat="1" ht="40.5" x14ac:dyDescent="0.85">
      <c r="A10" s="361" t="s">
        <v>9</v>
      </c>
      <c r="B10" s="351" t="s">
        <v>10</v>
      </c>
      <c r="C10" s="324" t="s">
        <v>11</v>
      </c>
      <c r="D10" s="324"/>
      <c r="E10" s="324" t="s">
        <v>12</v>
      </c>
      <c r="F10" s="324"/>
      <c r="G10" s="324" t="s">
        <v>13</v>
      </c>
      <c r="H10" s="324"/>
      <c r="I10" s="324" t="s">
        <v>14</v>
      </c>
      <c r="J10" s="324"/>
      <c r="K10" s="352"/>
      <c r="L10" s="352"/>
      <c r="M10" s="352"/>
      <c r="N10" s="352"/>
      <c r="O10" s="356"/>
      <c r="P10" s="357"/>
      <c r="Q10" s="352"/>
    </row>
    <row r="11" spans="1:17" s="197" customFormat="1" ht="40.5" x14ac:dyDescent="0.85">
      <c r="A11" s="362"/>
      <c r="B11" s="353"/>
      <c r="C11" s="190" t="s">
        <v>18</v>
      </c>
      <c r="D11" s="190" t="s">
        <v>128</v>
      </c>
      <c r="E11" s="190" t="s">
        <v>18</v>
      </c>
      <c r="F11" s="190" t="s">
        <v>128</v>
      </c>
      <c r="G11" s="190" t="s">
        <v>18</v>
      </c>
      <c r="H11" s="190" t="s">
        <v>128</v>
      </c>
      <c r="I11" s="190" t="s">
        <v>18</v>
      </c>
      <c r="J11" s="190" t="s">
        <v>128</v>
      </c>
      <c r="K11" s="353"/>
      <c r="L11" s="353"/>
      <c r="M11" s="353"/>
      <c r="N11" s="353"/>
      <c r="O11" s="190" t="s">
        <v>67</v>
      </c>
      <c r="P11" s="191" t="s">
        <v>68</v>
      </c>
      <c r="Q11" s="353"/>
    </row>
    <row r="12" spans="1:17" s="197" customFormat="1" ht="40.5" x14ac:dyDescent="0.85">
      <c r="A12" s="198" t="s">
        <v>26</v>
      </c>
      <c r="B12" s="198">
        <v>550</v>
      </c>
      <c r="C12" s="195"/>
      <c r="D12" s="195"/>
      <c r="E12" s="203">
        <v>1230</v>
      </c>
      <c r="F12" s="203">
        <f>E12+710</f>
        <v>1940</v>
      </c>
      <c r="G12" s="203">
        <v>1390</v>
      </c>
      <c r="H12" s="203">
        <f>G12+710</f>
        <v>2100</v>
      </c>
      <c r="I12" s="203">
        <v>1400</v>
      </c>
      <c r="J12" s="203">
        <f>I12+710</f>
        <v>2110</v>
      </c>
      <c r="K12" s="195"/>
      <c r="L12" s="195"/>
      <c r="M12" s="204">
        <v>500</v>
      </c>
      <c r="N12" s="204">
        <v>750</v>
      </c>
      <c r="O12" s="195"/>
      <c r="P12" s="195"/>
      <c r="Q12" s="195"/>
    </row>
    <row r="13" spans="1:17" s="197" customFormat="1" ht="40.5" x14ac:dyDescent="0.85">
      <c r="A13" s="198" t="s">
        <v>27</v>
      </c>
      <c r="B13" s="198">
        <v>660</v>
      </c>
      <c r="C13" s="195"/>
      <c r="D13" s="195"/>
      <c r="E13" s="203">
        <v>1485.0000000000002</v>
      </c>
      <c r="F13" s="203">
        <f>E13+1060</f>
        <v>2545</v>
      </c>
      <c r="G13" s="203">
        <v>1665</v>
      </c>
      <c r="H13" s="203">
        <f>G13+1060</f>
        <v>2725</v>
      </c>
      <c r="I13" s="203">
        <v>1675</v>
      </c>
      <c r="J13" s="203">
        <f>I13+1060</f>
        <v>2735</v>
      </c>
      <c r="K13" s="195"/>
      <c r="L13" s="195"/>
      <c r="M13" s="204">
        <v>500</v>
      </c>
      <c r="N13" s="204">
        <v>750</v>
      </c>
      <c r="O13" s="195"/>
      <c r="P13" s="195"/>
      <c r="Q13" s="195"/>
    </row>
    <row r="15" spans="1:17" ht="40.5" x14ac:dyDescent="0.85">
      <c r="A15" s="344" t="s">
        <v>326</v>
      </c>
      <c r="B15" s="344"/>
      <c r="C15" s="344"/>
      <c r="D15" s="344"/>
      <c r="E15" s="344"/>
      <c r="F15" s="344"/>
      <c r="G15" s="344"/>
      <c r="H15" s="344"/>
      <c r="I15" s="344"/>
      <c r="J15" s="344"/>
      <c r="K15" s="344"/>
      <c r="L15" s="344"/>
      <c r="M15" s="344"/>
      <c r="N15" s="344"/>
    </row>
  </sheetData>
  <mergeCells count="22">
    <mergeCell ref="M9:M11"/>
    <mergeCell ref="I10:J10"/>
    <mergeCell ref="A9:B9"/>
    <mergeCell ref="C9:J9"/>
    <mergeCell ref="K9:K11"/>
    <mergeCell ref="L9:L11"/>
    <mergeCell ref="A15:N15"/>
    <mergeCell ref="A1:B1"/>
    <mergeCell ref="A8:D8"/>
    <mergeCell ref="N9:N11"/>
    <mergeCell ref="O9:P10"/>
    <mergeCell ref="M2:Q2"/>
    <mergeCell ref="M3:Q3"/>
    <mergeCell ref="M4:P4"/>
    <mergeCell ref="M5:P5"/>
    <mergeCell ref="M6:P6"/>
    <mergeCell ref="Q9:Q11"/>
    <mergeCell ref="A10:A11"/>
    <mergeCell ref="B10:B11"/>
    <mergeCell ref="C10:D10"/>
    <mergeCell ref="E10:F10"/>
    <mergeCell ref="G10:H10"/>
  </mergeCells>
  <printOptions horizontalCentered="1"/>
  <pageMargins left="0.47244094488188981" right="0.39370078740157483" top="0.59055118110236227" bottom="0.55118110236220474" header="0.31496062992125984" footer="0.31496062992125984"/>
  <pageSetup paperSize="9" scale="40" orientation="landscape" useFirstPageNumber="1" r:id="rId1"/>
  <headerFooter alignWithMargins="0">
    <oddHeader xml:space="preserve">&amp;R&amp;14Update 03-02-68
</oddHead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F486-3915-43DB-B896-531345B89085}">
  <sheetPr>
    <tabColor rgb="FF92D050"/>
    <pageSetUpPr fitToPage="1"/>
  </sheetPr>
  <dimension ref="A1:O52"/>
  <sheetViews>
    <sheetView tabSelected="1" topLeftCell="A24" zoomScale="40" zoomScaleNormal="40" workbookViewId="0">
      <selection activeCell="G36" sqref="G36"/>
    </sheetView>
  </sheetViews>
  <sheetFormatPr defaultColWidth="27.5703125" defaultRowHeight="39.75" x14ac:dyDescent="0.8"/>
  <cols>
    <col min="1" max="1" width="27.5703125" style="13"/>
    <col min="2" max="2" width="22.28515625" style="13" customWidth="1"/>
    <col min="3" max="3" width="24.28515625" style="13" customWidth="1"/>
    <col min="4" max="15" width="26.42578125" style="13" customWidth="1"/>
    <col min="16" max="16384" width="27.5703125" style="13"/>
  </cols>
  <sheetData>
    <row r="1" spans="1:15" ht="40.5" x14ac:dyDescent="0.85">
      <c r="A1" s="87" t="s">
        <v>129</v>
      </c>
    </row>
    <row r="2" spans="1:15" ht="40.5" x14ac:dyDescent="0.8">
      <c r="L2" s="27" t="s">
        <v>132</v>
      </c>
    </row>
    <row r="3" spans="1:15" ht="40.5" x14ac:dyDescent="0.8">
      <c r="L3" s="27" t="s">
        <v>133</v>
      </c>
    </row>
    <row r="4" spans="1:15" ht="40.5" x14ac:dyDescent="0.8">
      <c r="L4" s="27" t="s">
        <v>308</v>
      </c>
    </row>
    <row r="6" spans="1:15" ht="40.5" x14ac:dyDescent="0.8">
      <c r="L6" s="363" t="s">
        <v>134</v>
      </c>
      <c r="M6" s="364"/>
      <c r="N6" s="364"/>
      <c r="O6" s="365"/>
    </row>
    <row r="7" spans="1:15" ht="40.5" x14ac:dyDescent="0.8">
      <c r="L7" s="366" t="s">
        <v>135</v>
      </c>
      <c r="M7" s="367"/>
      <c r="N7" s="366" t="s">
        <v>136</v>
      </c>
      <c r="O7" s="367"/>
    </row>
    <row r="8" spans="1:15" ht="40.5" x14ac:dyDescent="0.8">
      <c r="L8" s="8" t="s">
        <v>137</v>
      </c>
      <c r="M8" s="8">
        <v>455</v>
      </c>
      <c r="N8" s="8" t="s">
        <v>138</v>
      </c>
      <c r="O8" s="8">
        <v>580</v>
      </c>
    </row>
    <row r="9" spans="1:15" ht="40.5" x14ac:dyDescent="0.8">
      <c r="L9" s="8" t="s">
        <v>139</v>
      </c>
      <c r="M9" s="8">
        <v>455</v>
      </c>
      <c r="N9" s="8" t="s">
        <v>140</v>
      </c>
      <c r="O9" s="8">
        <v>650</v>
      </c>
    </row>
    <row r="10" spans="1:15" ht="40.5" x14ac:dyDescent="0.8">
      <c r="L10" s="8" t="s">
        <v>141</v>
      </c>
      <c r="M10" s="8">
        <v>650</v>
      </c>
      <c r="N10" s="8" t="s">
        <v>142</v>
      </c>
      <c r="O10" s="8">
        <v>650</v>
      </c>
    </row>
    <row r="11" spans="1:15" ht="40.5" x14ac:dyDescent="0.8">
      <c r="L11" s="8" t="s">
        <v>143</v>
      </c>
      <c r="M11" s="8">
        <v>750</v>
      </c>
      <c r="N11" s="8" t="s">
        <v>144</v>
      </c>
      <c r="O11" s="8">
        <v>700</v>
      </c>
    </row>
    <row r="13" spans="1:15" ht="40.5" x14ac:dyDescent="0.85">
      <c r="A13" s="87" t="s">
        <v>130</v>
      </c>
    </row>
    <row r="14" spans="1:15" ht="40.5" x14ac:dyDescent="0.8">
      <c r="A14" s="255" t="s">
        <v>2</v>
      </c>
      <c r="B14" s="269"/>
      <c r="C14" s="256"/>
      <c r="D14" s="261" t="s">
        <v>18</v>
      </c>
      <c r="E14" s="249" t="s">
        <v>64</v>
      </c>
      <c r="F14" s="249" t="s">
        <v>65</v>
      </c>
      <c r="G14" s="249" t="s">
        <v>232</v>
      </c>
      <c r="H14" s="249" t="s">
        <v>233</v>
      </c>
      <c r="I14" s="249" t="s">
        <v>234</v>
      </c>
      <c r="J14" s="317" t="s">
        <v>6</v>
      </c>
      <c r="K14" s="318"/>
      <c r="L14" s="242" t="s">
        <v>33</v>
      </c>
      <c r="M14" s="242"/>
      <c r="N14" s="242"/>
      <c r="O14" s="237" t="s">
        <v>8</v>
      </c>
    </row>
    <row r="15" spans="1:15" ht="81" x14ac:dyDescent="0.8">
      <c r="A15" s="6" t="s">
        <v>131</v>
      </c>
      <c r="B15" s="6" t="s">
        <v>124</v>
      </c>
      <c r="C15" s="6" t="s">
        <v>125</v>
      </c>
      <c r="D15" s="262"/>
      <c r="E15" s="250"/>
      <c r="F15" s="250"/>
      <c r="G15" s="251"/>
      <c r="H15" s="251"/>
      <c r="I15" s="251"/>
      <c r="J15" s="134" t="s">
        <v>67</v>
      </c>
      <c r="K15" s="14" t="s">
        <v>68</v>
      </c>
      <c r="L15" s="5" t="s">
        <v>19</v>
      </c>
      <c r="M15" s="5" t="s">
        <v>20</v>
      </c>
      <c r="N15" s="5" t="s">
        <v>21</v>
      </c>
      <c r="O15" s="237"/>
    </row>
    <row r="16" spans="1:15" ht="48.6" customHeight="1" x14ac:dyDescent="0.8">
      <c r="A16" s="40">
        <v>3.2</v>
      </c>
      <c r="B16" s="53">
        <v>110.00000000000001</v>
      </c>
      <c r="C16" s="53">
        <v>20</v>
      </c>
      <c r="D16" s="10">
        <v>660</v>
      </c>
      <c r="E16" s="42">
        <v>60</v>
      </c>
      <c r="F16" s="42">
        <v>100</v>
      </c>
      <c r="G16" s="42">
        <f>D16+750</f>
        <v>1410</v>
      </c>
      <c r="H16" s="42">
        <f>G16+500</f>
        <v>1910</v>
      </c>
      <c r="I16" s="42">
        <f>G16+750</f>
        <v>2160</v>
      </c>
      <c r="J16" s="90"/>
      <c r="K16" s="90"/>
      <c r="L16" s="8">
        <v>420</v>
      </c>
      <c r="M16" s="8">
        <v>500</v>
      </c>
      <c r="N16" s="8">
        <v>700</v>
      </c>
      <c r="O16" s="8" t="s">
        <v>22</v>
      </c>
    </row>
    <row r="17" spans="1:15" ht="48.6" customHeight="1" x14ac:dyDescent="0.8">
      <c r="A17" s="40" t="s">
        <v>304</v>
      </c>
      <c r="B17" s="57">
        <f t="shared" ref="B17:I17" si="0">ROUNDUP( B16*1.35/5,0)*5</f>
        <v>150</v>
      </c>
      <c r="C17" s="53">
        <v>30</v>
      </c>
      <c r="D17" s="42">
        <f t="shared" si="0"/>
        <v>895</v>
      </c>
      <c r="E17" s="42">
        <f t="shared" si="0"/>
        <v>85</v>
      </c>
      <c r="F17" s="42">
        <f t="shared" si="0"/>
        <v>135</v>
      </c>
      <c r="G17" s="42">
        <f t="shared" si="0"/>
        <v>1905</v>
      </c>
      <c r="H17" s="42">
        <f t="shared" si="0"/>
        <v>2580</v>
      </c>
      <c r="I17" s="42">
        <f t="shared" si="0"/>
        <v>2920</v>
      </c>
      <c r="J17" s="90"/>
      <c r="K17" s="90"/>
      <c r="L17" s="8">
        <v>420</v>
      </c>
      <c r="M17" s="8">
        <v>500</v>
      </c>
      <c r="N17" s="8">
        <v>700</v>
      </c>
      <c r="O17" s="8" t="s">
        <v>22</v>
      </c>
    </row>
    <row r="18" spans="1:15" ht="48.6" customHeight="1" x14ac:dyDescent="0.8">
      <c r="A18" s="40" t="s">
        <v>23</v>
      </c>
      <c r="B18" s="53">
        <v>385.00000000000006</v>
      </c>
      <c r="C18" s="53">
        <v>60</v>
      </c>
      <c r="D18" s="10">
        <v>990.00000000000011</v>
      </c>
      <c r="E18" s="69"/>
      <c r="F18" s="69"/>
      <c r="G18" s="69"/>
      <c r="H18" s="69"/>
      <c r="I18" s="69"/>
      <c r="J18" s="90"/>
      <c r="K18" s="90"/>
      <c r="L18" s="8">
        <v>420</v>
      </c>
      <c r="M18" s="8">
        <v>500</v>
      </c>
      <c r="N18" s="8">
        <v>700</v>
      </c>
      <c r="O18" s="8" t="s">
        <v>22</v>
      </c>
    </row>
    <row r="19" spans="1:15" ht="48.6" customHeight="1" x14ac:dyDescent="0.8">
      <c r="A19" s="40">
        <v>4</v>
      </c>
      <c r="B19" s="53">
        <v>110.00000000000001</v>
      </c>
      <c r="C19" s="53">
        <v>20</v>
      </c>
      <c r="D19" s="10">
        <v>715.00000000000011</v>
      </c>
      <c r="E19" s="42">
        <v>60</v>
      </c>
      <c r="F19" s="42">
        <v>100</v>
      </c>
      <c r="G19" s="42">
        <f>D19+750</f>
        <v>1465</v>
      </c>
      <c r="H19" s="42">
        <f>G19+500</f>
        <v>1965</v>
      </c>
      <c r="I19" s="42">
        <f>G19+750</f>
        <v>2215</v>
      </c>
      <c r="J19" s="90"/>
      <c r="K19" s="90"/>
      <c r="L19" s="8">
        <v>420</v>
      </c>
      <c r="M19" s="8">
        <v>500</v>
      </c>
      <c r="N19" s="8">
        <v>700</v>
      </c>
      <c r="O19" s="8" t="s">
        <v>22</v>
      </c>
    </row>
    <row r="20" spans="1:15" ht="48.6" customHeight="1" x14ac:dyDescent="0.8">
      <c r="A20" s="40" t="s">
        <v>284</v>
      </c>
      <c r="B20" s="53">
        <v>150</v>
      </c>
      <c r="C20" s="53">
        <v>30</v>
      </c>
      <c r="D20" s="42">
        <f>ROUNDUP( D19*1.35/5,0)*5</f>
        <v>970</v>
      </c>
      <c r="E20" s="42">
        <v>60</v>
      </c>
      <c r="F20" s="42">
        <v>100</v>
      </c>
      <c r="G20" s="42">
        <f>ROUNDUP( G19*1.35/5,0)*5</f>
        <v>1980</v>
      </c>
      <c r="H20" s="42">
        <f>ROUNDUP( H19*1.35/5,0)*5</f>
        <v>2655</v>
      </c>
      <c r="I20" s="42">
        <f>ROUNDUP( I19*1.35/5,0)*5</f>
        <v>2995</v>
      </c>
      <c r="J20" s="90"/>
      <c r="K20" s="90"/>
      <c r="L20" s="8">
        <v>420</v>
      </c>
      <c r="M20" s="8">
        <v>500</v>
      </c>
      <c r="N20" s="8">
        <v>700</v>
      </c>
      <c r="O20" s="8"/>
    </row>
    <row r="21" spans="1:15" ht="48.6" customHeight="1" x14ac:dyDescent="0.8">
      <c r="A21" s="40">
        <v>4.8</v>
      </c>
      <c r="B21" s="53">
        <v>110</v>
      </c>
      <c r="C21" s="53">
        <v>20</v>
      </c>
      <c r="D21" s="10">
        <v>770.00000000000011</v>
      </c>
      <c r="E21" s="42">
        <v>60</v>
      </c>
      <c r="F21" s="42">
        <v>100</v>
      </c>
      <c r="G21" s="42">
        <f>D21+750</f>
        <v>1520</v>
      </c>
      <c r="H21" s="42">
        <f>G21+500</f>
        <v>2020</v>
      </c>
      <c r="I21" s="42">
        <f>G21+750</f>
        <v>2270</v>
      </c>
      <c r="J21" s="133"/>
      <c r="K21" s="133"/>
      <c r="L21" s="8">
        <v>420</v>
      </c>
      <c r="M21" s="8">
        <v>500</v>
      </c>
      <c r="N21" s="8">
        <v>700</v>
      </c>
      <c r="O21" s="8" t="s">
        <v>22</v>
      </c>
    </row>
    <row r="22" spans="1:15" ht="48.6" customHeight="1" x14ac:dyDescent="0.8">
      <c r="A22" s="40" t="s">
        <v>282</v>
      </c>
      <c r="B22" s="53">
        <v>150</v>
      </c>
      <c r="C22" s="53">
        <v>30</v>
      </c>
      <c r="D22" s="42">
        <f>ROUNDUP( D21*1.35/5,0)*5</f>
        <v>1040</v>
      </c>
      <c r="E22" s="42">
        <v>60</v>
      </c>
      <c r="F22" s="42">
        <v>100</v>
      </c>
      <c r="G22" s="42">
        <f>ROUNDUP( G21*1.35/5,0)*5</f>
        <v>2055</v>
      </c>
      <c r="H22" s="42">
        <f>ROUNDUP( H21*1.35/5,0)*5</f>
        <v>2730</v>
      </c>
      <c r="I22" s="42">
        <f>ROUNDUP( I21*1.35/5,0)*5</f>
        <v>3065</v>
      </c>
      <c r="J22" s="133"/>
      <c r="K22" s="133"/>
      <c r="L22" s="8">
        <v>420</v>
      </c>
      <c r="M22" s="8">
        <v>500</v>
      </c>
      <c r="N22" s="8">
        <v>700</v>
      </c>
      <c r="O22" s="8"/>
    </row>
    <row r="23" spans="1:15" ht="48.6" customHeight="1" x14ac:dyDescent="0.8">
      <c r="A23" s="40" t="s">
        <v>24</v>
      </c>
      <c r="B23" s="53">
        <v>440.00000000000006</v>
      </c>
      <c r="C23" s="53">
        <v>70</v>
      </c>
      <c r="D23" s="10">
        <v>1045</v>
      </c>
      <c r="E23" s="69"/>
      <c r="F23" s="69"/>
      <c r="G23" s="69"/>
      <c r="H23" s="69"/>
      <c r="I23" s="69"/>
      <c r="J23" s="133"/>
      <c r="K23" s="133"/>
      <c r="L23" s="8">
        <v>420</v>
      </c>
      <c r="M23" s="8">
        <v>500</v>
      </c>
      <c r="N23" s="8">
        <v>700</v>
      </c>
      <c r="O23" s="59" t="s">
        <v>22</v>
      </c>
    </row>
    <row r="24" spans="1:15" ht="48.6" customHeight="1" x14ac:dyDescent="0.8">
      <c r="A24" s="40">
        <v>5</v>
      </c>
      <c r="B24" s="53">
        <v>120</v>
      </c>
      <c r="C24" s="53">
        <v>25</v>
      </c>
      <c r="D24" s="10">
        <v>880.00000000000011</v>
      </c>
      <c r="E24" s="42">
        <v>60</v>
      </c>
      <c r="F24" s="42">
        <v>100</v>
      </c>
      <c r="G24" s="42">
        <f>D24+750</f>
        <v>1630</v>
      </c>
      <c r="H24" s="42">
        <f>G24+500</f>
        <v>2130</v>
      </c>
      <c r="I24" s="42">
        <f>G24+750</f>
        <v>2380</v>
      </c>
      <c r="J24" s="133"/>
      <c r="K24" s="133"/>
      <c r="L24" s="8">
        <v>420</v>
      </c>
      <c r="M24" s="8">
        <v>500</v>
      </c>
      <c r="N24" s="8">
        <v>700</v>
      </c>
      <c r="O24" s="59" t="s">
        <v>22</v>
      </c>
    </row>
    <row r="25" spans="1:15" ht="48.6" customHeight="1" x14ac:dyDescent="0.8">
      <c r="A25" s="40">
        <v>6</v>
      </c>
      <c r="B25" s="53">
        <v>120</v>
      </c>
      <c r="C25" s="53">
        <v>25</v>
      </c>
      <c r="D25" s="10">
        <v>880.00000000000011</v>
      </c>
      <c r="E25" s="42">
        <v>60</v>
      </c>
      <c r="F25" s="42">
        <v>100</v>
      </c>
      <c r="G25" s="42">
        <f>D25+750</f>
        <v>1630</v>
      </c>
      <c r="H25" s="42">
        <f>G25+500</f>
        <v>2130</v>
      </c>
      <c r="I25" s="42">
        <f>G25+750</f>
        <v>2380</v>
      </c>
      <c r="J25" s="8">
        <v>400</v>
      </c>
      <c r="K25" s="8">
        <v>750</v>
      </c>
      <c r="L25" s="8">
        <v>420</v>
      </c>
      <c r="M25" s="8">
        <v>500</v>
      </c>
      <c r="N25" s="8">
        <v>700</v>
      </c>
      <c r="O25" s="59" t="s">
        <v>22</v>
      </c>
    </row>
    <row r="26" spans="1:15" ht="48.6" customHeight="1" x14ac:dyDescent="0.8">
      <c r="A26" s="40" t="s">
        <v>235</v>
      </c>
      <c r="B26" s="53">
        <v>165</v>
      </c>
      <c r="C26" s="53">
        <v>30</v>
      </c>
      <c r="D26" s="42">
        <f>ROUNDUP( D25*1.35/5,0)*5</f>
        <v>1190</v>
      </c>
      <c r="E26" s="42">
        <v>60</v>
      </c>
      <c r="F26" s="42">
        <v>100</v>
      </c>
      <c r="G26" s="42">
        <f>ROUNDUP( G25*1.35/5,0)*5</f>
        <v>2205</v>
      </c>
      <c r="H26" s="42">
        <f>ROUNDUP( H25*1.35/5,0)*5</f>
        <v>2880</v>
      </c>
      <c r="I26" s="42">
        <f>ROUNDUP( I25*1.35/5,0)*5</f>
        <v>3215</v>
      </c>
      <c r="J26" s="8">
        <v>400</v>
      </c>
      <c r="K26" s="8">
        <v>750</v>
      </c>
      <c r="L26" s="8">
        <v>420</v>
      </c>
      <c r="M26" s="8">
        <v>500</v>
      </c>
      <c r="N26" s="8">
        <v>700</v>
      </c>
      <c r="O26" s="59"/>
    </row>
    <row r="27" spans="1:15" ht="48.6" customHeight="1" x14ac:dyDescent="0.8">
      <c r="A27" s="40" t="s">
        <v>25</v>
      </c>
      <c r="B27" s="53">
        <v>495.00000000000006</v>
      </c>
      <c r="C27" s="53">
        <v>80</v>
      </c>
      <c r="D27" s="10">
        <v>1100</v>
      </c>
      <c r="E27" s="69"/>
      <c r="F27" s="69"/>
      <c r="G27" s="69"/>
      <c r="H27" s="69"/>
      <c r="I27" s="69"/>
      <c r="J27" s="133"/>
      <c r="K27" s="133"/>
      <c r="L27" s="8">
        <v>420</v>
      </c>
      <c r="M27" s="8">
        <v>500</v>
      </c>
      <c r="N27" s="8">
        <v>700</v>
      </c>
      <c r="O27" s="59" t="s">
        <v>22</v>
      </c>
    </row>
    <row r="28" spans="1:15" ht="48.6" customHeight="1" x14ac:dyDescent="0.8">
      <c r="A28" s="219">
        <v>6.35</v>
      </c>
      <c r="B28" s="221">
        <v>120</v>
      </c>
      <c r="C28" s="221">
        <v>25</v>
      </c>
      <c r="D28" s="221">
        <v>880.00000000000011</v>
      </c>
      <c r="E28" s="222">
        <v>60</v>
      </c>
      <c r="F28" s="222">
        <v>100</v>
      </c>
      <c r="G28" s="222">
        <f>D28+750</f>
        <v>1630</v>
      </c>
      <c r="H28" s="222">
        <f>G28+500</f>
        <v>2130</v>
      </c>
      <c r="I28" s="222">
        <f>G28+750</f>
        <v>2380</v>
      </c>
      <c r="J28" s="219">
        <v>400</v>
      </c>
      <c r="K28" s="219">
        <v>750</v>
      </c>
      <c r="L28" s="219">
        <v>420</v>
      </c>
      <c r="M28" s="219">
        <v>500</v>
      </c>
      <c r="N28" s="219">
        <v>700</v>
      </c>
      <c r="O28" s="234" t="s">
        <v>22</v>
      </c>
    </row>
    <row r="29" spans="1:15" ht="48.6" customHeight="1" x14ac:dyDescent="0.8">
      <c r="A29" s="40" t="s">
        <v>285</v>
      </c>
      <c r="B29" s="53">
        <v>165</v>
      </c>
      <c r="C29" s="53">
        <v>30</v>
      </c>
      <c r="D29" s="42">
        <f>ROUNDUP( D28*1.35/5,0)*5</f>
        <v>1190</v>
      </c>
      <c r="E29" s="42">
        <v>60</v>
      </c>
      <c r="F29" s="42">
        <v>100</v>
      </c>
      <c r="G29" s="42">
        <f>ROUNDUP( G28*1.35/5,0)*5</f>
        <v>2205</v>
      </c>
      <c r="H29" s="42">
        <f>ROUNDUP( H28*1.35/5,0)*5</f>
        <v>2880</v>
      </c>
      <c r="I29" s="42">
        <f>ROUNDUP( I28*1.35/5,0)*5</f>
        <v>3215</v>
      </c>
      <c r="J29" s="8">
        <v>400</v>
      </c>
      <c r="K29" s="8">
        <v>750</v>
      </c>
      <c r="L29" s="8">
        <v>420</v>
      </c>
      <c r="M29" s="8">
        <v>500</v>
      </c>
      <c r="N29" s="8">
        <v>700</v>
      </c>
      <c r="O29" s="59"/>
    </row>
    <row r="30" spans="1:15" ht="48.6" customHeight="1" x14ac:dyDescent="0.8">
      <c r="A30" s="40" t="s">
        <v>26</v>
      </c>
      <c r="B30" s="53">
        <v>550</v>
      </c>
      <c r="C30" s="53">
        <v>85</v>
      </c>
      <c r="D30" s="10">
        <v>1155</v>
      </c>
      <c r="E30" s="69"/>
      <c r="F30" s="69"/>
      <c r="G30" s="69"/>
      <c r="H30" s="69"/>
      <c r="I30" s="69"/>
      <c r="J30" s="133"/>
      <c r="K30" s="133"/>
      <c r="L30" s="8">
        <v>420</v>
      </c>
      <c r="M30" s="8">
        <v>500</v>
      </c>
      <c r="N30" s="8">
        <v>700</v>
      </c>
      <c r="O30" s="59" t="s">
        <v>22</v>
      </c>
    </row>
    <row r="31" spans="1:15" ht="48.6" customHeight="1" x14ac:dyDescent="0.8">
      <c r="A31" s="40">
        <v>8</v>
      </c>
      <c r="B31" s="53">
        <v>130</v>
      </c>
      <c r="C31" s="53">
        <v>25</v>
      </c>
      <c r="D31" s="10">
        <v>935.00000000000011</v>
      </c>
      <c r="E31" s="42">
        <v>60</v>
      </c>
      <c r="F31" s="42">
        <v>100</v>
      </c>
      <c r="G31" s="42">
        <f>D31+750</f>
        <v>1685</v>
      </c>
      <c r="H31" s="42">
        <f>G31+500</f>
        <v>2185</v>
      </c>
      <c r="I31" s="42">
        <f>G31+750</f>
        <v>2435</v>
      </c>
      <c r="J31" s="8">
        <v>400</v>
      </c>
      <c r="K31" s="8">
        <v>750</v>
      </c>
      <c r="L31" s="8">
        <v>420</v>
      </c>
      <c r="M31" s="8">
        <v>500</v>
      </c>
      <c r="N31" s="8">
        <v>700</v>
      </c>
      <c r="O31" s="59" t="s">
        <v>22</v>
      </c>
    </row>
    <row r="32" spans="1:15" ht="48.6" customHeight="1" x14ac:dyDescent="0.8">
      <c r="A32" s="40" t="s">
        <v>236</v>
      </c>
      <c r="B32" s="53">
        <v>180</v>
      </c>
      <c r="C32" s="53">
        <v>30</v>
      </c>
      <c r="D32" s="42">
        <f>ROUNDUP( D31*1.35/5,0)*5</f>
        <v>1265</v>
      </c>
      <c r="E32" s="42">
        <v>60</v>
      </c>
      <c r="F32" s="42">
        <v>100</v>
      </c>
      <c r="G32" s="42">
        <f>ROUNDUP( G31*1.35/5,0)*5</f>
        <v>2275</v>
      </c>
      <c r="H32" s="42">
        <f>ROUNDUP( H31*1.35/5,0)*5</f>
        <v>2950</v>
      </c>
      <c r="I32" s="42">
        <f>ROUNDUP( I31*1.35/5,0)*5</f>
        <v>3290</v>
      </c>
      <c r="J32" s="8">
        <v>400</v>
      </c>
      <c r="K32" s="8">
        <v>750</v>
      </c>
      <c r="L32" s="8">
        <v>420</v>
      </c>
      <c r="M32" s="8">
        <v>500</v>
      </c>
      <c r="N32" s="8">
        <v>700</v>
      </c>
      <c r="O32" s="59"/>
    </row>
    <row r="33" spans="1:15" ht="48.6" customHeight="1" x14ac:dyDescent="0.8">
      <c r="A33" s="40" t="s">
        <v>27</v>
      </c>
      <c r="B33" s="53">
        <v>660</v>
      </c>
      <c r="C33" s="53">
        <v>100</v>
      </c>
      <c r="D33" s="10">
        <v>1210</v>
      </c>
      <c r="E33" s="69"/>
      <c r="F33" s="69"/>
      <c r="G33" s="69"/>
      <c r="H33" s="69"/>
      <c r="I33" s="69"/>
      <c r="J33" s="133"/>
      <c r="K33" s="133"/>
      <c r="L33" s="8">
        <v>420</v>
      </c>
      <c r="M33" s="8">
        <v>500</v>
      </c>
      <c r="N33" s="8">
        <v>700</v>
      </c>
      <c r="O33" s="59" t="s">
        <v>22</v>
      </c>
    </row>
    <row r="34" spans="1:15" ht="48.6" customHeight="1" x14ac:dyDescent="0.8">
      <c r="A34" s="40">
        <v>9.5</v>
      </c>
      <c r="B34" s="53">
        <v>130</v>
      </c>
      <c r="C34" s="53">
        <v>25</v>
      </c>
      <c r="D34" s="10">
        <v>1375</v>
      </c>
      <c r="E34" s="42">
        <v>60</v>
      </c>
      <c r="F34" s="42">
        <v>100</v>
      </c>
      <c r="G34" s="42">
        <f t="shared" ref="G34:G46" si="1">D34+750</f>
        <v>2125</v>
      </c>
      <c r="H34" s="42">
        <f>G34+500</f>
        <v>2625</v>
      </c>
      <c r="I34" s="42">
        <f>G34+750</f>
        <v>2875</v>
      </c>
      <c r="J34" s="8">
        <v>400</v>
      </c>
      <c r="K34" s="8">
        <v>750</v>
      </c>
      <c r="L34" s="8">
        <v>420</v>
      </c>
      <c r="M34" s="8">
        <v>500</v>
      </c>
      <c r="N34" s="8">
        <v>700</v>
      </c>
      <c r="O34" s="59" t="s">
        <v>22</v>
      </c>
    </row>
    <row r="35" spans="1:15" ht="48.6" customHeight="1" x14ac:dyDescent="0.8">
      <c r="A35" s="40" t="s">
        <v>237</v>
      </c>
      <c r="B35" s="53">
        <v>180</v>
      </c>
      <c r="C35" s="53">
        <v>30</v>
      </c>
      <c r="D35" s="42">
        <f>ROUNDUP( D34*1.35/5,0)*5</f>
        <v>1860</v>
      </c>
      <c r="E35" s="42">
        <v>60</v>
      </c>
      <c r="F35" s="42">
        <v>100</v>
      </c>
      <c r="G35" s="42">
        <f>ROUNDUP( G34*1.35/5,0)*5</f>
        <v>2870</v>
      </c>
      <c r="H35" s="42">
        <f>ROUNDUP( H34*1.35/5,0)*5</f>
        <v>3545</v>
      </c>
      <c r="I35" s="42">
        <f>ROUNDUP( I34*1.35/5,0)*5</f>
        <v>3885</v>
      </c>
      <c r="J35" s="8">
        <v>400</v>
      </c>
      <c r="K35" s="8">
        <v>750</v>
      </c>
      <c r="L35" s="8">
        <v>420</v>
      </c>
      <c r="M35" s="8">
        <v>500</v>
      </c>
      <c r="N35" s="8">
        <v>700</v>
      </c>
      <c r="O35" s="59"/>
    </row>
    <row r="36" spans="1:15" ht="48.6" customHeight="1" x14ac:dyDescent="0.8">
      <c r="A36" s="40" t="s">
        <v>28</v>
      </c>
      <c r="B36" s="53">
        <v>180</v>
      </c>
      <c r="C36" s="53">
        <v>30</v>
      </c>
      <c r="D36" s="10">
        <v>2080</v>
      </c>
      <c r="E36" s="42">
        <v>60</v>
      </c>
      <c r="F36" s="42">
        <v>100</v>
      </c>
      <c r="G36" s="42">
        <f>ROUNDUP( G35*1.35/5,0)*5</f>
        <v>3875</v>
      </c>
      <c r="H36" s="42">
        <f t="shared" ref="H36:H46" si="2">G36+500</f>
        <v>4375</v>
      </c>
      <c r="I36" s="42">
        <f t="shared" ref="I36:I46" si="3">G36+750</f>
        <v>4625</v>
      </c>
      <c r="J36" s="8">
        <v>400</v>
      </c>
      <c r="K36" s="8">
        <v>750</v>
      </c>
      <c r="L36" s="8">
        <v>420</v>
      </c>
      <c r="M36" s="8">
        <v>500</v>
      </c>
      <c r="N36" s="8">
        <v>700</v>
      </c>
      <c r="O36" s="59" t="s">
        <v>22</v>
      </c>
    </row>
    <row r="37" spans="1:15" ht="48.6" customHeight="1" x14ac:dyDescent="0.8">
      <c r="A37" s="40">
        <v>12.7</v>
      </c>
      <c r="B37" s="53">
        <v>130</v>
      </c>
      <c r="C37" s="53">
        <v>25</v>
      </c>
      <c r="D37" s="10">
        <v>1595.0000000000002</v>
      </c>
      <c r="E37" s="42">
        <v>60</v>
      </c>
      <c r="F37" s="42">
        <v>100</v>
      </c>
      <c r="G37" s="42">
        <f t="shared" si="1"/>
        <v>2345</v>
      </c>
      <c r="H37" s="42">
        <f t="shared" si="2"/>
        <v>2845</v>
      </c>
      <c r="I37" s="42">
        <f t="shared" si="3"/>
        <v>3095</v>
      </c>
      <c r="J37" s="8">
        <v>400</v>
      </c>
      <c r="K37" s="8">
        <v>750</v>
      </c>
      <c r="L37" s="8">
        <v>420</v>
      </c>
      <c r="M37" s="8">
        <v>500</v>
      </c>
      <c r="N37" s="8">
        <v>700</v>
      </c>
      <c r="O37" s="59" t="s">
        <v>22</v>
      </c>
    </row>
    <row r="38" spans="1:15" ht="48.6" customHeight="1" x14ac:dyDescent="0.8">
      <c r="A38" s="40" t="s">
        <v>238</v>
      </c>
      <c r="B38" s="53">
        <v>180</v>
      </c>
      <c r="C38" s="53">
        <v>30</v>
      </c>
      <c r="D38" s="42">
        <f>ROUNDUP( D37*1.35/5,0)*5</f>
        <v>2155</v>
      </c>
      <c r="E38" s="42">
        <v>60</v>
      </c>
      <c r="F38" s="42">
        <v>100</v>
      </c>
      <c r="G38" s="42">
        <f>ROUNDUP( G37*1.35/5,0)*5</f>
        <v>3170</v>
      </c>
      <c r="H38" s="42">
        <f>ROUNDUP( H37*1.35/5,0)*5</f>
        <v>3845</v>
      </c>
      <c r="I38" s="42">
        <f>ROUNDUP( I37*1.35/5,0)*5</f>
        <v>4180</v>
      </c>
      <c r="J38" s="8">
        <v>400</v>
      </c>
      <c r="K38" s="8">
        <v>750</v>
      </c>
      <c r="L38" s="8">
        <v>420</v>
      </c>
      <c r="M38" s="8">
        <v>500</v>
      </c>
      <c r="N38" s="8">
        <v>700</v>
      </c>
      <c r="O38" s="59"/>
    </row>
    <row r="39" spans="1:15" ht="48.6" customHeight="1" x14ac:dyDescent="0.8">
      <c r="A39" s="40">
        <v>15.8</v>
      </c>
      <c r="B39" s="53">
        <v>145</v>
      </c>
      <c r="C39" s="53">
        <v>25</v>
      </c>
      <c r="D39" s="10">
        <v>1650.0000000000002</v>
      </c>
      <c r="E39" s="42">
        <v>60</v>
      </c>
      <c r="F39" s="42">
        <v>100</v>
      </c>
      <c r="G39" s="42">
        <f t="shared" si="1"/>
        <v>2400</v>
      </c>
      <c r="H39" s="42">
        <f t="shared" si="2"/>
        <v>2900</v>
      </c>
      <c r="I39" s="42">
        <f t="shared" si="3"/>
        <v>3150</v>
      </c>
      <c r="J39" s="8">
        <v>400</v>
      </c>
      <c r="K39" s="8">
        <v>750</v>
      </c>
      <c r="L39" s="8">
        <v>420</v>
      </c>
      <c r="M39" s="8">
        <v>500</v>
      </c>
      <c r="N39" s="8">
        <v>700</v>
      </c>
      <c r="O39" s="59" t="s">
        <v>22</v>
      </c>
    </row>
    <row r="40" spans="1:15" ht="48.6" customHeight="1" x14ac:dyDescent="0.8">
      <c r="A40" s="40" t="s">
        <v>286</v>
      </c>
      <c r="B40" s="53">
        <v>195</v>
      </c>
      <c r="C40" s="53">
        <v>35</v>
      </c>
      <c r="D40" s="42">
        <f>ROUNDUP( D39*1.35/5,0)*5</f>
        <v>2230</v>
      </c>
      <c r="E40" s="42">
        <v>60</v>
      </c>
      <c r="F40" s="42">
        <v>100</v>
      </c>
      <c r="G40" s="42">
        <f>ROUNDUP( G39*1.35/5,0)*5</f>
        <v>3240</v>
      </c>
      <c r="H40" s="42">
        <f>ROUNDUP( H39*1.35/5,0)*5</f>
        <v>3915</v>
      </c>
      <c r="I40" s="42">
        <f>ROUNDUP( I39*1.35/5,0)*5</f>
        <v>4255</v>
      </c>
      <c r="J40" s="8">
        <v>400</v>
      </c>
      <c r="K40" s="8">
        <v>750</v>
      </c>
      <c r="L40" s="8">
        <v>420</v>
      </c>
      <c r="M40" s="8">
        <v>500</v>
      </c>
      <c r="N40" s="8">
        <v>700</v>
      </c>
      <c r="O40" s="59"/>
    </row>
    <row r="41" spans="1:15" ht="48.6" customHeight="1" x14ac:dyDescent="0.8">
      <c r="A41" s="40" t="s">
        <v>239</v>
      </c>
      <c r="B41" s="53">
        <v>550</v>
      </c>
      <c r="C41" s="53">
        <v>85</v>
      </c>
      <c r="D41" s="10">
        <v>2200</v>
      </c>
      <c r="E41" s="42">
        <v>60</v>
      </c>
      <c r="F41" s="42">
        <v>100</v>
      </c>
      <c r="G41" s="42">
        <f t="shared" si="1"/>
        <v>2950</v>
      </c>
      <c r="H41" s="42">
        <f t="shared" si="2"/>
        <v>3450</v>
      </c>
      <c r="I41" s="42">
        <f t="shared" si="3"/>
        <v>3700</v>
      </c>
      <c r="J41" s="8">
        <v>400</v>
      </c>
      <c r="K41" s="133"/>
      <c r="L41" s="8">
        <v>420</v>
      </c>
      <c r="M41" s="8">
        <v>500</v>
      </c>
      <c r="N41" s="8">
        <v>700</v>
      </c>
      <c r="O41" s="59" t="s">
        <v>22</v>
      </c>
    </row>
    <row r="42" spans="1:15" ht="48.6" customHeight="1" x14ac:dyDescent="0.8">
      <c r="A42" s="40" t="s">
        <v>305</v>
      </c>
      <c r="B42" s="57">
        <f>ROUNDUP( B43*1.35/5,0)*5</f>
        <v>205</v>
      </c>
      <c r="C42" s="53">
        <v>25</v>
      </c>
      <c r="D42" s="42">
        <f>ROUNDUP( D43*1.35/5,0)*5</f>
        <v>2525</v>
      </c>
      <c r="E42" s="42">
        <v>60</v>
      </c>
      <c r="F42" s="42">
        <v>100</v>
      </c>
      <c r="G42" s="42">
        <f t="shared" si="1"/>
        <v>3275</v>
      </c>
      <c r="H42" s="42">
        <f t="shared" si="2"/>
        <v>3775</v>
      </c>
      <c r="I42" s="42">
        <f t="shared" si="3"/>
        <v>4025</v>
      </c>
      <c r="J42" s="8">
        <v>400</v>
      </c>
      <c r="K42" s="8">
        <v>750</v>
      </c>
      <c r="L42" s="70"/>
      <c r="M42" s="8">
        <v>500</v>
      </c>
      <c r="N42" s="8">
        <v>700</v>
      </c>
      <c r="O42" s="59" t="s">
        <v>22</v>
      </c>
    </row>
    <row r="43" spans="1:15" ht="48.6" customHeight="1" x14ac:dyDescent="0.8">
      <c r="A43" s="40">
        <v>19</v>
      </c>
      <c r="B43" s="53">
        <v>150</v>
      </c>
      <c r="C43" s="53">
        <v>25</v>
      </c>
      <c r="D43" s="10">
        <v>1870.0000000000002</v>
      </c>
      <c r="E43" s="42">
        <v>60</v>
      </c>
      <c r="F43" s="42">
        <v>100</v>
      </c>
      <c r="G43" s="42">
        <f t="shared" si="1"/>
        <v>2620</v>
      </c>
      <c r="H43" s="42">
        <f t="shared" si="2"/>
        <v>3120</v>
      </c>
      <c r="I43" s="42">
        <f t="shared" si="3"/>
        <v>3370</v>
      </c>
      <c r="J43" s="8">
        <v>400</v>
      </c>
      <c r="K43" s="8">
        <v>750</v>
      </c>
      <c r="L43" s="70"/>
      <c r="M43" s="8">
        <v>500</v>
      </c>
      <c r="N43" s="8">
        <v>700</v>
      </c>
      <c r="O43" s="59" t="s">
        <v>22</v>
      </c>
    </row>
    <row r="44" spans="1:15" ht="48.6" customHeight="1" x14ac:dyDescent="0.8">
      <c r="A44" s="40" t="s">
        <v>280</v>
      </c>
      <c r="B44" s="53">
        <v>200</v>
      </c>
      <c r="C44" s="53">
        <v>35</v>
      </c>
      <c r="D44" s="42">
        <f>ROUNDUP( D43*1.35/5,0)*5</f>
        <v>2525</v>
      </c>
      <c r="E44" s="42">
        <v>60</v>
      </c>
      <c r="F44" s="42">
        <v>100</v>
      </c>
      <c r="G44" s="42">
        <f>ROUNDUP( G43*1.35/5,0)*5</f>
        <v>3540</v>
      </c>
      <c r="H44" s="42">
        <f>ROUNDUP( H43*1.35/5,0)*5</f>
        <v>4215</v>
      </c>
      <c r="I44" s="42">
        <f>ROUNDUP( I43*1.35/5,0)*5</f>
        <v>4550</v>
      </c>
      <c r="J44" s="8">
        <v>400</v>
      </c>
      <c r="K44" s="8">
        <v>750</v>
      </c>
      <c r="L44" s="70"/>
      <c r="M44" s="8">
        <v>500</v>
      </c>
      <c r="N44" s="8">
        <v>700</v>
      </c>
      <c r="O44" s="59"/>
    </row>
    <row r="45" spans="1:15" ht="48.6" customHeight="1" x14ac:dyDescent="0.8">
      <c r="A45" s="40" t="s">
        <v>29</v>
      </c>
      <c r="B45" s="53">
        <v>605</v>
      </c>
      <c r="C45" s="53">
        <v>95</v>
      </c>
      <c r="D45" s="10">
        <v>2585</v>
      </c>
      <c r="E45" s="42">
        <v>60</v>
      </c>
      <c r="F45" s="42">
        <v>100</v>
      </c>
      <c r="G45" s="42">
        <f t="shared" si="1"/>
        <v>3335</v>
      </c>
      <c r="H45" s="42">
        <f t="shared" si="2"/>
        <v>3835</v>
      </c>
      <c r="I45" s="42">
        <f t="shared" si="3"/>
        <v>4085</v>
      </c>
      <c r="J45" s="8">
        <v>400</v>
      </c>
      <c r="K45" s="8">
        <v>750</v>
      </c>
      <c r="L45" s="70"/>
      <c r="M45" s="8">
        <v>500</v>
      </c>
      <c r="N45" s="8">
        <v>700</v>
      </c>
      <c r="O45" s="59" t="s">
        <v>22</v>
      </c>
    </row>
    <row r="46" spans="1:15" ht="48.6" customHeight="1" x14ac:dyDescent="0.8">
      <c r="A46" s="40" t="s">
        <v>30</v>
      </c>
      <c r="B46" s="53">
        <v>605</v>
      </c>
      <c r="C46" s="53">
        <v>95</v>
      </c>
      <c r="D46" s="10">
        <v>2750</v>
      </c>
      <c r="E46" s="42">
        <v>60</v>
      </c>
      <c r="F46" s="42">
        <v>100</v>
      </c>
      <c r="G46" s="42">
        <f t="shared" si="1"/>
        <v>3500</v>
      </c>
      <c r="H46" s="42">
        <f t="shared" si="2"/>
        <v>4000</v>
      </c>
      <c r="I46" s="42">
        <f t="shared" si="3"/>
        <v>4250</v>
      </c>
      <c r="J46" s="8">
        <v>400</v>
      </c>
      <c r="K46" s="8">
        <v>750</v>
      </c>
      <c r="L46" s="70"/>
      <c r="M46" s="8">
        <v>500</v>
      </c>
      <c r="N46" s="8">
        <v>700</v>
      </c>
      <c r="O46" s="59" t="s">
        <v>22</v>
      </c>
    </row>
    <row r="48" spans="1:15" ht="40.5" x14ac:dyDescent="0.8">
      <c r="C48" s="51" t="s">
        <v>145</v>
      </c>
    </row>
    <row r="50" s="76" customFormat="1" x14ac:dyDescent="0.2"/>
    <row r="51" s="76" customFormat="1" x14ac:dyDescent="0.2"/>
    <row r="52" s="76" customFormat="1" x14ac:dyDescent="0.2"/>
  </sheetData>
  <mergeCells count="13">
    <mergeCell ref="L6:O6"/>
    <mergeCell ref="H14:H15"/>
    <mergeCell ref="L7:M7"/>
    <mergeCell ref="N7:O7"/>
    <mergeCell ref="A14:C14"/>
    <mergeCell ref="D14:D15"/>
    <mergeCell ref="E14:E15"/>
    <mergeCell ref="F14:F15"/>
    <mergeCell ref="G14:G15"/>
    <mergeCell ref="I14:I15"/>
    <mergeCell ref="J14:K14"/>
    <mergeCell ref="L14:N14"/>
    <mergeCell ref="O14:O15"/>
  </mergeCells>
  <printOptions horizontalCentered="1"/>
  <pageMargins left="0.35433070866141736" right="0.23622047244094491" top="0.39370078740157483" bottom="0.11811023622047245" header="0.23622047244094491" footer="0.19685039370078741"/>
  <pageSetup paperSize="9" scale="24" fitToWidth="0" orientation="landscape" useFirstPageNumber="1" r:id="rId1"/>
  <headerFooter alignWithMargins="0">
    <oddHeader xml:space="preserve">&amp;R&amp;14Update 03-02-68
</oddHead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EB85-300E-4107-9CAB-08D94F1C729C}">
  <sheetPr>
    <tabColor rgb="FF7030A0"/>
    <pageSetUpPr fitToPage="1"/>
  </sheetPr>
  <dimension ref="A1:O23"/>
  <sheetViews>
    <sheetView zoomScale="55" zoomScaleNormal="55" workbookViewId="0">
      <selection activeCell="G12" sqref="G12"/>
    </sheetView>
  </sheetViews>
  <sheetFormatPr defaultColWidth="27.5703125" defaultRowHeight="39.75" x14ac:dyDescent="0.8"/>
  <cols>
    <col min="1" max="1" width="27.5703125" style="13"/>
    <col min="2" max="2" width="22.28515625" style="13" customWidth="1"/>
    <col min="3" max="3" width="24.28515625" style="13" customWidth="1"/>
    <col min="4" max="15" width="26.42578125" style="13" customWidth="1"/>
    <col min="16" max="16384" width="27.5703125" style="13"/>
  </cols>
  <sheetData>
    <row r="1" spans="1:15" ht="40.5" x14ac:dyDescent="0.85">
      <c r="A1" s="341" t="s">
        <v>335</v>
      </c>
      <c r="B1" s="341"/>
    </row>
    <row r="2" spans="1:15" ht="40.5" x14ac:dyDescent="0.8">
      <c r="L2" s="210" t="s">
        <v>132</v>
      </c>
      <c r="M2" s="211"/>
      <c r="N2" s="211"/>
      <c r="O2" s="211"/>
    </row>
    <row r="3" spans="1:15" ht="40.5" x14ac:dyDescent="0.8">
      <c r="L3" s="210" t="s">
        <v>133</v>
      </c>
      <c r="M3" s="211"/>
      <c r="N3" s="211"/>
      <c r="O3" s="211"/>
    </row>
    <row r="4" spans="1:15" ht="40.5" x14ac:dyDescent="0.8">
      <c r="L4" s="210" t="s">
        <v>308</v>
      </c>
      <c r="M4" s="211"/>
      <c r="N4" s="211"/>
      <c r="O4" s="211"/>
    </row>
    <row r="6" spans="1:15" ht="40.5" x14ac:dyDescent="0.8">
      <c r="L6" s="369" t="s">
        <v>134</v>
      </c>
      <c r="M6" s="370"/>
      <c r="N6" s="370"/>
      <c r="O6" s="371"/>
    </row>
    <row r="7" spans="1:15" ht="40.5" x14ac:dyDescent="0.8">
      <c r="L7" s="369" t="s">
        <v>135</v>
      </c>
      <c r="M7" s="371"/>
      <c r="N7" s="369" t="s">
        <v>136</v>
      </c>
      <c r="O7" s="371"/>
    </row>
    <row r="8" spans="1:15" ht="40.5" x14ac:dyDescent="0.8">
      <c r="L8" s="189" t="s">
        <v>137</v>
      </c>
      <c r="M8" s="189">
        <v>455</v>
      </c>
      <c r="N8" s="189" t="s">
        <v>138</v>
      </c>
      <c r="O8" s="189">
        <v>580</v>
      </c>
    </row>
    <row r="9" spans="1:15" ht="40.5" x14ac:dyDescent="0.8">
      <c r="L9" s="189" t="s">
        <v>139</v>
      </c>
      <c r="M9" s="189">
        <v>455</v>
      </c>
      <c r="N9" s="189" t="s">
        <v>140</v>
      </c>
      <c r="O9" s="189">
        <v>650</v>
      </c>
    </row>
    <row r="10" spans="1:15" ht="40.5" x14ac:dyDescent="0.8">
      <c r="L10" s="189" t="s">
        <v>141</v>
      </c>
      <c r="M10" s="189">
        <v>650</v>
      </c>
      <c r="N10" s="189" t="s">
        <v>142</v>
      </c>
      <c r="O10" s="189">
        <v>650</v>
      </c>
    </row>
    <row r="11" spans="1:15" ht="40.5" x14ac:dyDescent="0.8">
      <c r="L11" s="189" t="s">
        <v>143</v>
      </c>
      <c r="M11" s="189">
        <v>750</v>
      </c>
      <c r="N11" s="189" t="s">
        <v>144</v>
      </c>
      <c r="O11" s="189">
        <v>700</v>
      </c>
    </row>
    <row r="13" spans="1:15" ht="40.5" x14ac:dyDescent="0.85">
      <c r="A13" s="368" t="s">
        <v>130</v>
      </c>
      <c r="B13" s="368"/>
      <c r="C13" s="368"/>
      <c r="D13" s="368"/>
    </row>
    <row r="14" spans="1:15" s="206" customFormat="1" ht="40.5" x14ac:dyDescent="0.8">
      <c r="A14" s="342" t="s">
        <v>2</v>
      </c>
      <c r="B14" s="358"/>
      <c r="C14" s="343"/>
      <c r="D14" s="361" t="s">
        <v>18</v>
      </c>
      <c r="E14" s="351" t="s">
        <v>64</v>
      </c>
      <c r="F14" s="351" t="s">
        <v>65</v>
      </c>
      <c r="G14" s="351" t="s">
        <v>232</v>
      </c>
      <c r="H14" s="351" t="s">
        <v>233</v>
      </c>
      <c r="I14" s="351" t="s">
        <v>234</v>
      </c>
      <c r="J14" s="372" t="s">
        <v>6</v>
      </c>
      <c r="K14" s="373"/>
      <c r="L14" s="324" t="s">
        <v>33</v>
      </c>
      <c r="M14" s="324"/>
      <c r="N14" s="324"/>
      <c r="O14" s="319" t="s">
        <v>8</v>
      </c>
    </row>
    <row r="15" spans="1:15" s="206" customFormat="1" ht="81" x14ac:dyDescent="0.8">
      <c r="A15" s="196" t="s">
        <v>131</v>
      </c>
      <c r="B15" s="196" t="s">
        <v>124</v>
      </c>
      <c r="C15" s="196" t="s">
        <v>125</v>
      </c>
      <c r="D15" s="362"/>
      <c r="E15" s="352"/>
      <c r="F15" s="352"/>
      <c r="G15" s="353"/>
      <c r="H15" s="353"/>
      <c r="I15" s="353"/>
      <c r="J15" s="209" t="s">
        <v>67</v>
      </c>
      <c r="K15" s="191" t="s">
        <v>68</v>
      </c>
      <c r="L15" s="190" t="s">
        <v>19</v>
      </c>
      <c r="M15" s="190" t="s">
        <v>20</v>
      </c>
      <c r="N15" s="190" t="s">
        <v>21</v>
      </c>
      <c r="O15" s="319"/>
    </row>
    <row r="16" spans="1:15" s="206" customFormat="1" ht="48.6" customHeight="1" x14ac:dyDescent="0.8">
      <c r="A16" s="198" t="s">
        <v>26</v>
      </c>
      <c r="B16" s="199">
        <v>550</v>
      </c>
      <c r="C16" s="199">
        <v>85</v>
      </c>
      <c r="D16" s="201">
        <v>1155</v>
      </c>
      <c r="E16" s="195"/>
      <c r="F16" s="195"/>
      <c r="G16" s="201">
        <f>D16+710</f>
        <v>1865</v>
      </c>
      <c r="H16" s="201">
        <v>500</v>
      </c>
      <c r="I16" s="201">
        <v>750</v>
      </c>
      <c r="J16" s="195"/>
      <c r="K16" s="195"/>
      <c r="L16" s="207">
        <v>420</v>
      </c>
      <c r="M16" s="207">
        <v>500</v>
      </c>
      <c r="N16" s="207">
        <v>700</v>
      </c>
      <c r="O16" s="208" t="s">
        <v>22</v>
      </c>
    </row>
    <row r="17" spans="1:15" s="206" customFormat="1" ht="48.6" customHeight="1" x14ac:dyDescent="0.8">
      <c r="A17" s="198" t="s">
        <v>27</v>
      </c>
      <c r="B17" s="199">
        <v>660</v>
      </c>
      <c r="C17" s="199">
        <v>100</v>
      </c>
      <c r="D17" s="201">
        <v>1210</v>
      </c>
      <c r="E17" s="195"/>
      <c r="F17" s="195"/>
      <c r="G17" s="201">
        <f>D17+1060</f>
        <v>2270</v>
      </c>
      <c r="H17" s="201">
        <v>500</v>
      </c>
      <c r="I17" s="201">
        <v>750</v>
      </c>
      <c r="J17" s="195"/>
      <c r="K17" s="195"/>
      <c r="L17" s="207">
        <v>420</v>
      </c>
      <c r="M17" s="207">
        <v>500</v>
      </c>
      <c r="N17" s="207">
        <v>700</v>
      </c>
      <c r="O17" s="208" t="s">
        <v>22</v>
      </c>
    </row>
    <row r="18" spans="1:15" s="206" customFormat="1" x14ac:dyDescent="0.8"/>
    <row r="19" spans="1:15" ht="40.5" x14ac:dyDescent="0.8">
      <c r="C19" s="51" t="s">
        <v>145</v>
      </c>
    </row>
    <row r="20" spans="1:15" ht="40.5" x14ac:dyDescent="0.85">
      <c r="A20" s="344" t="s">
        <v>326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183"/>
      <c r="M20" s="183"/>
      <c r="N20" s="183"/>
    </row>
    <row r="21" spans="1:15" s="76" customFormat="1" x14ac:dyDescent="0.2"/>
    <row r="22" spans="1:15" s="76" customFormat="1" x14ac:dyDescent="0.2"/>
    <row r="23" spans="1:15" s="76" customFormat="1" x14ac:dyDescent="0.2"/>
  </sheetData>
  <mergeCells count="16">
    <mergeCell ref="A1:B1"/>
    <mergeCell ref="A13:D13"/>
    <mergeCell ref="A20:K20"/>
    <mergeCell ref="L6:O6"/>
    <mergeCell ref="L7:M7"/>
    <mergeCell ref="N7:O7"/>
    <mergeCell ref="A14:C14"/>
    <mergeCell ref="D14:D15"/>
    <mergeCell ref="E14:E15"/>
    <mergeCell ref="F14:F15"/>
    <mergeCell ref="G14:G15"/>
    <mergeCell ref="H14:H15"/>
    <mergeCell ref="I14:I15"/>
    <mergeCell ref="J14:K14"/>
    <mergeCell ref="L14:N14"/>
    <mergeCell ref="O14:O15"/>
  </mergeCells>
  <printOptions horizontalCentered="1"/>
  <pageMargins left="0.35433070866141736" right="0.23622047244094491" top="0.39370078740157483" bottom="0.11811023622047245" header="0.23622047244094491" footer="0.19685039370078741"/>
  <pageSetup paperSize="9" scale="63" fitToWidth="0" orientation="landscape" useFirstPageNumber="1" r:id="rId1"/>
  <headerFooter alignWithMargins="0">
    <oddHeader xml:space="preserve">&amp;R&amp;14Update 03-02-68
</oddHead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40B64-FDD1-41F0-89C5-289D464748BE}">
  <sheetPr>
    <tabColor rgb="FF92D050"/>
    <pageSetUpPr fitToPage="1"/>
  </sheetPr>
  <dimension ref="A1:E44"/>
  <sheetViews>
    <sheetView topLeftCell="A40" zoomScale="55" zoomScaleNormal="55" zoomScaleSheetLayoutView="90" workbookViewId="0">
      <selection activeCell="F12" sqref="F12"/>
    </sheetView>
  </sheetViews>
  <sheetFormatPr defaultColWidth="11.85546875" defaultRowHeight="39.75" x14ac:dyDescent="0.8"/>
  <cols>
    <col min="1" max="1" width="40.5703125" style="13" customWidth="1"/>
    <col min="2" max="2" width="33.7109375" style="13" customWidth="1"/>
    <col min="3" max="3" width="22.85546875" style="13" bestFit="1" customWidth="1"/>
    <col min="4" max="4" width="21.7109375" style="13" customWidth="1"/>
    <col min="5" max="5" width="18.5703125" style="13" customWidth="1"/>
    <col min="6" max="6" width="26.5703125" style="13" customWidth="1"/>
    <col min="7" max="7" width="7.85546875" style="13" customWidth="1"/>
    <col min="8" max="8" width="8.7109375" style="13" customWidth="1"/>
    <col min="9" max="16384" width="11.85546875" style="13"/>
  </cols>
  <sheetData>
    <row r="1" spans="1:5" ht="40.5" x14ac:dyDescent="0.8">
      <c r="A1" s="26" t="s">
        <v>146</v>
      </c>
    </row>
    <row r="6" spans="1:5" ht="40.5" x14ac:dyDescent="0.8">
      <c r="A6" s="26" t="s">
        <v>147</v>
      </c>
    </row>
    <row r="7" spans="1:5" ht="40.5" x14ac:dyDescent="0.8">
      <c r="A7" s="255" t="s">
        <v>148</v>
      </c>
      <c r="B7" s="256"/>
      <c r="C7" s="242" t="s">
        <v>149</v>
      </c>
      <c r="D7" s="242"/>
    </row>
    <row r="8" spans="1:5" ht="40.5" x14ac:dyDescent="0.8">
      <c r="A8" s="5" t="s">
        <v>9</v>
      </c>
      <c r="B8" s="5" t="s">
        <v>10</v>
      </c>
      <c r="C8" s="5" t="s">
        <v>150</v>
      </c>
      <c r="D8" s="14" t="s">
        <v>151</v>
      </c>
      <c r="E8" s="17"/>
    </row>
    <row r="9" spans="1:5" s="17" customFormat="1" ht="40.5" x14ac:dyDescent="0.2">
      <c r="A9" s="8">
        <v>1</v>
      </c>
      <c r="B9" s="8">
        <v>200</v>
      </c>
      <c r="C9" s="9">
        <v>970</v>
      </c>
      <c r="D9" s="135">
        <v>1280</v>
      </c>
    </row>
    <row r="10" spans="1:5" s="17" customFormat="1" ht="40.5" x14ac:dyDescent="0.2">
      <c r="A10" s="8" t="s">
        <v>294</v>
      </c>
      <c r="B10" s="8">
        <v>250</v>
      </c>
      <c r="C10" s="9">
        <v>970</v>
      </c>
      <c r="D10" s="135">
        <v>1280</v>
      </c>
    </row>
    <row r="11" spans="1:5" s="17" customFormat="1" ht="40.5" x14ac:dyDescent="0.2">
      <c r="A11" s="8">
        <v>2.5</v>
      </c>
      <c r="B11" s="8">
        <v>300</v>
      </c>
      <c r="C11" s="9">
        <v>1090</v>
      </c>
      <c r="D11" s="135">
        <v>1400</v>
      </c>
    </row>
    <row r="12" spans="1:5" s="17" customFormat="1" ht="40.5" x14ac:dyDescent="0.2">
      <c r="A12" s="8">
        <v>3</v>
      </c>
      <c r="B12" s="8">
        <v>350</v>
      </c>
      <c r="C12" s="9">
        <v>1210</v>
      </c>
      <c r="D12" s="135">
        <v>1520</v>
      </c>
    </row>
    <row r="13" spans="1:5" s="17" customFormat="1" ht="40.5" x14ac:dyDescent="0.2">
      <c r="A13" s="8">
        <v>3.2</v>
      </c>
      <c r="B13" s="8">
        <v>350</v>
      </c>
      <c r="C13" s="9">
        <v>1210</v>
      </c>
      <c r="D13" s="135">
        <v>1520</v>
      </c>
    </row>
    <row r="14" spans="1:5" s="17" customFormat="1" ht="40.5" x14ac:dyDescent="0.2">
      <c r="A14" s="8">
        <v>4.8</v>
      </c>
      <c r="B14" s="10">
        <v>400</v>
      </c>
      <c r="C14" s="9">
        <v>1210</v>
      </c>
      <c r="D14" s="135">
        <v>1520</v>
      </c>
    </row>
    <row r="15" spans="1:5" s="17" customFormat="1" ht="40.5" x14ac:dyDescent="0.2">
      <c r="A15" s="8">
        <v>6</v>
      </c>
      <c r="B15" s="10">
        <v>500</v>
      </c>
      <c r="C15" s="9">
        <v>1210</v>
      </c>
      <c r="D15" s="135">
        <v>1520</v>
      </c>
    </row>
    <row r="16" spans="1:5" s="17" customFormat="1" ht="40.5" x14ac:dyDescent="0.2">
      <c r="A16" s="8">
        <v>6.35</v>
      </c>
      <c r="B16" s="10">
        <v>500</v>
      </c>
      <c r="C16" s="9">
        <v>1210</v>
      </c>
      <c r="D16" s="135">
        <v>1520</v>
      </c>
    </row>
    <row r="18" spans="1:4" ht="40.5" x14ac:dyDescent="0.8">
      <c r="A18" s="26" t="s">
        <v>152</v>
      </c>
    </row>
    <row r="23" spans="1:4" ht="40.5" x14ac:dyDescent="0.8">
      <c r="A23" s="26" t="s">
        <v>153</v>
      </c>
    </row>
    <row r="24" spans="1:4" ht="40.5" x14ac:dyDescent="0.8">
      <c r="A24" s="249" t="s">
        <v>154</v>
      </c>
      <c r="B24" s="237" t="s">
        <v>155</v>
      </c>
      <c r="C24" s="242" t="s">
        <v>149</v>
      </c>
      <c r="D24" s="242"/>
    </row>
    <row r="25" spans="1:4" ht="40.5" x14ac:dyDescent="0.8">
      <c r="A25" s="251"/>
      <c r="B25" s="237"/>
      <c r="C25" s="5" t="s">
        <v>150</v>
      </c>
      <c r="D25" s="14" t="s">
        <v>151</v>
      </c>
    </row>
    <row r="26" spans="1:4" s="17" customFormat="1" ht="40.5" x14ac:dyDescent="0.2">
      <c r="A26" s="81" t="s">
        <v>156</v>
      </c>
      <c r="B26" s="9">
        <v>80</v>
      </c>
      <c r="C26" s="9">
        <v>610</v>
      </c>
      <c r="D26" s="9">
        <v>990</v>
      </c>
    </row>
    <row r="27" spans="1:4" s="17" customFormat="1" ht="40.5" x14ac:dyDescent="0.2">
      <c r="A27" s="81" t="s">
        <v>157</v>
      </c>
      <c r="B27" s="9">
        <v>100</v>
      </c>
      <c r="C27" s="9">
        <v>630</v>
      </c>
      <c r="D27" s="9">
        <v>1010</v>
      </c>
    </row>
    <row r="28" spans="1:4" s="17" customFormat="1" ht="40.5" x14ac:dyDescent="0.2">
      <c r="A28" s="81" t="s">
        <v>158</v>
      </c>
      <c r="B28" s="9">
        <v>95</v>
      </c>
      <c r="C28" s="9">
        <v>625</v>
      </c>
      <c r="D28" s="9">
        <v>1000</v>
      </c>
    </row>
    <row r="29" spans="1:4" s="17" customFormat="1" ht="40.5" x14ac:dyDescent="0.2">
      <c r="A29" s="81" t="s">
        <v>159</v>
      </c>
      <c r="B29" s="9">
        <v>180</v>
      </c>
      <c r="C29" s="9">
        <v>720</v>
      </c>
      <c r="D29" s="9">
        <v>1100</v>
      </c>
    </row>
    <row r="31" spans="1:4" ht="40.5" x14ac:dyDescent="0.8">
      <c r="A31" s="26" t="s">
        <v>160</v>
      </c>
    </row>
    <row r="36" spans="1:5" ht="40.5" x14ac:dyDescent="0.8">
      <c r="A36" s="26" t="s">
        <v>161</v>
      </c>
    </row>
    <row r="37" spans="1:5" ht="40.5" x14ac:dyDescent="0.8">
      <c r="A37" s="249" t="s">
        <v>162</v>
      </c>
      <c r="B37" s="237" t="s">
        <v>155</v>
      </c>
      <c r="C37" s="255" t="s">
        <v>149</v>
      </c>
      <c r="D37" s="269"/>
      <c r="E37" s="256"/>
    </row>
    <row r="38" spans="1:5" ht="40.5" x14ac:dyDescent="0.8">
      <c r="A38" s="251"/>
      <c r="B38" s="237"/>
      <c r="C38" s="158" t="s">
        <v>163</v>
      </c>
      <c r="D38" s="5" t="s">
        <v>150</v>
      </c>
      <c r="E38" s="14" t="s">
        <v>151</v>
      </c>
    </row>
    <row r="39" spans="1:5" ht="40.5" x14ac:dyDescent="0.8">
      <c r="A39" s="81" t="s">
        <v>156</v>
      </c>
      <c r="B39" s="9">
        <v>80</v>
      </c>
      <c r="C39" s="9">
        <v>120</v>
      </c>
      <c r="D39" s="9">
        <v>610</v>
      </c>
      <c r="E39" s="9">
        <v>920</v>
      </c>
    </row>
    <row r="40" spans="1:5" ht="40.5" x14ac:dyDescent="0.8">
      <c r="A40" s="81" t="s">
        <v>157</v>
      </c>
      <c r="B40" s="9">
        <v>100</v>
      </c>
      <c r="C40" s="9">
        <v>160</v>
      </c>
      <c r="D40" s="9">
        <v>630</v>
      </c>
      <c r="E40" s="9">
        <v>950</v>
      </c>
    </row>
    <row r="41" spans="1:5" ht="40.5" x14ac:dyDescent="0.8">
      <c r="A41" s="81" t="s">
        <v>158</v>
      </c>
      <c r="B41" s="9">
        <v>95</v>
      </c>
      <c r="C41" s="9">
        <v>160</v>
      </c>
      <c r="D41" s="9">
        <v>625</v>
      </c>
      <c r="E41" s="9">
        <v>940</v>
      </c>
    </row>
    <row r="42" spans="1:5" ht="40.5" x14ac:dyDescent="0.8">
      <c r="A42" s="81" t="s">
        <v>159</v>
      </c>
      <c r="B42" s="9">
        <v>180</v>
      </c>
      <c r="C42" s="9">
        <v>260</v>
      </c>
      <c r="D42" s="9">
        <v>730</v>
      </c>
      <c r="E42" s="9">
        <v>1040</v>
      </c>
    </row>
    <row r="44" spans="1:5" x14ac:dyDescent="0.8">
      <c r="A44" s="17" t="s">
        <v>164</v>
      </c>
    </row>
  </sheetData>
  <sheetProtection selectLockedCells="1" selectUnlockedCells="1"/>
  <mergeCells count="8">
    <mergeCell ref="A37:A38"/>
    <mergeCell ref="B37:B38"/>
    <mergeCell ref="C37:E37"/>
    <mergeCell ref="A7:B7"/>
    <mergeCell ref="C7:D7"/>
    <mergeCell ref="A24:A25"/>
    <mergeCell ref="B24:B25"/>
    <mergeCell ref="C24:D24"/>
  </mergeCells>
  <printOptions horizontalCentered="1"/>
  <pageMargins left="1.1023622047244095" right="0.70866141732283472" top="0.74803149606299213" bottom="0.74803149606299213" header="0.31496062992125984" footer="0.31496062992125984"/>
  <pageSetup paperSize="9" scale="40" orientation="portrait" useFirstPageNumber="1" r:id="rId1"/>
  <headerFooter alignWithMargins="0">
    <oddHeader xml:space="preserve">&amp;R&amp;14Update 02-04-68
</oddHead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2C6D3-1689-4EF1-AED8-F1A58C318700}">
  <sheetPr>
    <tabColor rgb="FF92D050"/>
    <pageSetUpPr fitToPage="1"/>
  </sheetPr>
  <dimension ref="A1:P58"/>
  <sheetViews>
    <sheetView topLeftCell="A19" zoomScale="55" zoomScaleNormal="55" zoomScaleSheetLayoutView="40" zoomScalePageLayoutView="50" workbookViewId="0">
      <selection activeCell="A28" sqref="A28:J28"/>
    </sheetView>
  </sheetViews>
  <sheetFormatPr defaultColWidth="11.85546875" defaultRowHeight="39.75" x14ac:dyDescent="0.8"/>
  <cols>
    <col min="1" max="1" width="22.42578125" style="17" customWidth="1"/>
    <col min="2" max="2" width="31.28515625" style="17" customWidth="1"/>
    <col min="3" max="7" width="25.85546875" style="17" customWidth="1"/>
    <col min="8" max="13" width="25.85546875" style="13" customWidth="1"/>
    <col min="14" max="14" width="11.85546875" style="13"/>
    <col min="15" max="15" width="19.140625" style="13" bestFit="1" customWidth="1"/>
    <col min="16" max="16" width="16.5703125" style="13" bestFit="1" customWidth="1"/>
    <col min="17" max="16384" width="11.85546875" style="13"/>
  </cols>
  <sheetData>
    <row r="1" spans="1:13" ht="40.5" x14ac:dyDescent="0.8">
      <c r="A1" s="26" t="s">
        <v>165</v>
      </c>
    </row>
    <row r="9" spans="1:13" x14ac:dyDescent="0.8">
      <c r="C9" s="124" t="s">
        <v>318</v>
      </c>
      <c r="D9" s="98"/>
      <c r="E9" s="98"/>
      <c r="F9" s="98"/>
      <c r="G9" s="98"/>
      <c r="H9" s="66"/>
    </row>
    <row r="10" spans="1:13" x14ac:dyDescent="0.8">
      <c r="B10" s="17" t="s">
        <v>303</v>
      </c>
    </row>
    <row r="11" spans="1:13" ht="40.5" x14ac:dyDescent="0.8">
      <c r="A11" s="26" t="s">
        <v>166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</row>
    <row r="12" spans="1:13" s="17" customFormat="1" ht="40.5" x14ac:dyDescent="0.2">
      <c r="A12" s="242" t="s">
        <v>2</v>
      </c>
      <c r="B12" s="242"/>
      <c r="C12" s="375" t="s">
        <v>18</v>
      </c>
      <c r="D12" s="376"/>
      <c r="E12" s="377"/>
      <c r="F12" s="375" t="s">
        <v>88</v>
      </c>
      <c r="G12" s="377"/>
      <c r="H12" s="261" t="s">
        <v>36</v>
      </c>
      <c r="I12" s="237" t="s">
        <v>229</v>
      </c>
      <c r="J12" s="237" t="s">
        <v>66</v>
      </c>
      <c r="K12" s="317" t="s">
        <v>167</v>
      </c>
      <c r="L12" s="318"/>
      <c r="M12" s="249" t="s">
        <v>8</v>
      </c>
    </row>
    <row r="13" spans="1:13" s="17" customFormat="1" ht="81" x14ac:dyDescent="0.2">
      <c r="A13" s="5" t="s">
        <v>9</v>
      </c>
      <c r="B13" s="158" t="s">
        <v>10</v>
      </c>
      <c r="C13" s="136" t="s">
        <v>150</v>
      </c>
      <c r="D13" s="137" t="s">
        <v>168</v>
      </c>
      <c r="E13" s="137" t="s">
        <v>151</v>
      </c>
      <c r="F13" s="136" t="s">
        <v>150</v>
      </c>
      <c r="G13" s="137" t="s">
        <v>151</v>
      </c>
      <c r="H13" s="262"/>
      <c r="I13" s="237"/>
      <c r="J13" s="237"/>
      <c r="K13" s="5" t="s">
        <v>67</v>
      </c>
      <c r="L13" s="14" t="s">
        <v>68</v>
      </c>
      <c r="M13" s="251"/>
    </row>
    <row r="14" spans="1:13" ht="47.45" customHeight="1" x14ac:dyDescent="0.85">
      <c r="A14" s="40">
        <v>3</v>
      </c>
      <c r="B14" s="53">
        <v>110.00000000000001</v>
      </c>
      <c r="C14" s="139">
        <v>1045</v>
      </c>
      <c r="D14" s="140">
        <f>C14+200</f>
        <v>1245</v>
      </c>
      <c r="E14" s="139">
        <v>1350</v>
      </c>
      <c r="F14" s="141">
        <v>1480</v>
      </c>
      <c r="G14" s="141">
        <v>1985</v>
      </c>
      <c r="H14" s="142"/>
      <c r="I14" s="142"/>
      <c r="J14" s="142"/>
      <c r="K14" s="263" t="s">
        <v>316</v>
      </c>
      <c r="L14" s="301" t="s">
        <v>317</v>
      </c>
      <c r="M14" s="143"/>
    </row>
    <row r="15" spans="1:13" ht="47.45" customHeight="1" x14ac:dyDescent="0.85">
      <c r="A15" s="40" t="s">
        <v>283</v>
      </c>
      <c r="B15" s="55">
        <v>150</v>
      </c>
      <c r="C15" s="42">
        <v>1380</v>
      </c>
      <c r="D15" s="140">
        <f t="shared" ref="D15:D36" si="0">C15+200</f>
        <v>1580</v>
      </c>
      <c r="E15" s="42">
        <v>1775</v>
      </c>
      <c r="F15" s="42">
        <v>1860</v>
      </c>
      <c r="G15" s="42">
        <v>2460</v>
      </c>
      <c r="H15" s="142"/>
      <c r="I15" s="142"/>
      <c r="J15" s="142"/>
      <c r="K15" s="264"/>
      <c r="L15" s="302"/>
      <c r="M15" s="143"/>
    </row>
    <row r="16" spans="1:13" ht="47.45" customHeight="1" x14ac:dyDescent="0.8">
      <c r="A16" s="40">
        <v>3.2</v>
      </c>
      <c r="B16" s="56">
        <v>110.00000000000001</v>
      </c>
      <c r="C16" s="139">
        <v>1045</v>
      </c>
      <c r="D16" s="140">
        <f t="shared" si="0"/>
        <v>1245</v>
      </c>
      <c r="E16" s="139">
        <v>1350</v>
      </c>
      <c r="F16" s="141">
        <v>1480</v>
      </c>
      <c r="G16" s="141">
        <v>1985</v>
      </c>
      <c r="H16" s="144">
        <v>1600</v>
      </c>
      <c r="I16" s="144">
        <v>500</v>
      </c>
      <c r="J16" s="144">
        <v>750</v>
      </c>
      <c r="K16" s="264"/>
      <c r="L16" s="302"/>
      <c r="M16" s="70"/>
    </row>
    <row r="17" spans="1:13" ht="47.45" customHeight="1" x14ac:dyDescent="0.8">
      <c r="A17" s="40" t="s">
        <v>304</v>
      </c>
      <c r="B17" s="57">
        <f t="shared" ref="B17" si="1">ROUNDUP( B16*1.35/5,0)*5</f>
        <v>150</v>
      </c>
      <c r="C17" s="42">
        <v>1380</v>
      </c>
      <c r="D17" s="140">
        <f t="shared" si="0"/>
        <v>1580</v>
      </c>
      <c r="E17" s="42">
        <v>1775</v>
      </c>
      <c r="F17" s="42">
        <v>1860</v>
      </c>
      <c r="G17" s="42">
        <v>2460</v>
      </c>
      <c r="H17" s="144">
        <v>1600</v>
      </c>
      <c r="I17" s="144">
        <v>500</v>
      </c>
      <c r="J17" s="144">
        <v>750</v>
      </c>
      <c r="K17" s="264"/>
      <c r="L17" s="302"/>
      <c r="M17" s="70"/>
    </row>
    <row r="18" spans="1:13" ht="47.45" customHeight="1" x14ac:dyDescent="0.8">
      <c r="A18" s="40" t="s">
        <v>23</v>
      </c>
      <c r="B18" s="53">
        <v>385.00000000000006</v>
      </c>
      <c r="C18" s="139">
        <v>1575</v>
      </c>
      <c r="D18" s="140">
        <f t="shared" si="0"/>
        <v>1775</v>
      </c>
      <c r="E18" s="139">
        <v>1880</v>
      </c>
      <c r="F18" s="145"/>
      <c r="G18" s="145"/>
      <c r="H18" s="146"/>
      <c r="I18" s="146"/>
      <c r="J18" s="146"/>
      <c r="K18" s="264"/>
      <c r="L18" s="302"/>
      <c r="M18" s="70"/>
    </row>
    <row r="19" spans="1:13" ht="47.45" customHeight="1" x14ac:dyDescent="0.8">
      <c r="A19" s="40">
        <v>4</v>
      </c>
      <c r="B19" s="53">
        <v>110.00000000000001</v>
      </c>
      <c r="C19" s="139">
        <v>1110</v>
      </c>
      <c r="D19" s="140">
        <f t="shared" si="0"/>
        <v>1310</v>
      </c>
      <c r="E19" s="139">
        <v>1410</v>
      </c>
      <c r="F19" s="141">
        <v>1550</v>
      </c>
      <c r="G19" s="141">
        <v>2050</v>
      </c>
      <c r="H19" s="144">
        <v>1650</v>
      </c>
      <c r="I19" s="144">
        <v>500</v>
      </c>
      <c r="J19" s="144">
        <v>750</v>
      </c>
      <c r="K19" s="264"/>
      <c r="L19" s="302"/>
      <c r="M19" s="8">
        <v>100</v>
      </c>
    </row>
    <row r="20" spans="1:13" ht="47.45" customHeight="1" x14ac:dyDescent="0.8">
      <c r="A20" s="40" t="s">
        <v>284</v>
      </c>
      <c r="B20" s="53">
        <v>150</v>
      </c>
      <c r="C20" s="42">
        <v>1470</v>
      </c>
      <c r="D20" s="140">
        <f t="shared" si="0"/>
        <v>1670</v>
      </c>
      <c r="E20" s="42">
        <v>1855</v>
      </c>
      <c r="F20" s="42">
        <v>1955</v>
      </c>
      <c r="G20" s="42">
        <v>2550</v>
      </c>
      <c r="H20" s="42">
        <f t="shared" ref="H20" si="2">ROUNDUP( H19*1.35/5,0)*5</f>
        <v>2230</v>
      </c>
      <c r="I20" s="144">
        <v>500</v>
      </c>
      <c r="J20" s="144">
        <v>750</v>
      </c>
      <c r="K20" s="264"/>
      <c r="L20" s="302"/>
      <c r="M20" s="8">
        <v>100</v>
      </c>
    </row>
    <row r="21" spans="1:13" ht="47.45" customHeight="1" x14ac:dyDescent="0.8">
      <c r="A21" s="40">
        <v>4.8</v>
      </c>
      <c r="B21" s="53">
        <v>110</v>
      </c>
      <c r="C21" s="139">
        <v>1110</v>
      </c>
      <c r="D21" s="140">
        <f t="shared" si="0"/>
        <v>1310</v>
      </c>
      <c r="E21" s="139">
        <v>1410</v>
      </c>
      <c r="F21" s="141">
        <v>1550</v>
      </c>
      <c r="G21" s="141">
        <v>2050</v>
      </c>
      <c r="H21" s="144">
        <v>1650</v>
      </c>
      <c r="I21" s="144">
        <v>500</v>
      </c>
      <c r="J21" s="144">
        <v>750</v>
      </c>
      <c r="K21" s="264"/>
      <c r="L21" s="302"/>
      <c r="M21" s="91"/>
    </row>
    <row r="22" spans="1:13" ht="47.45" customHeight="1" x14ac:dyDescent="0.8">
      <c r="A22" s="40" t="s">
        <v>282</v>
      </c>
      <c r="B22" s="53">
        <v>150</v>
      </c>
      <c r="C22" s="42">
        <v>1470</v>
      </c>
      <c r="D22" s="140">
        <f t="shared" si="0"/>
        <v>1670</v>
      </c>
      <c r="E22" s="42">
        <v>1855</v>
      </c>
      <c r="F22" s="42">
        <v>1955</v>
      </c>
      <c r="G22" s="42">
        <v>2550</v>
      </c>
      <c r="H22" s="42">
        <f t="shared" ref="H22" si="3">ROUNDUP( H21*1.35/5,0)*5</f>
        <v>2230</v>
      </c>
      <c r="I22" s="144">
        <v>500</v>
      </c>
      <c r="J22" s="144">
        <v>750</v>
      </c>
      <c r="K22" s="264"/>
      <c r="L22" s="302"/>
      <c r="M22" s="91"/>
    </row>
    <row r="23" spans="1:13" ht="47.45" customHeight="1" x14ac:dyDescent="0.8">
      <c r="A23" s="40" t="s">
        <v>24</v>
      </c>
      <c r="B23" s="53">
        <v>440.00000000000006</v>
      </c>
      <c r="C23" s="139">
        <v>1575</v>
      </c>
      <c r="D23" s="140">
        <f t="shared" si="0"/>
        <v>1775</v>
      </c>
      <c r="E23" s="139">
        <v>1880</v>
      </c>
      <c r="F23" s="145"/>
      <c r="G23" s="145"/>
      <c r="H23" s="146"/>
      <c r="I23" s="146"/>
      <c r="J23" s="146"/>
      <c r="K23" s="264"/>
      <c r="L23" s="302"/>
      <c r="M23" s="91"/>
    </row>
    <row r="24" spans="1:13" ht="47.45" customHeight="1" x14ac:dyDescent="0.8">
      <c r="A24" s="40">
        <v>5</v>
      </c>
      <c r="B24" s="53">
        <v>120</v>
      </c>
      <c r="C24" s="139">
        <v>1165</v>
      </c>
      <c r="D24" s="140">
        <f t="shared" si="0"/>
        <v>1365</v>
      </c>
      <c r="E24" s="139">
        <v>1470</v>
      </c>
      <c r="F24" s="141">
        <v>1610</v>
      </c>
      <c r="G24" s="141">
        <v>2110</v>
      </c>
      <c r="H24" s="144">
        <v>1700</v>
      </c>
      <c r="I24" s="144">
        <v>500</v>
      </c>
      <c r="J24" s="144">
        <v>750</v>
      </c>
      <c r="K24" s="264"/>
      <c r="L24" s="302"/>
      <c r="M24" s="91"/>
    </row>
    <row r="25" spans="1:13" ht="47.45" customHeight="1" x14ac:dyDescent="0.8">
      <c r="A25" s="40">
        <v>6</v>
      </c>
      <c r="B25" s="53">
        <v>120</v>
      </c>
      <c r="C25" s="139">
        <v>1165</v>
      </c>
      <c r="D25" s="140">
        <f t="shared" si="0"/>
        <v>1365</v>
      </c>
      <c r="E25" s="139">
        <v>1470</v>
      </c>
      <c r="F25" s="141">
        <v>1610</v>
      </c>
      <c r="G25" s="141">
        <v>2110</v>
      </c>
      <c r="H25" s="144">
        <v>1700</v>
      </c>
      <c r="I25" s="144">
        <v>500</v>
      </c>
      <c r="J25" s="144">
        <v>750</v>
      </c>
      <c r="K25" s="264"/>
      <c r="L25" s="302"/>
      <c r="M25" s="8">
        <v>120</v>
      </c>
    </row>
    <row r="26" spans="1:13" ht="47.45" customHeight="1" x14ac:dyDescent="0.8">
      <c r="A26" s="40" t="s">
        <v>235</v>
      </c>
      <c r="B26" s="53">
        <v>160</v>
      </c>
      <c r="C26" s="42">
        <v>1545</v>
      </c>
      <c r="D26" s="140">
        <f t="shared" si="0"/>
        <v>1745</v>
      </c>
      <c r="E26" s="42">
        <v>1940</v>
      </c>
      <c r="F26" s="42">
        <v>2035</v>
      </c>
      <c r="G26" s="42">
        <v>2630</v>
      </c>
      <c r="H26" s="42">
        <f t="shared" ref="H26" si="4">ROUNDUP( H25*1.35/5,0)*5</f>
        <v>2295</v>
      </c>
      <c r="I26" s="144">
        <v>500</v>
      </c>
      <c r="J26" s="144">
        <v>750</v>
      </c>
      <c r="K26" s="264"/>
      <c r="L26" s="302"/>
      <c r="M26" s="8">
        <v>120</v>
      </c>
    </row>
    <row r="27" spans="1:13" ht="47.45" customHeight="1" x14ac:dyDescent="0.8">
      <c r="A27" s="40" t="s">
        <v>25</v>
      </c>
      <c r="B27" s="53">
        <v>495.00000000000006</v>
      </c>
      <c r="C27" s="139">
        <v>1630</v>
      </c>
      <c r="D27" s="140">
        <f t="shared" si="0"/>
        <v>1830</v>
      </c>
      <c r="E27" s="139">
        <v>1940</v>
      </c>
      <c r="F27" s="145"/>
      <c r="G27" s="145"/>
      <c r="H27" s="146"/>
      <c r="I27" s="146"/>
      <c r="J27" s="146"/>
      <c r="K27" s="264"/>
      <c r="L27" s="302"/>
      <c r="M27" s="70"/>
    </row>
    <row r="28" spans="1:13" ht="47.45" customHeight="1" x14ac:dyDescent="0.8">
      <c r="A28" s="219">
        <v>6.35</v>
      </c>
      <c r="B28" s="221">
        <v>120</v>
      </c>
      <c r="C28" s="220">
        <v>1225</v>
      </c>
      <c r="D28" s="220">
        <f t="shared" si="0"/>
        <v>1425</v>
      </c>
      <c r="E28" s="220">
        <v>1530</v>
      </c>
      <c r="F28" s="235">
        <v>1670</v>
      </c>
      <c r="G28" s="235">
        <v>2170</v>
      </c>
      <c r="H28" s="219">
        <v>1750</v>
      </c>
      <c r="I28" s="219">
        <v>500</v>
      </c>
      <c r="J28" s="219">
        <v>750</v>
      </c>
      <c r="K28" s="264"/>
      <c r="L28" s="302"/>
      <c r="M28" s="91"/>
    </row>
    <row r="29" spans="1:13" ht="47.45" customHeight="1" x14ac:dyDescent="0.8">
      <c r="A29" s="40" t="s">
        <v>285</v>
      </c>
      <c r="B29" s="53">
        <v>160</v>
      </c>
      <c r="C29" s="42">
        <v>1625</v>
      </c>
      <c r="D29" s="140">
        <f t="shared" si="0"/>
        <v>1825</v>
      </c>
      <c r="E29" s="42">
        <v>2020</v>
      </c>
      <c r="F29" s="42">
        <v>2115</v>
      </c>
      <c r="G29" s="42">
        <v>2710</v>
      </c>
      <c r="H29" s="42">
        <f t="shared" ref="H29" si="5">ROUNDUP( H28*1.35/5,0)*5</f>
        <v>2365</v>
      </c>
      <c r="I29" s="144">
        <v>500</v>
      </c>
      <c r="J29" s="144">
        <v>750</v>
      </c>
      <c r="K29" s="264"/>
      <c r="L29" s="302"/>
      <c r="M29" s="91"/>
    </row>
    <row r="30" spans="1:13" ht="47.45" customHeight="1" x14ac:dyDescent="0.8">
      <c r="A30" s="40" t="s">
        <v>26</v>
      </c>
      <c r="B30" s="53">
        <v>550</v>
      </c>
      <c r="C30" s="139">
        <v>1690</v>
      </c>
      <c r="D30" s="140">
        <f t="shared" si="0"/>
        <v>1890</v>
      </c>
      <c r="E30" s="139">
        <v>1995</v>
      </c>
      <c r="F30" s="145"/>
      <c r="G30" s="145"/>
      <c r="H30" s="146"/>
      <c r="I30" s="146"/>
      <c r="J30" s="146"/>
      <c r="K30" s="264"/>
      <c r="L30" s="302"/>
      <c r="M30" s="91"/>
    </row>
    <row r="31" spans="1:13" ht="47.45" customHeight="1" x14ac:dyDescent="0.8">
      <c r="A31" s="40">
        <v>8</v>
      </c>
      <c r="B31" s="53">
        <v>130</v>
      </c>
      <c r="C31" s="139">
        <v>1340</v>
      </c>
      <c r="D31" s="140">
        <f t="shared" si="0"/>
        <v>1540</v>
      </c>
      <c r="E31" s="139">
        <v>1645</v>
      </c>
      <c r="F31" s="141">
        <v>1800</v>
      </c>
      <c r="G31" s="141">
        <v>2295</v>
      </c>
      <c r="H31" s="144">
        <v>1850</v>
      </c>
      <c r="I31" s="144">
        <v>500</v>
      </c>
      <c r="J31" s="144">
        <v>750</v>
      </c>
      <c r="K31" s="264"/>
      <c r="L31" s="302"/>
      <c r="M31" s="91"/>
    </row>
    <row r="32" spans="1:13" ht="47.45" customHeight="1" x14ac:dyDescent="0.8">
      <c r="A32" s="40" t="s">
        <v>236</v>
      </c>
      <c r="B32" s="53">
        <v>180</v>
      </c>
      <c r="C32" s="42">
        <v>1780</v>
      </c>
      <c r="D32" s="140">
        <f t="shared" si="0"/>
        <v>1980</v>
      </c>
      <c r="E32" s="42">
        <v>2175</v>
      </c>
      <c r="F32" s="42">
        <v>2290</v>
      </c>
      <c r="G32" s="42">
        <v>2880</v>
      </c>
      <c r="H32" s="42">
        <f t="shared" ref="H32" si="6">ROUNDUP( H31*1.35/5,0)*5</f>
        <v>2500</v>
      </c>
      <c r="I32" s="144">
        <v>500</v>
      </c>
      <c r="J32" s="144">
        <v>750</v>
      </c>
      <c r="K32" s="264"/>
      <c r="L32" s="302"/>
      <c r="M32" s="91"/>
    </row>
    <row r="33" spans="1:16" ht="47.45" customHeight="1" x14ac:dyDescent="0.8">
      <c r="A33" s="40" t="s">
        <v>27</v>
      </c>
      <c r="B33" s="53">
        <v>660</v>
      </c>
      <c r="C33" s="139">
        <v>1745</v>
      </c>
      <c r="D33" s="140">
        <f t="shared" si="0"/>
        <v>1945</v>
      </c>
      <c r="E33" s="139">
        <v>2050</v>
      </c>
      <c r="F33" s="145"/>
      <c r="G33" s="145"/>
      <c r="H33" s="146"/>
      <c r="I33" s="146"/>
      <c r="J33" s="146"/>
      <c r="K33" s="264"/>
      <c r="L33" s="302"/>
      <c r="M33" s="91"/>
    </row>
    <row r="34" spans="1:16" ht="47.45" customHeight="1" x14ac:dyDescent="0.8">
      <c r="A34" s="40">
        <v>9.5</v>
      </c>
      <c r="B34" s="53">
        <v>130</v>
      </c>
      <c r="C34" s="139">
        <v>1460</v>
      </c>
      <c r="D34" s="140">
        <f t="shared" si="0"/>
        <v>1660</v>
      </c>
      <c r="E34" s="139">
        <v>1760</v>
      </c>
      <c r="F34" s="141">
        <v>1920</v>
      </c>
      <c r="G34" s="141">
        <v>2420</v>
      </c>
      <c r="H34" s="144">
        <v>1950</v>
      </c>
      <c r="I34" s="144">
        <v>500</v>
      </c>
      <c r="J34" s="144">
        <v>750</v>
      </c>
      <c r="K34" s="264"/>
      <c r="L34" s="302"/>
      <c r="M34" s="91"/>
    </row>
    <row r="35" spans="1:16" ht="47.45" customHeight="1" x14ac:dyDescent="0.8">
      <c r="A35" s="40" t="s">
        <v>237</v>
      </c>
      <c r="B35" s="53">
        <v>180</v>
      </c>
      <c r="C35" s="42">
        <v>1940</v>
      </c>
      <c r="D35" s="140">
        <f t="shared" si="0"/>
        <v>2140</v>
      </c>
      <c r="E35" s="42">
        <v>2330</v>
      </c>
      <c r="F35" s="42">
        <v>2455</v>
      </c>
      <c r="G35" s="42">
        <v>3050</v>
      </c>
      <c r="H35" s="42">
        <f t="shared" ref="H35" si="7">ROUNDUP( H34*1.35/5,0)*5</f>
        <v>2635</v>
      </c>
      <c r="I35" s="144">
        <v>500</v>
      </c>
      <c r="J35" s="144">
        <v>750</v>
      </c>
      <c r="K35" s="264"/>
      <c r="L35" s="302"/>
      <c r="M35" s="91"/>
    </row>
    <row r="36" spans="1:16" ht="47.45" customHeight="1" x14ac:dyDescent="0.8">
      <c r="A36" s="40" t="s">
        <v>28</v>
      </c>
      <c r="B36" s="53">
        <v>180</v>
      </c>
      <c r="C36" s="139">
        <v>2040</v>
      </c>
      <c r="D36" s="140">
        <f t="shared" si="0"/>
        <v>2240</v>
      </c>
      <c r="E36" s="139">
        <v>2430</v>
      </c>
      <c r="F36" s="141">
        <v>2555</v>
      </c>
      <c r="G36" s="141">
        <v>3150</v>
      </c>
      <c r="H36" s="141">
        <v>2735</v>
      </c>
      <c r="I36" s="144">
        <v>500</v>
      </c>
      <c r="J36" s="144">
        <v>750</v>
      </c>
      <c r="K36" s="265"/>
      <c r="L36" s="303"/>
      <c r="M36" s="91"/>
      <c r="O36" s="138"/>
      <c r="P36" s="138"/>
    </row>
    <row r="39" spans="1:16" ht="40.5" x14ac:dyDescent="0.8">
      <c r="B39" s="374" t="s">
        <v>302</v>
      </c>
      <c r="C39" s="374"/>
      <c r="D39" s="374"/>
      <c r="E39" s="374"/>
      <c r="F39" s="374"/>
      <c r="G39" s="374"/>
      <c r="H39" s="374"/>
      <c r="I39" s="374"/>
      <c r="J39" s="374"/>
    </row>
    <row r="40" spans="1:16" ht="40.5" x14ac:dyDescent="0.8">
      <c r="B40" s="51" t="s">
        <v>94</v>
      </c>
      <c r="C40" s="51"/>
      <c r="D40" s="51"/>
      <c r="E40" s="51"/>
      <c r="F40" s="51"/>
      <c r="G40" s="51"/>
      <c r="H40" s="51"/>
      <c r="I40" s="51"/>
      <c r="J40" s="51"/>
    </row>
    <row r="41" spans="1:16" ht="40.5" x14ac:dyDescent="0.8">
      <c r="B41" s="374" t="s">
        <v>42</v>
      </c>
      <c r="C41" s="374"/>
      <c r="D41" s="374"/>
      <c r="E41" s="374"/>
      <c r="F41" s="374"/>
      <c r="G41" s="374"/>
      <c r="H41" s="374"/>
      <c r="I41" s="374"/>
      <c r="J41" s="374"/>
    </row>
    <row r="42" spans="1:16" ht="40.5" x14ac:dyDescent="0.8">
      <c r="B42" s="374"/>
      <c r="C42" s="374"/>
      <c r="D42" s="374"/>
      <c r="E42" s="374"/>
      <c r="F42" s="374"/>
      <c r="G42" s="374"/>
      <c r="H42" s="374"/>
      <c r="I42" s="374"/>
      <c r="J42" s="374"/>
    </row>
    <row r="53" spans="2:7" x14ac:dyDescent="0.8">
      <c r="B53" s="13"/>
      <c r="C53" s="13"/>
      <c r="D53" s="13"/>
      <c r="E53" s="13"/>
      <c r="F53" s="13"/>
      <c r="G53" s="13"/>
    </row>
    <row r="54" spans="2:7" x14ac:dyDescent="0.8">
      <c r="B54" s="13"/>
      <c r="C54" s="13"/>
      <c r="D54" s="13"/>
      <c r="E54" s="13"/>
      <c r="F54" s="13"/>
      <c r="G54" s="13"/>
    </row>
    <row r="55" spans="2:7" x14ac:dyDescent="0.8">
      <c r="B55" s="13"/>
      <c r="C55" s="13"/>
      <c r="D55" s="13"/>
      <c r="E55" s="13"/>
      <c r="F55" s="13"/>
      <c r="G55" s="13"/>
    </row>
    <row r="56" spans="2:7" x14ac:dyDescent="0.8">
      <c r="B56" s="13"/>
      <c r="C56" s="13"/>
      <c r="D56" s="13"/>
      <c r="E56" s="13"/>
      <c r="F56" s="13"/>
      <c r="G56" s="13"/>
    </row>
    <row r="57" spans="2:7" x14ac:dyDescent="0.8">
      <c r="B57" s="13"/>
      <c r="C57" s="13"/>
      <c r="D57" s="13"/>
      <c r="E57" s="13"/>
      <c r="F57" s="13"/>
      <c r="G57" s="13"/>
    </row>
    <row r="58" spans="2:7" x14ac:dyDescent="0.8">
      <c r="B58" s="13"/>
      <c r="C58" s="13"/>
      <c r="D58" s="13"/>
      <c r="E58" s="13"/>
      <c r="F58" s="13"/>
      <c r="G58" s="13"/>
    </row>
  </sheetData>
  <sheetProtection selectLockedCells="1" selectUnlockedCells="1"/>
  <mergeCells count="13">
    <mergeCell ref="B42:J42"/>
    <mergeCell ref="M12:M13"/>
    <mergeCell ref="K14:K36"/>
    <mergeCell ref="L14:L36"/>
    <mergeCell ref="B39:J39"/>
    <mergeCell ref="K12:L12"/>
    <mergeCell ref="B41:J41"/>
    <mergeCell ref="A12:B12"/>
    <mergeCell ref="C12:E12"/>
    <mergeCell ref="F12:G12"/>
    <mergeCell ref="H12:H13"/>
    <mergeCell ref="J12:J13"/>
    <mergeCell ref="I12:I13"/>
  </mergeCells>
  <printOptions horizontalCentered="1"/>
  <pageMargins left="0.47244094488188981" right="0.47244094488188981" top="0.43307086614173229" bottom="0.35433070866141736" header="0.31496062992125984" footer="0.31496062992125984"/>
  <pageSetup paperSize="9" scale="27" fitToHeight="0" orientation="portrait" useFirstPageNumber="1" r:id="rId1"/>
  <headerFooter alignWithMargins="0">
    <oddHeader xml:space="preserve">&amp;R&amp;14Update 08-05-68
</oddHead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F408-39E3-423F-8695-592BC3B50A3E}">
  <sheetPr>
    <tabColor rgb="FF92D050"/>
    <pageSetUpPr fitToPage="1"/>
  </sheetPr>
  <dimension ref="A1:I40"/>
  <sheetViews>
    <sheetView topLeftCell="A19" zoomScale="55" zoomScaleNormal="55" zoomScaleSheetLayoutView="40" workbookViewId="0">
      <selection activeCell="A26" sqref="A26:H26"/>
    </sheetView>
  </sheetViews>
  <sheetFormatPr defaultColWidth="11.85546875" defaultRowHeight="39.75" x14ac:dyDescent="0.8"/>
  <cols>
    <col min="1" max="1" width="25" style="13" customWidth="1"/>
    <col min="2" max="2" width="23.28515625" style="13" customWidth="1"/>
    <col min="3" max="8" width="29.7109375" style="13" customWidth="1"/>
    <col min="9" max="16384" width="11.85546875" style="13"/>
  </cols>
  <sheetData>
    <row r="1" spans="1:9" ht="40.5" x14ac:dyDescent="0.8">
      <c r="A1" s="26" t="s">
        <v>169</v>
      </c>
    </row>
    <row r="6" spans="1:9" ht="40.5" x14ac:dyDescent="0.8">
      <c r="H6" s="52"/>
      <c r="I6" s="52"/>
    </row>
    <row r="7" spans="1:9" ht="40.5" x14ac:dyDescent="0.8">
      <c r="H7" s="52"/>
      <c r="I7" s="52"/>
    </row>
    <row r="8" spans="1:9" ht="40.5" x14ac:dyDescent="0.8">
      <c r="B8" s="124" t="s">
        <v>220</v>
      </c>
      <c r="C8" s="66"/>
      <c r="D8" s="66"/>
      <c r="E8" s="66"/>
      <c r="H8" s="52"/>
      <c r="I8" s="52"/>
    </row>
    <row r="9" spans="1:9" ht="40.5" x14ac:dyDescent="0.8">
      <c r="H9" s="52"/>
      <c r="I9" s="52"/>
    </row>
    <row r="10" spans="1:9" ht="40.5" x14ac:dyDescent="0.8">
      <c r="A10" s="26" t="s">
        <v>170</v>
      </c>
      <c r="B10" s="26"/>
      <c r="C10" s="26"/>
      <c r="D10" s="26"/>
      <c r="E10" s="26"/>
      <c r="F10" s="26"/>
      <c r="H10" s="52"/>
      <c r="I10" s="52"/>
    </row>
    <row r="11" spans="1:9" s="17" customFormat="1" ht="40.5" x14ac:dyDescent="0.2">
      <c r="A11" s="242" t="s">
        <v>2</v>
      </c>
      <c r="B11" s="242"/>
      <c r="C11" s="242" t="s">
        <v>3</v>
      </c>
      <c r="D11" s="242"/>
      <c r="E11" s="242"/>
      <c r="F11" s="242"/>
      <c r="G11" s="242"/>
      <c r="H11" s="237" t="s">
        <v>8</v>
      </c>
    </row>
    <row r="12" spans="1:9" s="17" customFormat="1" ht="40.5" x14ac:dyDescent="0.2">
      <c r="A12" s="242" t="s">
        <v>9</v>
      </c>
      <c r="B12" s="237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237"/>
    </row>
    <row r="13" spans="1:9" s="17" customFormat="1" ht="40.5" x14ac:dyDescent="0.2">
      <c r="A13" s="242"/>
      <c r="B13" s="237"/>
      <c r="C13" s="5" t="s">
        <v>18</v>
      </c>
      <c r="D13" s="5" t="s">
        <v>18</v>
      </c>
      <c r="E13" s="5" t="s">
        <v>18</v>
      </c>
      <c r="F13" s="5" t="s">
        <v>18</v>
      </c>
      <c r="G13" s="5" t="s">
        <v>18</v>
      </c>
      <c r="H13" s="237"/>
    </row>
    <row r="14" spans="1:9" s="17" customFormat="1" ht="40.5" x14ac:dyDescent="0.2">
      <c r="A14" s="40">
        <v>3.2</v>
      </c>
      <c r="B14" s="53">
        <v>110.00000000000001</v>
      </c>
      <c r="C14" s="42">
        <v>650</v>
      </c>
      <c r="D14" s="42">
        <v>705</v>
      </c>
      <c r="E14" s="42">
        <v>925.00000000000011</v>
      </c>
      <c r="F14" s="42">
        <v>1035</v>
      </c>
      <c r="G14" s="42">
        <v>1145</v>
      </c>
      <c r="H14" s="84"/>
    </row>
    <row r="15" spans="1:9" s="17" customFormat="1" ht="40.5" x14ac:dyDescent="0.2">
      <c r="A15" s="40" t="s">
        <v>304</v>
      </c>
      <c r="B15" s="55">
        <v>150</v>
      </c>
      <c r="C15" s="42">
        <f>ROUNDUP( C14*1.35/5,0)*5</f>
        <v>880</v>
      </c>
      <c r="D15" s="42">
        <f>ROUNDUP( D14*1.35/5,0)*5</f>
        <v>955</v>
      </c>
      <c r="E15" s="42">
        <f>ROUNDUP( E14*1.35/5,0)*5</f>
        <v>1250</v>
      </c>
      <c r="F15" s="42">
        <f>ROUNDUP( F14*1.35/5,0)*5</f>
        <v>1400</v>
      </c>
      <c r="G15" s="42">
        <f>ROUNDUP( G14*1.35/5,0)*5</f>
        <v>1550</v>
      </c>
      <c r="H15" s="84"/>
    </row>
    <row r="16" spans="1:9" s="17" customFormat="1" ht="40.5" x14ac:dyDescent="0.2">
      <c r="A16" s="40" t="s">
        <v>23</v>
      </c>
      <c r="B16" s="53">
        <v>385.00000000000006</v>
      </c>
      <c r="C16" s="42">
        <v>650</v>
      </c>
      <c r="D16" s="42">
        <v>705</v>
      </c>
      <c r="E16" s="42">
        <v>925.00000000000011</v>
      </c>
      <c r="F16" s="42">
        <v>1035</v>
      </c>
      <c r="G16" s="42">
        <v>1145</v>
      </c>
      <c r="H16" s="84"/>
    </row>
    <row r="17" spans="1:8" s="17" customFormat="1" ht="40.5" x14ac:dyDescent="0.2">
      <c r="A17" s="40">
        <v>4</v>
      </c>
      <c r="B17" s="53">
        <v>110.00000000000001</v>
      </c>
      <c r="C17" s="42">
        <v>650</v>
      </c>
      <c r="D17" s="42">
        <v>705</v>
      </c>
      <c r="E17" s="42">
        <v>925.00000000000011</v>
      </c>
      <c r="F17" s="42">
        <v>1035</v>
      </c>
      <c r="G17" s="42">
        <v>1145</v>
      </c>
      <c r="H17" s="9">
        <v>100</v>
      </c>
    </row>
    <row r="18" spans="1:8" s="17" customFormat="1" ht="40.5" x14ac:dyDescent="0.2">
      <c r="A18" s="40" t="s">
        <v>284</v>
      </c>
      <c r="B18" s="53">
        <v>150</v>
      </c>
      <c r="C18" s="42">
        <v>845</v>
      </c>
      <c r="D18" s="42">
        <v>920</v>
      </c>
      <c r="E18" s="42">
        <v>1215</v>
      </c>
      <c r="F18" s="42">
        <v>1365</v>
      </c>
      <c r="G18" s="42">
        <v>1515</v>
      </c>
      <c r="H18" s="9">
        <v>100</v>
      </c>
    </row>
    <row r="19" spans="1:8" s="17" customFormat="1" ht="40.5" x14ac:dyDescent="0.2">
      <c r="A19" s="40">
        <v>4.8</v>
      </c>
      <c r="B19" s="53">
        <v>110</v>
      </c>
      <c r="C19" s="42">
        <v>705</v>
      </c>
      <c r="D19" s="42">
        <v>760</v>
      </c>
      <c r="E19" s="42">
        <v>980.00000000000011</v>
      </c>
      <c r="F19" s="42">
        <v>1090</v>
      </c>
      <c r="G19" s="42">
        <v>1200</v>
      </c>
      <c r="H19" s="84"/>
    </row>
    <row r="20" spans="1:8" s="17" customFormat="1" ht="40.5" x14ac:dyDescent="0.2">
      <c r="A20" s="40" t="s">
        <v>282</v>
      </c>
      <c r="B20" s="53">
        <v>150</v>
      </c>
      <c r="C20" s="42">
        <v>920</v>
      </c>
      <c r="D20" s="42">
        <v>995</v>
      </c>
      <c r="E20" s="42">
        <v>1290</v>
      </c>
      <c r="F20" s="42">
        <v>1440</v>
      </c>
      <c r="G20" s="42">
        <v>1585</v>
      </c>
      <c r="H20" s="84"/>
    </row>
    <row r="21" spans="1:8" s="17" customFormat="1" ht="40.5" x14ac:dyDescent="0.2">
      <c r="A21" s="40" t="s">
        <v>24</v>
      </c>
      <c r="B21" s="53">
        <v>440.00000000000006</v>
      </c>
      <c r="C21" s="42">
        <v>1015</v>
      </c>
      <c r="D21" s="42">
        <v>1070</v>
      </c>
      <c r="E21" s="42">
        <v>1290</v>
      </c>
      <c r="F21" s="42">
        <v>1400</v>
      </c>
      <c r="G21" s="42">
        <v>1508</v>
      </c>
      <c r="H21" s="84"/>
    </row>
    <row r="22" spans="1:8" s="17" customFormat="1" ht="40.5" x14ac:dyDescent="0.2">
      <c r="A22" s="40">
        <v>5</v>
      </c>
      <c r="B22" s="53">
        <v>120</v>
      </c>
      <c r="C22" s="42">
        <v>760</v>
      </c>
      <c r="D22" s="42">
        <v>815.00000000000011</v>
      </c>
      <c r="E22" s="42">
        <v>1035</v>
      </c>
      <c r="F22" s="42">
        <v>1145</v>
      </c>
      <c r="G22" s="42">
        <v>1255</v>
      </c>
      <c r="H22" s="84"/>
    </row>
    <row r="23" spans="1:8" s="17" customFormat="1" ht="40.5" x14ac:dyDescent="0.2">
      <c r="A23" s="40">
        <v>6</v>
      </c>
      <c r="B23" s="53">
        <v>120</v>
      </c>
      <c r="C23" s="42">
        <v>815.00000000000011</v>
      </c>
      <c r="D23" s="42">
        <v>870.00000000000011</v>
      </c>
      <c r="E23" s="42">
        <v>1090</v>
      </c>
      <c r="F23" s="42">
        <v>1200</v>
      </c>
      <c r="G23" s="42">
        <v>1310</v>
      </c>
      <c r="H23" s="9">
        <v>120</v>
      </c>
    </row>
    <row r="24" spans="1:8" s="17" customFormat="1" ht="40.5" x14ac:dyDescent="0.2">
      <c r="A24" s="40" t="s">
        <v>235</v>
      </c>
      <c r="B24" s="53">
        <v>165</v>
      </c>
      <c r="C24" s="42">
        <v>1070</v>
      </c>
      <c r="D24" s="42">
        <v>1140</v>
      </c>
      <c r="E24" s="42">
        <v>1440</v>
      </c>
      <c r="F24" s="42">
        <v>1585</v>
      </c>
      <c r="G24" s="42">
        <v>1735</v>
      </c>
      <c r="H24" s="9">
        <v>120</v>
      </c>
    </row>
    <row r="25" spans="1:8" s="17" customFormat="1" ht="40.5" x14ac:dyDescent="0.2">
      <c r="A25" s="40" t="s">
        <v>25</v>
      </c>
      <c r="B25" s="53">
        <v>495.00000000000006</v>
      </c>
      <c r="C25" s="42">
        <v>1070</v>
      </c>
      <c r="D25" s="42">
        <v>1125</v>
      </c>
      <c r="E25" s="42">
        <v>1345</v>
      </c>
      <c r="F25" s="42">
        <v>1455</v>
      </c>
      <c r="G25" s="42">
        <v>1565</v>
      </c>
      <c r="H25" s="84"/>
    </row>
    <row r="26" spans="1:8" s="17" customFormat="1" ht="40.5" x14ac:dyDescent="0.2">
      <c r="A26" s="219">
        <v>6.35</v>
      </c>
      <c r="B26" s="221">
        <v>120</v>
      </c>
      <c r="C26" s="222"/>
      <c r="D26" s="222">
        <v>925.00000000000011</v>
      </c>
      <c r="E26" s="222">
        <v>1145</v>
      </c>
      <c r="F26" s="222">
        <v>1255</v>
      </c>
      <c r="G26" s="222">
        <v>1365</v>
      </c>
      <c r="H26" s="230"/>
    </row>
    <row r="27" spans="1:8" s="17" customFormat="1" ht="40.5" x14ac:dyDescent="0.2">
      <c r="A27" s="40" t="s">
        <v>285</v>
      </c>
      <c r="B27" s="53">
        <v>165</v>
      </c>
      <c r="C27" s="69"/>
      <c r="D27" s="42">
        <v>1215</v>
      </c>
      <c r="E27" s="42">
        <v>1515</v>
      </c>
      <c r="F27" s="42">
        <v>1660</v>
      </c>
      <c r="G27" s="42">
        <v>1810</v>
      </c>
      <c r="H27" s="84"/>
    </row>
    <row r="28" spans="1:8" s="17" customFormat="1" ht="40.5" x14ac:dyDescent="0.2">
      <c r="A28" s="40" t="s">
        <v>26</v>
      </c>
      <c r="B28" s="53">
        <v>550</v>
      </c>
      <c r="C28" s="69"/>
      <c r="D28" s="42">
        <v>1200</v>
      </c>
      <c r="E28" s="42">
        <v>1420</v>
      </c>
      <c r="F28" s="42">
        <v>1530.0000000000002</v>
      </c>
      <c r="G28" s="42">
        <v>1640.0000000000002</v>
      </c>
      <c r="H28" s="84"/>
    </row>
    <row r="29" spans="1:8" s="17" customFormat="1" ht="40.5" x14ac:dyDescent="0.2">
      <c r="A29" s="72" t="s">
        <v>278</v>
      </c>
      <c r="B29" s="53"/>
      <c r="C29" s="69"/>
      <c r="D29" s="69"/>
      <c r="E29" s="69"/>
      <c r="F29" s="42">
        <v>100</v>
      </c>
      <c r="G29" s="69"/>
      <c r="H29" s="84"/>
    </row>
    <row r="30" spans="1:8" s="17" customFormat="1" ht="40.5" x14ac:dyDescent="0.2">
      <c r="A30" s="40">
        <v>8</v>
      </c>
      <c r="B30" s="53">
        <v>130</v>
      </c>
      <c r="C30" s="69"/>
      <c r="D30" s="42">
        <v>980.00000000000011</v>
      </c>
      <c r="E30" s="42">
        <v>1200</v>
      </c>
      <c r="F30" s="42">
        <v>1310</v>
      </c>
      <c r="G30" s="42">
        <v>1420</v>
      </c>
      <c r="H30" s="84"/>
    </row>
    <row r="31" spans="1:8" s="17" customFormat="1" ht="40.5" x14ac:dyDescent="0.2">
      <c r="A31" s="40" t="s">
        <v>236</v>
      </c>
      <c r="B31" s="53">
        <v>180</v>
      </c>
      <c r="C31" s="69"/>
      <c r="D31" s="42">
        <v>1290</v>
      </c>
      <c r="E31" s="42">
        <v>1585</v>
      </c>
      <c r="F31" s="42">
        <v>1735</v>
      </c>
      <c r="G31" s="42">
        <v>1885</v>
      </c>
      <c r="H31" s="84"/>
    </row>
    <row r="32" spans="1:8" s="17" customFormat="1" ht="40.5" x14ac:dyDescent="0.2">
      <c r="A32" s="40" t="s">
        <v>27</v>
      </c>
      <c r="B32" s="53">
        <v>660</v>
      </c>
      <c r="C32" s="69"/>
      <c r="D32" s="42">
        <v>1255</v>
      </c>
      <c r="E32" s="42">
        <v>1475</v>
      </c>
      <c r="F32" s="42">
        <v>1585.0000000000002</v>
      </c>
      <c r="G32" s="42">
        <v>1695.0000000000002</v>
      </c>
      <c r="H32" s="84"/>
    </row>
    <row r="33" spans="1:8" s="17" customFormat="1" ht="40.5" x14ac:dyDescent="0.2">
      <c r="A33" s="40">
        <v>9.5</v>
      </c>
      <c r="B33" s="53">
        <v>130</v>
      </c>
      <c r="C33" s="69"/>
      <c r="D33" s="147">
        <v>1035</v>
      </c>
      <c r="E33" s="42">
        <v>1255</v>
      </c>
      <c r="F33" s="42">
        <v>1365</v>
      </c>
      <c r="G33" s="42">
        <v>1475</v>
      </c>
      <c r="H33" s="84"/>
    </row>
    <row r="34" spans="1:8" s="17" customFormat="1" ht="40.5" x14ac:dyDescent="0.2">
      <c r="A34" s="40" t="s">
        <v>237</v>
      </c>
      <c r="B34" s="53">
        <v>180</v>
      </c>
      <c r="C34" s="69"/>
      <c r="D34" s="42">
        <v>1365</v>
      </c>
      <c r="E34" s="42">
        <v>1660</v>
      </c>
      <c r="F34" s="42">
        <v>1810</v>
      </c>
      <c r="G34" s="42">
        <v>1960</v>
      </c>
      <c r="H34" s="84"/>
    </row>
    <row r="35" spans="1:8" s="17" customFormat="1" ht="40.5" x14ac:dyDescent="0.2">
      <c r="A35" s="40" t="s">
        <v>28</v>
      </c>
      <c r="B35" s="53">
        <v>180</v>
      </c>
      <c r="C35" s="69"/>
      <c r="D35" s="69"/>
      <c r="E35" s="69"/>
      <c r="F35" s="42">
        <v>1905</v>
      </c>
      <c r="G35" s="42">
        <v>2015</v>
      </c>
      <c r="H35" s="84"/>
    </row>
    <row r="36" spans="1:8" s="17" customFormat="1" ht="40.5" x14ac:dyDescent="0.2">
      <c r="A36" s="40">
        <v>12.7</v>
      </c>
      <c r="B36" s="53">
        <v>130</v>
      </c>
      <c r="C36" s="69"/>
      <c r="D36" s="69"/>
      <c r="E36" s="69"/>
      <c r="F36" s="42">
        <v>1520</v>
      </c>
      <c r="G36" s="42">
        <v>1630</v>
      </c>
      <c r="H36" s="84"/>
    </row>
    <row r="37" spans="1:8" s="17" customFormat="1" ht="40.5" x14ac:dyDescent="0.2">
      <c r="A37" s="40" t="s">
        <v>238</v>
      </c>
      <c r="B37" s="53">
        <v>180</v>
      </c>
      <c r="C37" s="69"/>
      <c r="D37" s="69"/>
      <c r="E37" s="69"/>
      <c r="F37" s="42">
        <v>2020</v>
      </c>
      <c r="G37" s="42">
        <v>2170</v>
      </c>
      <c r="H37" s="84"/>
    </row>
    <row r="38" spans="1:8" s="17" customFormat="1" ht="40.5" x14ac:dyDescent="0.2">
      <c r="A38" s="40">
        <v>15.8</v>
      </c>
      <c r="B38" s="53">
        <v>145</v>
      </c>
      <c r="C38" s="69"/>
      <c r="D38" s="69"/>
      <c r="E38" s="69"/>
      <c r="F38" s="42">
        <v>1574.0000000000002</v>
      </c>
      <c r="G38" s="42">
        <v>1695.0000000000002</v>
      </c>
      <c r="H38" s="84"/>
    </row>
    <row r="39" spans="1:8" s="17" customFormat="1" ht="40.5" x14ac:dyDescent="0.2">
      <c r="A39" s="40" t="s">
        <v>286</v>
      </c>
      <c r="B39" s="53">
        <v>195</v>
      </c>
      <c r="C39" s="69"/>
      <c r="D39" s="69"/>
      <c r="E39" s="69"/>
      <c r="F39" s="42">
        <v>2090</v>
      </c>
      <c r="G39" s="42">
        <v>2255</v>
      </c>
      <c r="H39" s="84"/>
    </row>
    <row r="40" spans="1:8" s="17" customFormat="1" ht="40.5" x14ac:dyDescent="0.2">
      <c r="A40" s="40" t="s">
        <v>305</v>
      </c>
      <c r="B40" s="53">
        <v>205</v>
      </c>
      <c r="C40" s="69"/>
      <c r="D40" s="69"/>
      <c r="E40" s="69"/>
      <c r="F40" s="69"/>
      <c r="G40" s="42">
        <v>2400</v>
      </c>
      <c r="H40" s="84"/>
    </row>
  </sheetData>
  <sheetProtection selectLockedCells="1" selectUnlockedCells="1"/>
  <mergeCells count="5">
    <mergeCell ref="A11:B11"/>
    <mergeCell ref="C11:G11"/>
    <mergeCell ref="H11:H13"/>
    <mergeCell ref="A12:A13"/>
    <mergeCell ref="B12:B1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38" orientation="portrait" useFirstPageNumber="1" r:id="rId1"/>
  <headerFooter alignWithMargins="0">
    <oddHeader xml:space="preserve">&amp;R&amp;14Update 03-02-68
</oddHead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5C134-7823-4145-9B36-DF091B2718D2}">
  <sheetPr>
    <tabColor rgb="FF92D050"/>
    <pageSetUpPr fitToPage="1"/>
  </sheetPr>
  <dimension ref="A1:H49"/>
  <sheetViews>
    <sheetView topLeftCell="A13" zoomScale="55" zoomScaleNormal="55" workbookViewId="0">
      <selection activeCell="A25" sqref="A25:G25"/>
    </sheetView>
  </sheetViews>
  <sheetFormatPr defaultColWidth="11.85546875" defaultRowHeight="40.5" x14ac:dyDescent="0.8"/>
  <cols>
    <col min="1" max="1" width="19.7109375" style="13" customWidth="1"/>
    <col min="2" max="2" width="26.28515625" style="13" customWidth="1"/>
    <col min="3" max="6" width="29" style="13" customWidth="1"/>
    <col min="7" max="7" width="23.42578125" style="13" customWidth="1"/>
    <col min="8" max="8" width="11.85546875" style="79"/>
    <col min="9" max="16384" width="11.85546875" style="13"/>
  </cols>
  <sheetData>
    <row r="1" spans="1:8" x14ac:dyDescent="0.8">
      <c r="A1" s="26" t="s">
        <v>171</v>
      </c>
    </row>
    <row r="7" spans="1:8" x14ac:dyDescent="0.8">
      <c r="A7" s="26" t="s">
        <v>172</v>
      </c>
    </row>
    <row r="8" spans="1:8" x14ac:dyDescent="0.8">
      <c r="A8" s="242" t="s">
        <v>2</v>
      </c>
      <c r="B8" s="242"/>
      <c r="C8" s="242" t="s">
        <v>18</v>
      </c>
      <c r="D8" s="237" t="s">
        <v>306</v>
      </c>
      <c r="E8" s="237" t="s">
        <v>230</v>
      </c>
      <c r="F8" s="237" t="s">
        <v>231</v>
      </c>
      <c r="G8" s="237" t="s">
        <v>6</v>
      </c>
      <c r="H8" s="148"/>
    </row>
    <row r="9" spans="1:8" ht="81" x14ac:dyDescent="0.8">
      <c r="A9" s="5" t="s">
        <v>9</v>
      </c>
      <c r="B9" s="14" t="s">
        <v>124</v>
      </c>
      <c r="C9" s="242"/>
      <c r="D9" s="237"/>
      <c r="E9" s="237"/>
      <c r="F9" s="237"/>
      <c r="G9" s="237"/>
      <c r="H9" s="148"/>
    </row>
    <row r="10" spans="1:8" x14ac:dyDescent="0.8">
      <c r="A10" s="40">
        <v>3</v>
      </c>
      <c r="B10" s="53">
        <v>110.00000000000001</v>
      </c>
      <c r="C10" s="8">
        <v>850</v>
      </c>
      <c r="D10" s="149">
        <v>400</v>
      </c>
      <c r="E10" s="9">
        <f t="shared" ref="E10:E20" si="0">C10+750</f>
        <v>1600</v>
      </c>
      <c r="F10" s="9">
        <f t="shared" ref="F10:F20" si="1">E10+500</f>
        <v>2100</v>
      </c>
      <c r="G10" s="85"/>
      <c r="H10" s="13"/>
    </row>
    <row r="11" spans="1:8" x14ac:dyDescent="0.8">
      <c r="A11" s="40" t="s">
        <v>283</v>
      </c>
      <c r="B11" s="55">
        <v>150</v>
      </c>
      <c r="C11" s="8">
        <v>1045</v>
      </c>
      <c r="D11" s="149">
        <v>400</v>
      </c>
      <c r="E11" s="9">
        <f t="shared" si="0"/>
        <v>1795</v>
      </c>
      <c r="F11" s="9">
        <f t="shared" si="1"/>
        <v>2295</v>
      </c>
      <c r="G11" s="85"/>
      <c r="H11" s="13"/>
    </row>
    <row r="12" spans="1:8" x14ac:dyDescent="0.8">
      <c r="A12" s="40" t="s">
        <v>279</v>
      </c>
      <c r="B12" s="53">
        <v>385</v>
      </c>
      <c r="C12" s="8">
        <v>1180</v>
      </c>
      <c r="D12" s="149">
        <v>400</v>
      </c>
      <c r="E12" s="9">
        <f t="shared" si="0"/>
        <v>1930</v>
      </c>
      <c r="F12" s="9">
        <f t="shared" si="1"/>
        <v>2430</v>
      </c>
      <c r="G12" s="85"/>
      <c r="H12" s="13"/>
    </row>
    <row r="13" spans="1:8" x14ac:dyDescent="0.8">
      <c r="A13" s="40">
        <v>3.2</v>
      </c>
      <c r="B13" s="53">
        <v>110.00000000000001</v>
      </c>
      <c r="C13" s="8">
        <v>850</v>
      </c>
      <c r="D13" s="149">
        <v>400</v>
      </c>
      <c r="E13" s="9">
        <f t="shared" si="0"/>
        <v>1600</v>
      </c>
      <c r="F13" s="9">
        <f t="shared" si="1"/>
        <v>2100</v>
      </c>
      <c r="G13" s="85"/>
      <c r="H13" s="13"/>
    </row>
    <row r="14" spans="1:8" x14ac:dyDescent="0.8">
      <c r="A14" s="40" t="s">
        <v>304</v>
      </c>
      <c r="B14" s="57">
        <f>ROUNDUP( B13*1.35/5,0)*5</f>
        <v>150</v>
      </c>
      <c r="C14" s="42">
        <f>ROUNDUP( C13*1.35/5,0)*5</f>
        <v>1150</v>
      </c>
      <c r="D14" s="149">
        <v>400</v>
      </c>
      <c r="E14" s="9">
        <f>C14+750</f>
        <v>1900</v>
      </c>
      <c r="F14" s="9">
        <f>E14+500</f>
        <v>2400</v>
      </c>
      <c r="G14" s="85"/>
      <c r="H14" s="13"/>
    </row>
    <row r="15" spans="1:8" x14ac:dyDescent="0.8">
      <c r="A15" s="40" t="s">
        <v>23</v>
      </c>
      <c r="B15" s="53">
        <v>385.00000000000006</v>
      </c>
      <c r="C15" s="8">
        <v>1180</v>
      </c>
      <c r="D15" s="149">
        <v>400</v>
      </c>
      <c r="E15" s="9">
        <f t="shared" si="0"/>
        <v>1930</v>
      </c>
      <c r="F15" s="9">
        <f t="shared" si="1"/>
        <v>2430</v>
      </c>
      <c r="G15" s="85"/>
      <c r="H15" s="13"/>
    </row>
    <row r="16" spans="1:8" x14ac:dyDescent="0.8">
      <c r="A16" s="40">
        <v>4</v>
      </c>
      <c r="B16" s="53">
        <v>110.00000000000001</v>
      </c>
      <c r="C16" s="8">
        <v>850</v>
      </c>
      <c r="D16" s="149">
        <v>400</v>
      </c>
      <c r="E16" s="9">
        <f t="shared" si="0"/>
        <v>1600</v>
      </c>
      <c r="F16" s="9">
        <f t="shared" si="1"/>
        <v>2100</v>
      </c>
      <c r="G16" s="85"/>
      <c r="H16" s="13"/>
    </row>
    <row r="17" spans="1:8" x14ac:dyDescent="0.8">
      <c r="A17" s="40" t="s">
        <v>284</v>
      </c>
      <c r="B17" s="53">
        <v>150</v>
      </c>
      <c r="C17" s="8">
        <v>1045</v>
      </c>
      <c r="D17" s="149">
        <v>400</v>
      </c>
      <c r="E17" s="9">
        <f t="shared" si="0"/>
        <v>1795</v>
      </c>
      <c r="F17" s="9">
        <f t="shared" si="1"/>
        <v>2295</v>
      </c>
      <c r="G17" s="85"/>
      <c r="H17" s="13"/>
    </row>
    <row r="18" spans="1:8" x14ac:dyDescent="0.8">
      <c r="A18" s="40">
        <v>4.8</v>
      </c>
      <c r="B18" s="53">
        <v>110</v>
      </c>
      <c r="C18" s="8">
        <v>850</v>
      </c>
      <c r="D18" s="149">
        <v>400</v>
      </c>
      <c r="E18" s="9">
        <f t="shared" si="0"/>
        <v>1600</v>
      </c>
      <c r="F18" s="9">
        <f t="shared" si="1"/>
        <v>2100</v>
      </c>
      <c r="G18" s="85"/>
      <c r="H18" s="13"/>
    </row>
    <row r="19" spans="1:8" x14ac:dyDescent="0.8">
      <c r="A19" s="40" t="s">
        <v>282</v>
      </c>
      <c r="B19" s="53">
        <v>110.00000000000001</v>
      </c>
      <c r="C19" s="8">
        <v>1045</v>
      </c>
      <c r="D19" s="149">
        <v>400</v>
      </c>
      <c r="E19" s="9">
        <f t="shared" si="0"/>
        <v>1795</v>
      </c>
      <c r="F19" s="9">
        <f t="shared" si="1"/>
        <v>2295</v>
      </c>
      <c r="G19" s="85"/>
      <c r="H19" s="13"/>
    </row>
    <row r="20" spans="1:8" x14ac:dyDescent="0.8">
      <c r="A20" s="40" t="s">
        <v>24</v>
      </c>
      <c r="B20" s="53">
        <v>440.00000000000006</v>
      </c>
      <c r="C20" s="8">
        <v>1235</v>
      </c>
      <c r="D20" s="149">
        <v>400</v>
      </c>
      <c r="E20" s="9">
        <f t="shared" si="0"/>
        <v>1985</v>
      </c>
      <c r="F20" s="9">
        <f t="shared" si="1"/>
        <v>2485</v>
      </c>
      <c r="G20" s="85"/>
      <c r="H20" s="13"/>
    </row>
    <row r="21" spans="1:8" x14ac:dyDescent="0.8">
      <c r="A21" s="40">
        <v>5</v>
      </c>
      <c r="B21" s="53">
        <v>120</v>
      </c>
      <c r="C21" s="8">
        <v>905</v>
      </c>
      <c r="D21" s="149">
        <v>400</v>
      </c>
      <c r="E21" s="9">
        <f>C21+750</f>
        <v>1655</v>
      </c>
      <c r="F21" s="9">
        <f>E21+500</f>
        <v>2155</v>
      </c>
      <c r="G21" s="150"/>
      <c r="H21" s="13"/>
    </row>
    <row r="22" spans="1:8" x14ac:dyDescent="0.8">
      <c r="A22" s="40">
        <v>6</v>
      </c>
      <c r="B22" s="53">
        <v>120</v>
      </c>
      <c r="C22" s="8">
        <v>1015</v>
      </c>
      <c r="D22" s="149">
        <v>400</v>
      </c>
      <c r="E22" s="9">
        <f>C22+750</f>
        <v>1765</v>
      </c>
      <c r="F22" s="9">
        <f>E22+500</f>
        <v>2265</v>
      </c>
      <c r="G22" s="9">
        <v>750</v>
      </c>
      <c r="H22" s="13"/>
    </row>
    <row r="23" spans="1:8" x14ac:dyDescent="0.8">
      <c r="A23" s="40" t="s">
        <v>235</v>
      </c>
      <c r="B23" s="53">
        <v>160</v>
      </c>
      <c r="C23" s="8">
        <v>1270</v>
      </c>
      <c r="D23" s="149">
        <v>400</v>
      </c>
      <c r="E23" s="9">
        <f t="shared" ref="E23:E32" si="2">C23+750</f>
        <v>2020</v>
      </c>
      <c r="F23" s="9">
        <f t="shared" ref="F23:F32" si="3">E23+500</f>
        <v>2520</v>
      </c>
      <c r="G23" s="9">
        <v>750</v>
      </c>
      <c r="H23" s="13"/>
    </row>
    <row r="24" spans="1:8" x14ac:dyDescent="0.8">
      <c r="A24" s="40" t="s">
        <v>25</v>
      </c>
      <c r="B24" s="53">
        <v>495.00000000000006</v>
      </c>
      <c r="C24" s="8">
        <v>1345</v>
      </c>
      <c r="D24" s="149">
        <v>400</v>
      </c>
      <c r="E24" s="9">
        <f t="shared" si="2"/>
        <v>2095</v>
      </c>
      <c r="F24" s="9">
        <f t="shared" si="3"/>
        <v>2595</v>
      </c>
      <c r="G24" s="9">
        <v>750</v>
      </c>
      <c r="H24" s="13"/>
    </row>
    <row r="25" spans="1:8" x14ac:dyDescent="0.8">
      <c r="A25" s="219">
        <v>6.35</v>
      </c>
      <c r="B25" s="221">
        <v>120</v>
      </c>
      <c r="C25" s="219">
        <v>1015</v>
      </c>
      <c r="D25" s="236">
        <v>400</v>
      </c>
      <c r="E25" s="230">
        <f t="shared" si="2"/>
        <v>1765</v>
      </c>
      <c r="F25" s="230">
        <f t="shared" si="3"/>
        <v>2265</v>
      </c>
      <c r="G25" s="230">
        <v>750</v>
      </c>
      <c r="H25" s="13"/>
    </row>
    <row r="26" spans="1:8" x14ac:dyDescent="0.8">
      <c r="A26" s="40" t="s">
        <v>285</v>
      </c>
      <c r="B26" s="53">
        <v>160</v>
      </c>
      <c r="C26" s="8">
        <v>1270</v>
      </c>
      <c r="D26" s="149">
        <v>400</v>
      </c>
      <c r="E26" s="9">
        <f t="shared" si="2"/>
        <v>2020</v>
      </c>
      <c r="F26" s="9">
        <f t="shared" si="3"/>
        <v>2520</v>
      </c>
      <c r="G26" s="9">
        <v>750</v>
      </c>
      <c r="H26" s="13"/>
    </row>
    <row r="27" spans="1:8" x14ac:dyDescent="0.8">
      <c r="A27" s="40" t="s">
        <v>26</v>
      </c>
      <c r="B27" s="53">
        <v>550</v>
      </c>
      <c r="C27" s="8">
        <v>1400</v>
      </c>
      <c r="D27" s="149">
        <v>400</v>
      </c>
      <c r="E27" s="9">
        <f t="shared" si="2"/>
        <v>2150</v>
      </c>
      <c r="F27" s="9">
        <f t="shared" si="3"/>
        <v>2650</v>
      </c>
      <c r="G27" s="9">
        <v>750</v>
      </c>
      <c r="H27" s="13"/>
    </row>
    <row r="28" spans="1:8" x14ac:dyDescent="0.8">
      <c r="A28" s="40">
        <v>8</v>
      </c>
      <c r="B28" s="53">
        <v>130</v>
      </c>
      <c r="C28" s="8">
        <v>1070</v>
      </c>
      <c r="D28" s="149">
        <v>400</v>
      </c>
      <c r="E28" s="9">
        <f t="shared" si="2"/>
        <v>1820</v>
      </c>
      <c r="F28" s="9">
        <f t="shared" si="3"/>
        <v>2320</v>
      </c>
      <c r="G28" s="9">
        <v>750</v>
      </c>
      <c r="H28" s="13"/>
    </row>
    <row r="29" spans="1:8" x14ac:dyDescent="0.8">
      <c r="A29" s="40" t="s">
        <v>236</v>
      </c>
      <c r="B29" s="53">
        <v>180</v>
      </c>
      <c r="C29" s="8">
        <v>1340</v>
      </c>
      <c r="D29" s="149">
        <v>400</v>
      </c>
      <c r="E29" s="9">
        <f t="shared" si="2"/>
        <v>2090</v>
      </c>
      <c r="F29" s="9">
        <f t="shared" si="3"/>
        <v>2590</v>
      </c>
      <c r="G29" s="9">
        <v>750</v>
      </c>
      <c r="H29" s="13"/>
    </row>
    <row r="30" spans="1:8" x14ac:dyDescent="0.8">
      <c r="A30" s="40" t="s">
        <v>27</v>
      </c>
      <c r="B30" s="53">
        <v>660</v>
      </c>
      <c r="C30" s="8">
        <v>1455</v>
      </c>
      <c r="D30" s="149">
        <v>400</v>
      </c>
      <c r="E30" s="9">
        <f t="shared" si="2"/>
        <v>2205</v>
      </c>
      <c r="F30" s="9">
        <f t="shared" si="3"/>
        <v>2705</v>
      </c>
      <c r="G30" s="9">
        <v>750</v>
      </c>
      <c r="H30" s="13"/>
    </row>
    <row r="31" spans="1:8" x14ac:dyDescent="0.8">
      <c r="A31" s="40">
        <v>9.5</v>
      </c>
      <c r="B31" s="53">
        <v>130</v>
      </c>
      <c r="C31" s="8">
        <v>1180</v>
      </c>
      <c r="D31" s="149">
        <v>400</v>
      </c>
      <c r="E31" s="9">
        <f t="shared" si="2"/>
        <v>1930</v>
      </c>
      <c r="F31" s="9">
        <f t="shared" si="3"/>
        <v>2430</v>
      </c>
      <c r="G31" s="9">
        <v>750</v>
      </c>
      <c r="H31" s="13"/>
    </row>
    <row r="32" spans="1:8" x14ac:dyDescent="0.8">
      <c r="A32" s="40" t="s">
        <v>237</v>
      </c>
      <c r="B32" s="53">
        <v>180</v>
      </c>
      <c r="C32" s="8">
        <v>1490</v>
      </c>
      <c r="D32" s="149">
        <v>400</v>
      </c>
      <c r="E32" s="9">
        <f t="shared" si="2"/>
        <v>2240</v>
      </c>
      <c r="F32" s="9">
        <f t="shared" si="3"/>
        <v>2740</v>
      </c>
      <c r="G32" s="9">
        <v>750</v>
      </c>
      <c r="H32" s="13"/>
    </row>
    <row r="35" spans="1:8" x14ac:dyDescent="0.8">
      <c r="A35" s="26" t="s">
        <v>173</v>
      </c>
    </row>
    <row r="42" spans="1:8" x14ac:dyDescent="0.8">
      <c r="B42" s="26" t="s">
        <v>174</v>
      </c>
    </row>
    <row r="44" spans="1:8" ht="81" x14ac:dyDescent="0.8">
      <c r="A44" s="5" t="s">
        <v>175</v>
      </c>
      <c r="B44" s="5" t="s">
        <v>176</v>
      </c>
      <c r="C44" s="14" t="s">
        <v>124</v>
      </c>
      <c r="D44" s="5" t="s">
        <v>177</v>
      </c>
      <c r="E44" s="14" t="s">
        <v>2</v>
      </c>
      <c r="F44" s="14" t="s">
        <v>6</v>
      </c>
      <c r="G44" s="79"/>
      <c r="H44" s="13"/>
    </row>
    <row r="45" spans="1:8" x14ac:dyDescent="0.8">
      <c r="A45" s="40" t="s">
        <v>178</v>
      </c>
      <c r="B45" s="40" t="s">
        <v>295</v>
      </c>
      <c r="C45" s="9">
        <v>3500</v>
      </c>
      <c r="D45" s="11" t="s">
        <v>179</v>
      </c>
      <c r="E45" s="9">
        <v>4000</v>
      </c>
      <c r="F45" s="9" t="s">
        <v>22</v>
      </c>
      <c r="G45" s="79"/>
      <c r="H45" s="13"/>
    </row>
    <row r="46" spans="1:8" x14ac:dyDescent="0.8">
      <c r="A46" s="40" t="s">
        <v>180</v>
      </c>
      <c r="B46" s="40" t="s">
        <v>296</v>
      </c>
      <c r="C46" s="11">
        <v>200</v>
      </c>
      <c r="D46" s="11" t="s">
        <v>181</v>
      </c>
      <c r="E46" s="11">
        <v>500</v>
      </c>
      <c r="F46" s="9" t="s">
        <v>22</v>
      </c>
      <c r="G46" s="79"/>
      <c r="H46" s="13"/>
    </row>
    <row r="47" spans="1:8" x14ac:dyDescent="0.8">
      <c r="A47" s="40" t="s">
        <v>180</v>
      </c>
      <c r="B47" s="40" t="s">
        <v>297</v>
      </c>
      <c r="C47" s="11">
        <v>250</v>
      </c>
      <c r="D47" s="11" t="s">
        <v>182</v>
      </c>
      <c r="E47" s="11">
        <v>600</v>
      </c>
      <c r="F47" s="9">
        <v>400</v>
      </c>
      <c r="G47" s="79"/>
      <c r="H47" s="13"/>
    </row>
    <row r="48" spans="1:8" x14ac:dyDescent="0.8">
      <c r="A48" s="40" t="s">
        <v>180</v>
      </c>
      <c r="B48" s="40" t="s">
        <v>298</v>
      </c>
      <c r="C48" s="11">
        <v>300</v>
      </c>
      <c r="D48" s="11" t="s">
        <v>183</v>
      </c>
      <c r="E48" s="11">
        <v>800</v>
      </c>
      <c r="F48" s="9">
        <v>400</v>
      </c>
      <c r="G48" s="79"/>
      <c r="H48" s="13"/>
    </row>
    <row r="49" spans="1:8" x14ac:dyDescent="0.8">
      <c r="A49" s="40" t="s">
        <v>180</v>
      </c>
      <c r="B49" s="40" t="s">
        <v>299</v>
      </c>
      <c r="C49" s="9">
        <v>350</v>
      </c>
      <c r="D49" s="11" t="s">
        <v>184</v>
      </c>
      <c r="E49" s="11">
        <v>900</v>
      </c>
      <c r="F49" s="9" t="s">
        <v>22</v>
      </c>
      <c r="G49" s="62" t="s">
        <v>300</v>
      </c>
      <c r="H49" s="13"/>
    </row>
  </sheetData>
  <sheetProtection selectLockedCells="1" selectUnlockedCells="1"/>
  <mergeCells count="6">
    <mergeCell ref="A8:B8"/>
    <mergeCell ref="C8:C9"/>
    <mergeCell ref="D8:D9"/>
    <mergeCell ref="E8:E9"/>
    <mergeCell ref="G8:G9"/>
    <mergeCell ref="F8:F9"/>
  </mergeCells>
  <printOptions horizontalCentered="1"/>
  <pageMargins left="0.55118110236220474" right="0.35433070866141736" top="0.55118110236220474" bottom="0.55118110236220474" header="0.31496062992125984" footer="0.31496062992125984"/>
  <pageSetup paperSize="9" scale="34" orientation="portrait" useFirstPageNumber="1" r:id="rId1"/>
  <headerFooter alignWithMargins="0">
    <oddHeader xml:space="preserve">&amp;R&amp;14Update 03-02-68
</oddHead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0366-C67C-47E0-BF5B-79F3B0BC311A}">
  <sheetPr>
    <tabColor rgb="FF92D050"/>
    <pageSetUpPr fitToPage="1"/>
  </sheetPr>
  <dimension ref="A1:O47"/>
  <sheetViews>
    <sheetView topLeftCell="A19" zoomScale="55" zoomScaleNormal="55" workbookViewId="0">
      <selection activeCell="A10" sqref="A10"/>
    </sheetView>
  </sheetViews>
  <sheetFormatPr defaultColWidth="8.85546875" defaultRowHeight="40.5" x14ac:dyDescent="0.85"/>
  <cols>
    <col min="1" max="13" width="20.42578125" style="87" customWidth="1"/>
    <col min="14" max="15" width="8.85546875" style="87"/>
    <col min="16" max="16" width="34.5703125" style="87" bestFit="1" customWidth="1"/>
    <col min="17" max="16384" width="8.85546875" style="87"/>
  </cols>
  <sheetData>
    <row r="1" spans="1:14" x14ac:dyDescent="0.85">
      <c r="A1" s="87" t="s">
        <v>258</v>
      </c>
    </row>
    <row r="6" spans="1:14" x14ac:dyDescent="0.85">
      <c r="A6" s="380" t="s">
        <v>257</v>
      </c>
      <c r="B6" s="268"/>
      <c r="C6" s="328" t="s">
        <v>245</v>
      </c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26"/>
    </row>
    <row r="7" spans="1:14" ht="81" x14ac:dyDescent="0.85">
      <c r="A7" s="4" t="s">
        <v>9</v>
      </c>
      <c r="B7" s="28" t="s">
        <v>10</v>
      </c>
      <c r="C7" s="4" t="s">
        <v>246</v>
      </c>
      <c r="D7" s="4" t="s">
        <v>247</v>
      </c>
      <c r="E7" s="4" t="s">
        <v>248</v>
      </c>
      <c r="F7" s="4" t="s">
        <v>249</v>
      </c>
      <c r="G7" s="4" t="s">
        <v>250</v>
      </c>
      <c r="H7" s="4" t="s">
        <v>251</v>
      </c>
      <c r="I7" s="4" t="s">
        <v>252</v>
      </c>
      <c r="J7" s="4" t="s">
        <v>253</v>
      </c>
      <c r="K7" s="4" t="s">
        <v>254</v>
      </c>
      <c r="L7" s="4" t="s">
        <v>255</v>
      </c>
      <c r="M7" s="4" t="s">
        <v>256</v>
      </c>
    </row>
    <row r="8" spans="1:14" x14ac:dyDescent="0.85">
      <c r="A8" s="40">
        <v>6</v>
      </c>
      <c r="B8" s="40">
        <v>120</v>
      </c>
      <c r="C8" s="8">
        <v>600</v>
      </c>
      <c r="D8" s="8">
        <v>740</v>
      </c>
      <c r="E8" s="8">
        <v>960</v>
      </c>
      <c r="F8" s="8">
        <v>800</v>
      </c>
      <c r="G8" s="8">
        <v>1640</v>
      </c>
      <c r="H8" s="8">
        <v>940</v>
      </c>
      <c r="I8" s="8">
        <v>1240</v>
      </c>
      <c r="J8" s="8">
        <v>960</v>
      </c>
      <c r="K8" s="8">
        <v>1140</v>
      </c>
      <c r="L8" s="8">
        <v>1200</v>
      </c>
      <c r="M8" s="8">
        <v>2200</v>
      </c>
    </row>
    <row r="9" spans="1:14" x14ac:dyDescent="0.85">
      <c r="A9" s="40" t="s">
        <v>235</v>
      </c>
      <c r="B9" s="40">
        <v>160</v>
      </c>
      <c r="C9" s="8">
        <v>680</v>
      </c>
      <c r="D9" s="8">
        <v>820</v>
      </c>
      <c r="E9" s="8">
        <v>1040</v>
      </c>
      <c r="F9" s="8">
        <v>880</v>
      </c>
      <c r="G9" s="8">
        <v>1720</v>
      </c>
      <c r="H9" s="8">
        <v>1020</v>
      </c>
      <c r="I9" s="8">
        <v>1320</v>
      </c>
      <c r="J9" s="8">
        <v>1040</v>
      </c>
      <c r="K9" s="8">
        <v>1220</v>
      </c>
      <c r="L9" s="8">
        <v>1280</v>
      </c>
      <c r="M9" s="8">
        <v>2280</v>
      </c>
    </row>
    <row r="10" spans="1:14" x14ac:dyDescent="0.85">
      <c r="A10" s="40">
        <v>8</v>
      </c>
      <c r="B10" s="40">
        <v>130</v>
      </c>
      <c r="C10" s="8">
        <v>620</v>
      </c>
      <c r="D10" s="8">
        <v>760</v>
      </c>
      <c r="E10" s="8">
        <v>980</v>
      </c>
      <c r="F10" s="8">
        <v>820</v>
      </c>
      <c r="G10" s="8">
        <v>1660</v>
      </c>
      <c r="H10" s="8">
        <v>960</v>
      </c>
      <c r="I10" s="8">
        <v>1260</v>
      </c>
      <c r="J10" s="8">
        <v>980</v>
      </c>
      <c r="K10" s="8">
        <v>1160</v>
      </c>
      <c r="L10" s="8">
        <v>1220</v>
      </c>
      <c r="M10" s="8">
        <v>2220</v>
      </c>
    </row>
    <row r="11" spans="1:14" x14ac:dyDescent="0.85">
      <c r="A11" s="40" t="s">
        <v>236</v>
      </c>
      <c r="B11" s="40">
        <v>180</v>
      </c>
      <c r="C11" s="8">
        <v>710</v>
      </c>
      <c r="D11" s="8">
        <v>850</v>
      </c>
      <c r="E11" s="8">
        <v>1070</v>
      </c>
      <c r="F11" s="8">
        <v>910</v>
      </c>
      <c r="G11" s="8">
        <v>1750</v>
      </c>
      <c r="H11" s="8">
        <v>1050</v>
      </c>
      <c r="I11" s="8">
        <v>1350</v>
      </c>
      <c r="J11" s="8">
        <v>1070</v>
      </c>
      <c r="K11" s="8">
        <v>1250</v>
      </c>
      <c r="L11" s="8">
        <v>1310</v>
      </c>
      <c r="M11" s="8">
        <v>2310</v>
      </c>
    </row>
    <row r="12" spans="1:14" x14ac:dyDescent="0.85">
      <c r="A12" s="40">
        <v>9.5</v>
      </c>
      <c r="B12" s="40">
        <v>130</v>
      </c>
      <c r="C12" s="8">
        <v>620</v>
      </c>
      <c r="D12" s="8">
        <v>760</v>
      </c>
      <c r="E12" s="8">
        <v>980</v>
      </c>
      <c r="F12" s="8">
        <v>820</v>
      </c>
      <c r="G12" s="8">
        <v>1660</v>
      </c>
      <c r="H12" s="8">
        <v>960</v>
      </c>
      <c r="I12" s="8">
        <v>1260</v>
      </c>
      <c r="J12" s="8">
        <v>980</v>
      </c>
      <c r="K12" s="8">
        <v>1160</v>
      </c>
      <c r="L12" s="8">
        <v>1220</v>
      </c>
      <c r="M12" s="8">
        <v>2220</v>
      </c>
    </row>
    <row r="13" spans="1:14" x14ac:dyDescent="0.85">
      <c r="A13" s="40" t="s">
        <v>237</v>
      </c>
      <c r="B13" s="40">
        <v>175</v>
      </c>
      <c r="C13" s="8">
        <v>710</v>
      </c>
      <c r="D13" s="8">
        <v>850</v>
      </c>
      <c r="E13" s="8">
        <v>1070</v>
      </c>
      <c r="F13" s="8">
        <v>910</v>
      </c>
      <c r="G13" s="8">
        <v>1750</v>
      </c>
      <c r="H13" s="8">
        <v>1050</v>
      </c>
      <c r="I13" s="8">
        <v>1350</v>
      </c>
      <c r="J13" s="8">
        <v>1070</v>
      </c>
      <c r="K13" s="8">
        <v>1250</v>
      </c>
      <c r="L13" s="8">
        <v>1310</v>
      </c>
      <c r="M13" s="8">
        <v>2310</v>
      </c>
    </row>
    <row r="14" spans="1:14" x14ac:dyDescent="0.85">
      <c r="A14" s="40" t="s">
        <v>28</v>
      </c>
      <c r="B14" s="40">
        <v>175</v>
      </c>
      <c r="C14" s="151"/>
      <c r="D14" s="8">
        <v>850</v>
      </c>
      <c r="E14" s="8">
        <v>1070</v>
      </c>
      <c r="F14" s="8">
        <v>910</v>
      </c>
      <c r="G14" s="8">
        <v>1750</v>
      </c>
      <c r="H14" s="8">
        <v>1050</v>
      </c>
      <c r="I14" s="8">
        <v>1350</v>
      </c>
      <c r="J14" s="8">
        <v>1070</v>
      </c>
      <c r="K14" s="8">
        <v>1250</v>
      </c>
      <c r="L14" s="8">
        <v>1310</v>
      </c>
      <c r="M14" s="8">
        <v>2310</v>
      </c>
    </row>
    <row r="15" spans="1:14" x14ac:dyDescent="0.85">
      <c r="A15" s="40">
        <v>12.7</v>
      </c>
      <c r="B15" s="40">
        <v>130</v>
      </c>
      <c r="C15" s="151"/>
      <c r="D15" s="8">
        <v>760</v>
      </c>
      <c r="E15" s="8">
        <v>980</v>
      </c>
      <c r="F15" s="8">
        <v>820</v>
      </c>
      <c r="G15" s="8">
        <v>1660</v>
      </c>
      <c r="H15" s="8">
        <v>960</v>
      </c>
      <c r="I15" s="8">
        <v>1260</v>
      </c>
      <c r="J15" s="8">
        <v>980</v>
      </c>
      <c r="K15" s="8">
        <v>1160</v>
      </c>
      <c r="L15" s="8">
        <v>1220</v>
      </c>
      <c r="M15" s="8">
        <v>2220</v>
      </c>
    </row>
    <row r="16" spans="1:14" x14ac:dyDescent="0.85">
      <c r="A16" s="40" t="s">
        <v>238</v>
      </c>
      <c r="B16" s="40">
        <v>175</v>
      </c>
      <c r="C16" s="151"/>
      <c r="D16" s="8">
        <v>850</v>
      </c>
      <c r="E16" s="8">
        <v>1070</v>
      </c>
      <c r="F16" s="8">
        <v>910</v>
      </c>
      <c r="G16" s="8">
        <v>1750</v>
      </c>
      <c r="H16" s="8">
        <v>1050</v>
      </c>
      <c r="I16" s="8">
        <v>1350</v>
      </c>
      <c r="J16" s="8">
        <v>1070</v>
      </c>
      <c r="K16" s="8">
        <v>1250</v>
      </c>
      <c r="L16" s="8">
        <v>1310</v>
      </c>
      <c r="M16" s="8">
        <v>2310</v>
      </c>
    </row>
    <row r="17" spans="1:13" x14ac:dyDescent="0.85">
      <c r="A17" s="40">
        <v>15.8</v>
      </c>
      <c r="B17" s="40">
        <v>145</v>
      </c>
      <c r="C17" s="151"/>
      <c r="D17" s="151"/>
      <c r="E17" s="8">
        <v>1010</v>
      </c>
      <c r="F17" s="151"/>
      <c r="G17" s="8">
        <v>1690</v>
      </c>
      <c r="H17" s="8">
        <v>990</v>
      </c>
      <c r="I17" s="8">
        <v>1290</v>
      </c>
      <c r="J17" s="8">
        <v>1010</v>
      </c>
      <c r="K17" s="8">
        <v>1190</v>
      </c>
      <c r="L17" s="8">
        <v>1250</v>
      </c>
      <c r="M17" s="8">
        <v>2250</v>
      </c>
    </row>
    <row r="18" spans="1:13" x14ac:dyDescent="0.85">
      <c r="A18" s="40" t="s">
        <v>239</v>
      </c>
      <c r="B18" s="40">
        <v>550</v>
      </c>
      <c r="C18" s="151"/>
      <c r="D18" s="151"/>
      <c r="E18" s="8">
        <v>1820</v>
      </c>
      <c r="F18" s="151"/>
      <c r="G18" s="8">
        <v>2500</v>
      </c>
      <c r="H18" s="8">
        <v>1800</v>
      </c>
      <c r="I18" s="8">
        <v>2100</v>
      </c>
      <c r="J18" s="8">
        <v>1820</v>
      </c>
      <c r="K18" s="8">
        <v>2000</v>
      </c>
      <c r="L18" s="8">
        <v>2060</v>
      </c>
      <c r="M18" s="8">
        <v>3060</v>
      </c>
    </row>
    <row r="19" spans="1:13" x14ac:dyDescent="0.85">
      <c r="A19" s="40">
        <v>17</v>
      </c>
      <c r="B19" s="40">
        <v>145</v>
      </c>
      <c r="C19" s="151"/>
      <c r="D19" s="151"/>
      <c r="E19" s="151"/>
      <c r="F19" s="151"/>
      <c r="G19" s="151"/>
      <c r="H19" s="8">
        <v>990</v>
      </c>
      <c r="I19" s="151"/>
      <c r="J19" s="8">
        <v>1010</v>
      </c>
      <c r="K19" s="8">
        <v>1190</v>
      </c>
      <c r="L19" s="8">
        <v>1250</v>
      </c>
      <c r="M19" s="8">
        <v>2250</v>
      </c>
    </row>
    <row r="20" spans="1:13" x14ac:dyDescent="0.85">
      <c r="A20" s="40">
        <v>19</v>
      </c>
      <c r="B20" s="40">
        <v>145</v>
      </c>
      <c r="C20" s="151"/>
      <c r="D20" s="151"/>
      <c r="E20" s="151"/>
      <c r="F20" s="151"/>
      <c r="G20" s="151"/>
      <c r="H20" s="8">
        <v>990</v>
      </c>
      <c r="I20" s="151"/>
      <c r="J20" s="8">
        <v>1010</v>
      </c>
      <c r="K20" s="8">
        <v>1190</v>
      </c>
      <c r="L20" s="8">
        <v>1250</v>
      </c>
      <c r="M20" s="8">
        <v>2250</v>
      </c>
    </row>
    <row r="21" spans="1:13" x14ac:dyDescent="0.85">
      <c r="A21" s="40" t="s">
        <v>29</v>
      </c>
      <c r="B21" s="40">
        <v>605</v>
      </c>
      <c r="C21" s="151"/>
      <c r="D21" s="151"/>
      <c r="E21" s="151"/>
      <c r="F21" s="151"/>
      <c r="G21" s="151"/>
      <c r="H21" s="151"/>
      <c r="I21" s="151"/>
      <c r="J21" s="151"/>
      <c r="K21" s="8">
        <v>2110</v>
      </c>
      <c r="L21" s="151"/>
      <c r="M21" s="8">
        <v>3170</v>
      </c>
    </row>
    <row r="22" spans="1:13" x14ac:dyDescent="0.85">
      <c r="A22" s="40" t="s">
        <v>30</v>
      </c>
      <c r="B22" s="40">
        <v>605</v>
      </c>
      <c r="C22" s="151"/>
      <c r="D22" s="151"/>
      <c r="E22" s="151"/>
      <c r="F22" s="151"/>
      <c r="G22" s="151"/>
      <c r="H22" s="151"/>
      <c r="I22" s="151"/>
      <c r="J22" s="151"/>
      <c r="K22" s="8">
        <v>2110</v>
      </c>
      <c r="L22" s="151"/>
      <c r="M22" s="8">
        <v>3170</v>
      </c>
    </row>
    <row r="24" spans="1:13" x14ac:dyDescent="0.85">
      <c r="A24" s="87" t="s">
        <v>261</v>
      </c>
    </row>
    <row r="29" spans="1:13" x14ac:dyDescent="0.85">
      <c r="D29" s="13"/>
    </row>
    <row r="30" spans="1:13" x14ac:dyDescent="0.85">
      <c r="H30" s="47" t="s">
        <v>270</v>
      </c>
    </row>
    <row r="31" spans="1:13" x14ac:dyDescent="0.85">
      <c r="A31" s="242" t="s">
        <v>257</v>
      </c>
      <c r="B31" s="242"/>
      <c r="C31" s="242" t="s">
        <v>260</v>
      </c>
      <c r="D31" s="242"/>
      <c r="E31" s="242"/>
      <c r="F31" s="242"/>
      <c r="G31" s="242"/>
      <c r="H31" s="242"/>
    </row>
    <row r="32" spans="1:13" ht="81" x14ac:dyDescent="0.85">
      <c r="A32" s="5" t="s">
        <v>9</v>
      </c>
      <c r="B32" s="14" t="s">
        <v>10</v>
      </c>
      <c r="C32" s="4" t="s">
        <v>259</v>
      </c>
      <c r="D32" s="4" t="s">
        <v>240</v>
      </c>
      <c r="E32" s="4" t="s">
        <v>241</v>
      </c>
      <c r="F32" s="4" t="s">
        <v>242</v>
      </c>
      <c r="G32" s="4" t="s">
        <v>243</v>
      </c>
      <c r="H32" s="4" t="s">
        <v>244</v>
      </c>
      <c r="J32" s="26" t="s">
        <v>262</v>
      </c>
    </row>
    <row r="33" spans="1:15" x14ac:dyDescent="0.85">
      <c r="A33" s="40">
        <v>6</v>
      </c>
      <c r="B33" s="53">
        <v>120</v>
      </c>
      <c r="C33" s="42">
        <v>460</v>
      </c>
      <c r="D33" s="42">
        <v>460</v>
      </c>
      <c r="E33" s="42">
        <v>480</v>
      </c>
      <c r="F33" s="42">
        <v>510</v>
      </c>
      <c r="G33" s="71">
        <v>560</v>
      </c>
      <c r="H33" s="42">
        <v>640</v>
      </c>
    </row>
    <row r="34" spans="1:15" x14ac:dyDescent="0.85">
      <c r="A34" s="40" t="s">
        <v>235</v>
      </c>
      <c r="B34" s="53">
        <v>160</v>
      </c>
      <c r="C34" s="42">
        <v>540</v>
      </c>
      <c r="D34" s="42">
        <v>540</v>
      </c>
      <c r="E34" s="42">
        <v>560</v>
      </c>
      <c r="F34" s="42">
        <v>590</v>
      </c>
      <c r="G34" s="71">
        <v>640</v>
      </c>
      <c r="H34" s="42">
        <v>720</v>
      </c>
      <c r="J34" s="381" t="s">
        <v>267</v>
      </c>
      <c r="K34" s="382"/>
      <c r="L34" s="378" t="s">
        <v>269</v>
      </c>
      <c r="M34" s="379"/>
      <c r="N34" s="50"/>
      <c r="O34" s="50"/>
    </row>
    <row r="35" spans="1:15" x14ac:dyDescent="0.85">
      <c r="A35" s="40">
        <v>8</v>
      </c>
      <c r="B35" s="53">
        <v>130</v>
      </c>
      <c r="C35" s="42">
        <v>480</v>
      </c>
      <c r="D35" s="42">
        <v>480</v>
      </c>
      <c r="E35" s="42">
        <v>500</v>
      </c>
      <c r="F35" s="42">
        <v>530</v>
      </c>
      <c r="G35" s="71">
        <v>580</v>
      </c>
      <c r="H35" s="42">
        <v>660</v>
      </c>
      <c r="J35" s="152" t="s">
        <v>263</v>
      </c>
      <c r="K35" s="152" t="s">
        <v>264</v>
      </c>
      <c r="L35" s="378"/>
      <c r="M35" s="379"/>
      <c r="N35" s="50"/>
      <c r="O35" s="50"/>
    </row>
    <row r="36" spans="1:15" x14ac:dyDescent="0.85">
      <c r="A36" s="40" t="s">
        <v>236</v>
      </c>
      <c r="B36" s="53">
        <v>175</v>
      </c>
      <c r="C36" s="42">
        <v>570</v>
      </c>
      <c r="D36" s="42">
        <v>570</v>
      </c>
      <c r="E36" s="42">
        <v>590</v>
      </c>
      <c r="F36" s="42">
        <v>620</v>
      </c>
      <c r="G36" s="71">
        <v>670</v>
      </c>
      <c r="H36" s="42">
        <v>750</v>
      </c>
      <c r="J36" s="152" t="s">
        <v>265</v>
      </c>
      <c r="K36" s="152">
        <v>600</v>
      </c>
      <c r="L36" s="378"/>
      <c r="M36" s="379"/>
    </row>
    <row r="37" spans="1:15" x14ac:dyDescent="0.85">
      <c r="A37" s="40">
        <v>9.5</v>
      </c>
      <c r="B37" s="53">
        <v>130</v>
      </c>
      <c r="C37" s="42">
        <v>480</v>
      </c>
      <c r="D37" s="42">
        <v>480</v>
      </c>
      <c r="E37" s="42">
        <v>500</v>
      </c>
      <c r="F37" s="42">
        <v>530</v>
      </c>
      <c r="G37" s="71">
        <v>580</v>
      </c>
      <c r="H37" s="42">
        <v>660</v>
      </c>
      <c r="J37" s="152" t="s">
        <v>268</v>
      </c>
      <c r="K37" s="152">
        <v>600</v>
      </c>
    </row>
    <row r="38" spans="1:15" x14ac:dyDescent="0.85">
      <c r="A38" s="40" t="s">
        <v>237</v>
      </c>
      <c r="B38" s="53">
        <v>175</v>
      </c>
      <c r="C38" s="42">
        <v>570</v>
      </c>
      <c r="D38" s="42">
        <v>570</v>
      </c>
      <c r="E38" s="42">
        <v>590</v>
      </c>
      <c r="F38" s="42">
        <v>620</v>
      </c>
      <c r="G38" s="71">
        <v>670</v>
      </c>
      <c r="H38" s="42">
        <v>750</v>
      </c>
      <c r="J38" s="152" t="s">
        <v>140</v>
      </c>
      <c r="K38" s="152">
        <v>800</v>
      </c>
    </row>
    <row r="39" spans="1:15" x14ac:dyDescent="0.85">
      <c r="A39" s="40" t="s">
        <v>28</v>
      </c>
      <c r="B39" s="53">
        <v>175</v>
      </c>
      <c r="C39" s="153"/>
      <c r="D39" s="42">
        <v>570</v>
      </c>
      <c r="E39" s="42">
        <v>590</v>
      </c>
      <c r="F39" s="42">
        <v>620</v>
      </c>
      <c r="G39" s="71">
        <v>670</v>
      </c>
      <c r="H39" s="42">
        <v>750</v>
      </c>
      <c r="J39" s="152" t="s">
        <v>266</v>
      </c>
      <c r="K39" s="152">
        <v>910</v>
      </c>
    </row>
    <row r="40" spans="1:15" x14ac:dyDescent="0.85">
      <c r="A40" s="40">
        <v>12.7</v>
      </c>
      <c r="B40" s="53">
        <v>130</v>
      </c>
      <c r="C40" s="153"/>
      <c r="D40" s="42">
        <v>480</v>
      </c>
      <c r="E40" s="42">
        <v>500</v>
      </c>
      <c r="F40" s="42">
        <v>530</v>
      </c>
      <c r="G40" s="71">
        <v>580</v>
      </c>
      <c r="H40" s="42">
        <v>660</v>
      </c>
      <c r="J40" s="152" t="s">
        <v>144</v>
      </c>
      <c r="K40" s="152">
        <v>1100</v>
      </c>
    </row>
    <row r="41" spans="1:15" x14ac:dyDescent="0.85">
      <c r="A41" s="40" t="s">
        <v>238</v>
      </c>
      <c r="B41" s="53">
        <v>175</v>
      </c>
      <c r="C41" s="153"/>
      <c r="D41" s="42">
        <v>570</v>
      </c>
      <c r="E41" s="42">
        <v>590</v>
      </c>
      <c r="F41" s="42">
        <v>620</v>
      </c>
      <c r="G41" s="71">
        <v>670</v>
      </c>
      <c r="H41" s="42">
        <v>750</v>
      </c>
    </row>
    <row r="42" spans="1:15" x14ac:dyDescent="0.85">
      <c r="A42" s="40">
        <v>15.8</v>
      </c>
      <c r="B42" s="53">
        <v>145</v>
      </c>
      <c r="C42" s="153"/>
      <c r="D42" s="153"/>
      <c r="E42" s="42">
        <v>530</v>
      </c>
      <c r="F42" s="42">
        <v>560</v>
      </c>
      <c r="G42" s="153"/>
      <c r="H42" s="42">
        <v>690</v>
      </c>
    </row>
    <row r="43" spans="1:15" x14ac:dyDescent="0.85">
      <c r="A43" s="40" t="s">
        <v>239</v>
      </c>
      <c r="B43" s="53">
        <v>550</v>
      </c>
      <c r="C43" s="153"/>
      <c r="D43" s="153"/>
      <c r="E43" s="42">
        <v>1340</v>
      </c>
      <c r="F43" s="42">
        <v>1370</v>
      </c>
      <c r="G43" s="153"/>
      <c r="H43" s="42">
        <v>1500</v>
      </c>
    </row>
    <row r="44" spans="1:15" x14ac:dyDescent="0.85">
      <c r="A44" s="40">
        <v>17</v>
      </c>
      <c r="B44" s="53">
        <v>145</v>
      </c>
      <c r="C44" s="153"/>
      <c r="D44" s="153"/>
      <c r="E44" s="153"/>
      <c r="F44" s="42">
        <v>560</v>
      </c>
      <c r="G44" s="153"/>
      <c r="H44" s="154"/>
    </row>
    <row r="45" spans="1:15" x14ac:dyDescent="0.85">
      <c r="A45" s="40">
        <v>19</v>
      </c>
      <c r="B45" s="53">
        <v>145</v>
      </c>
      <c r="C45" s="153"/>
      <c r="D45" s="153"/>
      <c r="E45" s="153"/>
      <c r="F45" s="42">
        <v>560</v>
      </c>
      <c r="G45" s="153"/>
      <c r="H45" s="154"/>
    </row>
    <row r="46" spans="1:15" x14ac:dyDescent="0.85">
      <c r="A46" s="40" t="s">
        <v>29</v>
      </c>
      <c r="B46" s="53">
        <v>605</v>
      </c>
      <c r="C46" s="154"/>
      <c r="D46" s="154"/>
      <c r="E46" s="154"/>
      <c r="F46" s="154"/>
      <c r="G46" s="154"/>
      <c r="H46" s="154"/>
    </row>
    <row r="47" spans="1:15" x14ac:dyDescent="0.85">
      <c r="A47" s="40" t="s">
        <v>30</v>
      </c>
      <c r="B47" s="53">
        <v>605</v>
      </c>
      <c r="C47" s="154"/>
      <c r="D47" s="154"/>
      <c r="E47" s="154"/>
      <c r="F47" s="154"/>
      <c r="G47" s="154"/>
      <c r="H47" s="154"/>
    </row>
  </sheetData>
  <mergeCells count="6">
    <mergeCell ref="C6:M6"/>
    <mergeCell ref="L34:M36"/>
    <mergeCell ref="A6:B6"/>
    <mergeCell ref="A31:B31"/>
    <mergeCell ref="C31:H31"/>
    <mergeCell ref="J34:K34"/>
  </mergeCells>
  <pageMargins left="0.23622047244094491" right="3.937007874015748E-2" top="0.43307086614173229" bottom="0.39370078740157483" header="0.31496062992125984" footer="0.31496062992125984"/>
  <pageSetup paperSize="9" scale="38" orientation="portrait" r:id="rId1"/>
  <headerFooter>
    <oddHeader>&amp;R&amp;14Update 03-02-68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29</vt:i4>
      </vt:variant>
      <vt:variant>
        <vt:lpstr>ช่วงที่มีชื่อ</vt:lpstr>
      </vt:variant>
      <vt:variant>
        <vt:i4>16</vt:i4>
      </vt:variant>
    </vt:vector>
  </HeadingPairs>
  <TitlesOfParts>
    <vt:vector size="45" baseType="lpstr">
      <vt:lpstr>TS-01+TS-01-0</vt:lpstr>
      <vt:lpstr>TS-02,02-SI</vt:lpstr>
      <vt:lpstr>TS-03</vt:lpstr>
      <vt:lpstr>TS-04</vt:lpstr>
      <vt:lpstr>TS-05</vt:lpstr>
      <vt:lpstr>TS-06</vt:lpstr>
      <vt:lpstr>TS-07</vt:lpstr>
      <vt:lpstr>TS-08</vt:lpstr>
      <vt:lpstr>TS-08S</vt:lpstr>
      <vt:lpstr>TS-09</vt:lpstr>
      <vt:lpstr>TS-09S</vt:lpstr>
      <vt:lpstr>TS-10</vt:lpstr>
      <vt:lpstr>TS-10S</vt:lpstr>
      <vt:lpstr>TS-11</vt:lpstr>
      <vt:lpstr>TSP-12</vt:lpstr>
      <vt:lpstr>TSP-12S</vt:lpstr>
      <vt:lpstr>TS-12,13</vt:lpstr>
      <vt:lpstr>TS-14</vt:lpstr>
      <vt:lpstr>TS-15</vt:lpstr>
      <vt:lpstr>TS-15S</vt:lpstr>
      <vt:lpstr>TS-17</vt:lpstr>
      <vt:lpstr>TS-17S</vt:lpstr>
      <vt:lpstr>TS-18</vt:lpstr>
      <vt:lpstr>TS-18S</vt:lpstr>
      <vt:lpstr>TS-21+22+25</vt:lpstr>
      <vt:lpstr>TS-23</vt:lpstr>
      <vt:lpstr>TS-27</vt:lpstr>
      <vt:lpstr>TS-28,29</vt:lpstr>
      <vt:lpstr>TW</vt:lpstr>
      <vt:lpstr>'TS-01+TS-01-0'!Print_Area</vt:lpstr>
      <vt:lpstr>'TS-04'!Print_Area</vt:lpstr>
      <vt:lpstr>'TS-07'!Print_Area</vt:lpstr>
      <vt:lpstr>'TS-08'!Print_Area</vt:lpstr>
      <vt:lpstr>'TS-08S'!Print_Area</vt:lpstr>
      <vt:lpstr>'TS-09'!Print_Area</vt:lpstr>
      <vt:lpstr>'TS-09S'!Print_Area</vt:lpstr>
      <vt:lpstr>'TS-10'!Print_Area</vt:lpstr>
      <vt:lpstr>'TS-10S'!Print_Area</vt:lpstr>
      <vt:lpstr>'TS-11'!Print_Area</vt:lpstr>
      <vt:lpstr>'TS-12,13'!Print_Area</vt:lpstr>
      <vt:lpstr>'TS-14'!Print_Area</vt:lpstr>
      <vt:lpstr>'TS-21+22+25'!Print_Area</vt:lpstr>
      <vt:lpstr>'TS-23'!Print_Area</vt:lpstr>
      <vt:lpstr>'TS-27'!Print_Area</vt:lpstr>
      <vt:lpstr>'TS-28,29'!Print_Area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Ying</cp:lastModifiedBy>
  <cp:lastPrinted>2025-09-08T02:14:03Z</cp:lastPrinted>
  <dcterms:created xsi:type="dcterms:W3CDTF">2022-01-24T04:38:25Z</dcterms:created>
  <dcterms:modified xsi:type="dcterms:W3CDTF">2026-07-31T06:40:35Z</dcterms:modified>
</cp:coreProperties>
</file>