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solver_lhs4">Sheet1!$L$3:$L$15</definedName>
    <definedName localSheetId="0" name="solver_opt">Sheet1!$K$17</definedName>
    <definedName localSheetId="0" name="solver_rhs4">Sheet1!$D$3:$D$15</definedName>
    <definedName localSheetId="0" name="solver_adj1">Sheet1!$O$3:$O$15</definedName>
    <definedName localSheetId="0" name="solver_lhs3">Sheet1!$O$3:$O$15</definedName>
    <definedName localSheetId="0" name="solver_rhs1">Sheet1!$M$3:$M$15</definedName>
    <definedName localSheetId="0" name="solver_adj">Sheet1!$L$3:$L$15</definedName>
    <definedName localSheetId="0" name="solver_lhs2">Sheet1!$M$15</definedName>
    <definedName localSheetId="0" name="solver_lhs1">Sheet1!$O$3:$O$15</definedName>
  </definedNames>
  <calcPr/>
  <extLst>
    <ext uri="GoogleSheetsCustomDataVersion1">
      <go:sheetsCustomData xmlns:go="http://customooxmlschemas.google.com/" r:id="rId6" roundtripDataSignature="AMtx7mj4PZx/toiCjNscWR9L/mo/eU7M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======
ID#AAAAH9kZu70
Benjamin Prescott    (2021-03-04 01:53:33)
Ignore this section - was getting ready to solve in Solver but fell asleep. :)</t>
      </text>
    </comment>
    <comment authorId="0" ref="B16">
      <text>
        <t xml:space="preserve">======
ID#AAAAH9kZu7g
Benjamin Prescott    (2021-03-04 01:51:25)
Do we need this? I just modeled off the original doc but think we might?</t>
      </text>
    </comment>
    <comment authorId="0" ref="F1">
      <text>
        <t xml:space="preserve">======
ID#AAAAH9kZu7M
Benjamin Prescott    (2021-03-04 01:48:55)
The formula's 275 number is a resource's hourly rate, the 8 represents 8 hour days, and then multiplied by the number of days for the task.</t>
      </text>
    </comment>
    <comment authorId="0" ref="E1">
      <text>
        <t xml:space="preserve">======
ID#AAAAH9kZu68
Benjamin Prescott    (2021-03-04 01:46:10)
Arbitrary numbers for how much of the task can be crashed</t>
      </text>
    </comment>
    <comment authorId="0" ref="D1">
      <text>
        <t xml:space="preserve">======
ID#AAAAH9kZu64
Benjamin Prescott    (2021-03-04 01:45:41)
Modeled against our work projects but we can modify if we need.</t>
      </text>
    </comment>
    <comment authorId="0" ref="J1">
      <text>
        <t xml:space="preserve">======
ID#AAAAH9kZu60
Benjamin Prescott    (2021-03-04 01:45:24)
Are these accurate? Seems odd...</t>
      </text>
    </comment>
  </commentList>
  <extLst>
    <ext uri="GoogleSheetsCustomDataVersion1">
      <go:sheetsCustomData xmlns:go="http://customooxmlschemas.google.com/" r:id="rId1" roundtripDataSignature="AMtx7mgACuMfsX8WWUgAakAnoJgn69JVx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======
ID#AAAAH9kZu5w
tc={DD96E83B-9D2D-4106-8702-6985ED656623}    (2021-03-04 01:40:43)
[Threaded comment]
Your version of Excel allows you to read this threaded comment; however, any edits to it will get removed if the file is opened in a newer version of Excel. Learn more: https://go.microsoft.com/fwlink/?linkid=870924
Comment:
    Not sure if this will work
------
ID#AAAAH9kZu7w
Benjamin Prescott    (2021-03-04 01:52:37)
To elaborate, this task depends on the last 4 tasks in the project and the start times/ end times / slack numbers seem off.</t>
      </text>
    </comment>
  </commentList>
  <extLst>
    <ext uri="GoogleSheetsCustomDataVersion1">
      <go:sheetsCustomData xmlns:go="http://customooxmlschemas.google.com/" r:id="rId1" roundtripDataSignature="AMtx7mhEhwZjoha/D6ByyItiTzjXC75eIA=="/>
    </ext>
  </extLst>
</comments>
</file>

<file path=xl/sharedStrings.xml><?xml version="1.0" encoding="utf-8"?>
<sst xmlns="http://schemas.openxmlformats.org/spreadsheetml/2006/main" count="135" uniqueCount="67">
  <si>
    <t>Name</t>
  </si>
  <si>
    <t>Activities</t>
  </si>
  <si>
    <t>Predecessor</t>
  </si>
  <si>
    <t>Normal Time (days)</t>
  </si>
  <si>
    <t>Crash Time (days)</t>
  </si>
  <si>
    <t>Normal Cost</t>
  </si>
  <si>
    <t>Crash Cost</t>
  </si>
  <si>
    <t>Activity Time Difference (Normal - Crash)</t>
  </si>
  <si>
    <t>Added Cost for Crashing</t>
  </si>
  <si>
    <t>Crash cost/time</t>
  </si>
  <si>
    <t>Days to be crashed</t>
  </si>
  <si>
    <t>LTEs</t>
  </si>
  <si>
    <t>Develop Infrastructure as Code Templates</t>
  </si>
  <si>
    <t>A</t>
  </si>
  <si>
    <t>x1</t>
  </si>
  <si>
    <t>Create Required Subscriptions</t>
  </si>
  <si>
    <t>B</t>
  </si>
  <si>
    <t>x2</t>
  </si>
  <si>
    <t>Create Cloud Access Hierarchy</t>
  </si>
  <si>
    <t>C</t>
  </si>
  <si>
    <t>x3</t>
  </si>
  <si>
    <t>Configure Cloud Security Center</t>
  </si>
  <si>
    <t>D</t>
  </si>
  <si>
    <t>x4</t>
  </si>
  <si>
    <t>Deploy Cloud Networking Core</t>
  </si>
  <si>
    <t>E</t>
  </si>
  <si>
    <t>x5</t>
  </si>
  <si>
    <t>Validate Networking</t>
  </si>
  <si>
    <t>F</t>
  </si>
  <si>
    <t>x6</t>
  </si>
  <si>
    <t>Configure VPN Connectivity</t>
  </si>
  <si>
    <t>G</t>
  </si>
  <si>
    <t>x7</t>
  </si>
  <si>
    <t>Implement Production Security Blueprint</t>
  </si>
  <si>
    <t>H</t>
  </si>
  <si>
    <t>x8</t>
  </si>
  <si>
    <t>Enable Network Watching &amp; Capture</t>
  </si>
  <si>
    <t>I</t>
  </si>
  <si>
    <t>x9</t>
  </si>
  <si>
    <t>Configure Firewalls</t>
  </si>
  <si>
    <t>J</t>
  </si>
  <si>
    <t>x10</t>
  </si>
  <si>
    <t>Configure Network Peering</t>
  </si>
  <si>
    <t>K</t>
  </si>
  <si>
    <t>x11</t>
  </si>
  <si>
    <t>Update IaC Templates</t>
  </si>
  <si>
    <t>L</t>
  </si>
  <si>
    <t>x12</t>
  </si>
  <si>
    <t>Client Walkthrough</t>
  </si>
  <si>
    <t>M</t>
  </si>
  <si>
    <t>F,H,I,J,K,L</t>
  </si>
  <si>
    <t>x13</t>
  </si>
  <si>
    <t>DUMMY</t>
  </si>
  <si>
    <t>Role</t>
  </si>
  <si>
    <t>Hourly Rate</t>
  </si>
  <si>
    <t>Starting Event</t>
  </si>
  <si>
    <t>Ending Event</t>
  </si>
  <si>
    <t>Senior Consultant</t>
  </si>
  <si>
    <t>Consultant</t>
  </si>
  <si>
    <t>7,8,9,10</t>
  </si>
  <si>
    <t>Time</t>
  </si>
  <si>
    <t>Earliest Start</t>
  </si>
  <si>
    <t>Earliest Finish</t>
  </si>
  <si>
    <t>Latest Start</t>
  </si>
  <si>
    <t>Latest Finish</t>
  </si>
  <si>
    <t>Slack</t>
  </si>
  <si>
    <t>Critical Path?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</si>
</sst>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theme="1"/>
    </font>
    <font/>
    <font>
      <b/>
      <sz val="9.0"/>
      <color rgb="FF3F3F3F"/>
      <name val="Calibri"/>
    </font>
    <font>
      <sz val="11.0"/>
      <color theme="1"/>
      <name val="Calibri"/>
    </font>
    <font>
      <sz val="11.0"/>
      <color theme="1"/>
    </font>
    <font>
      <b/>
      <color theme="1"/>
      <name val="Calibri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2" fontId="2" numFmtId="0" xfId="0" applyFill="1" applyFont="1"/>
    <xf borderId="0" fillId="2" fontId="1" numFmtId="0" xfId="0" applyAlignment="1" applyFont="1">
      <alignment horizontal="center" shrinkToFit="0" wrapText="1"/>
    </xf>
    <xf borderId="0" fillId="2" fontId="3" numFmtId="0" xfId="0" applyFont="1"/>
    <xf borderId="0" fillId="2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3" fontId="6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1" fillId="2" fontId="7" numFmtId="0" xfId="0" applyBorder="1" applyFont="1"/>
    <xf borderId="1" fillId="2" fontId="7" numFmtId="0" xfId="0" applyAlignment="1" applyBorder="1" applyFont="1">
      <alignment horizontal="center"/>
    </xf>
    <xf borderId="0" fillId="4" fontId="6" numFmtId="0" xfId="0" applyAlignment="1" applyFill="1" applyFont="1">
      <alignment horizontal="center"/>
    </xf>
    <xf borderId="1" fillId="2" fontId="6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5" fontId="9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2" numFmtId="0" xfId="0" applyFont="1"/>
    <xf borderId="2" fillId="6" fontId="5" numFmtId="0" xfId="0" applyAlignment="1" applyBorder="1" applyFill="1" applyFont="1">
      <alignment horizontal="left" shrinkToFit="0" wrapText="1"/>
    </xf>
    <xf borderId="2" fillId="6" fontId="6" numFmtId="0" xfId="0" applyAlignment="1" applyBorder="1" applyFont="1">
      <alignment horizontal="center"/>
    </xf>
    <xf borderId="2" fillId="6" fontId="6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0.0"/>
    <col customWidth="1" min="3" max="3" width="10.88"/>
    <col customWidth="1" min="4" max="4" width="15.13"/>
    <col customWidth="1" min="5" max="7" width="7.63"/>
    <col customWidth="1" min="8" max="8" width="18.63"/>
    <col customWidth="1" min="9" max="11" width="7.63"/>
    <col customWidth="1" min="12" max="12" width="14.38"/>
    <col customWidth="1" min="13" max="13" width="15.0"/>
    <col customWidth="1" min="14" max="26" width="7.63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4" t="s">
        <v>10</v>
      </c>
      <c r="M1" s="5"/>
      <c r="N1" s="6"/>
      <c r="O1" s="6"/>
    </row>
    <row r="2" ht="21.0" customHeight="1">
      <c r="K2" s="3"/>
      <c r="M2" s="5" t="s">
        <v>11</v>
      </c>
      <c r="N2" s="6"/>
      <c r="O2" s="6"/>
    </row>
    <row r="3" ht="14.25" customHeight="1">
      <c r="A3" s="7" t="s">
        <v>12</v>
      </c>
      <c r="B3" s="8" t="s">
        <v>13</v>
      </c>
      <c r="C3" s="9"/>
      <c r="D3" s="9">
        <v>5.0</v>
      </c>
      <c r="E3" s="9">
        <v>2.0</v>
      </c>
      <c r="F3" s="10">
        <f t="shared" ref="F3:F4" si="1">B19*8*D3</f>
        <v>11000</v>
      </c>
      <c r="G3" s="8">
        <f t="shared" ref="G3:G4" si="2">((D3-E3)*8*B19)+F3</f>
        <v>17600</v>
      </c>
      <c r="H3" s="8">
        <f t="shared" ref="H3:H15" si="3">D3-E3</f>
        <v>3</v>
      </c>
      <c r="I3" s="11">
        <f t="shared" ref="I3:I15" si="4">G3-F3</f>
        <v>6600</v>
      </c>
      <c r="J3" s="11">
        <f t="shared" ref="J3:J15" si="5">I3/H3</f>
        <v>2200</v>
      </c>
      <c r="K3" s="3"/>
      <c r="L3" s="12">
        <v>0.0</v>
      </c>
      <c r="M3" s="13">
        <v>0.0</v>
      </c>
      <c r="N3" s="6" t="s">
        <v>14</v>
      </c>
      <c r="O3" s="12">
        <v>0.0</v>
      </c>
    </row>
    <row r="4" ht="14.25" customHeight="1">
      <c r="A4" s="7" t="s">
        <v>15</v>
      </c>
      <c r="B4" s="8" t="s">
        <v>16</v>
      </c>
      <c r="C4" s="9" t="s">
        <v>13</v>
      </c>
      <c r="D4" s="9">
        <v>1.0</v>
      </c>
      <c r="E4" s="9">
        <v>0.5</v>
      </c>
      <c r="F4" s="14">
        <f t="shared" si="1"/>
        <v>2000</v>
      </c>
      <c r="G4" s="8">
        <f t="shared" si="2"/>
        <v>3000</v>
      </c>
      <c r="H4" s="8">
        <f t="shared" si="3"/>
        <v>0.5</v>
      </c>
      <c r="I4" s="11">
        <f t="shared" si="4"/>
        <v>1000</v>
      </c>
      <c r="J4" s="11">
        <f t="shared" si="5"/>
        <v>2000</v>
      </c>
      <c r="K4" s="3"/>
      <c r="L4" s="12">
        <v>0.0</v>
      </c>
      <c r="M4" s="15">
        <f t="shared" ref="M4:M15" si="6">D3-L3+M3</f>
        <v>5</v>
      </c>
      <c r="N4" s="6" t="s">
        <v>17</v>
      </c>
      <c r="O4" s="12">
        <v>0.0</v>
      </c>
    </row>
    <row r="5" ht="14.25" customHeight="1">
      <c r="A5" s="7" t="s">
        <v>18</v>
      </c>
      <c r="B5" s="8" t="s">
        <v>19</v>
      </c>
      <c r="C5" s="9" t="s">
        <v>13</v>
      </c>
      <c r="D5" s="9">
        <v>2.0</v>
      </c>
      <c r="E5" s="9">
        <v>1.0</v>
      </c>
      <c r="F5" s="14">
        <f>B20*8*D5</f>
        <v>4000</v>
      </c>
      <c r="G5" s="8">
        <f>((D5-E5)*8*B20)+F5</f>
        <v>6000</v>
      </c>
      <c r="H5" s="8">
        <f t="shared" si="3"/>
        <v>1</v>
      </c>
      <c r="I5" s="11">
        <f t="shared" si="4"/>
        <v>2000</v>
      </c>
      <c r="J5" s="11">
        <f t="shared" si="5"/>
        <v>2000</v>
      </c>
      <c r="K5" s="3"/>
      <c r="L5" s="12">
        <v>0.0</v>
      </c>
      <c r="M5" s="15">
        <f t="shared" si="6"/>
        <v>6</v>
      </c>
      <c r="N5" s="6" t="s">
        <v>20</v>
      </c>
      <c r="O5" s="12">
        <v>0.0</v>
      </c>
    </row>
    <row r="6" ht="14.25" customHeight="1">
      <c r="A6" s="7" t="s">
        <v>21</v>
      </c>
      <c r="B6" s="8" t="s">
        <v>22</v>
      </c>
      <c r="C6" s="9" t="s">
        <v>16</v>
      </c>
      <c r="D6" s="9">
        <v>2.0</v>
      </c>
      <c r="E6" s="9">
        <v>1.0</v>
      </c>
      <c r="F6" s="14">
        <f>B20*8*D6</f>
        <v>4000</v>
      </c>
      <c r="G6" s="8">
        <f>((D6-E6)*8*B20)+F6</f>
        <v>6000</v>
      </c>
      <c r="H6" s="8">
        <f t="shared" si="3"/>
        <v>1</v>
      </c>
      <c r="I6" s="11">
        <f t="shared" si="4"/>
        <v>2000</v>
      </c>
      <c r="J6" s="11">
        <f t="shared" si="5"/>
        <v>2000</v>
      </c>
      <c r="K6" s="3"/>
      <c r="L6" s="12">
        <v>0.0</v>
      </c>
      <c r="M6" s="15">
        <f t="shared" si="6"/>
        <v>8</v>
      </c>
      <c r="N6" s="6" t="s">
        <v>23</v>
      </c>
      <c r="O6" s="12">
        <v>0.0</v>
      </c>
    </row>
    <row r="7" ht="14.25" customHeight="1">
      <c r="A7" s="7" t="s">
        <v>24</v>
      </c>
      <c r="B7" s="8" t="s">
        <v>25</v>
      </c>
      <c r="C7" s="9" t="s">
        <v>19</v>
      </c>
      <c r="D7" s="9">
        <v>3.0</v>
      </c>
      <c r="E7" s="9">
        <v>2.0</v>
      </c>
      <c r="F7" s="10">
        <f>B19*8*D7</f>
        <v>6600</v>
      </c>
      <c r="G7" s="8">
        <f>((D7-E7)*8*B19)+F7</f>
        <v>8800</v>
      </c>
      <c r="H7" s="8">
        <f t="shared" si="3"/>
        <v>1</v>
      </c>
      <c r="I7" s="11">
        <f t="shared" si="4"/>
        <v>2200</v>
      </c>
      <c r="J7" s="11">
        <f t="shared" si="5"/>
        <v>2200</v>
      </c>
      <c r="K7" s="3"/>
      <c r="L7" s="12">
        <v>0.0</v>
      </c>
      <c r="M7" s="15">
        <f t="shared" si="6"/>
        <v>10</v>
      </c>
      <c r="N7" s="6" t="s">
        <v>26</v>
      </c>
      <c r="O7" s="12">
        <v>0.0</v>
      </c>
    </row>
    <row r="8" ht="14.25" customHeight="1">
      <c r="A8" s="7" t="s">
        <v>27</v>
      </c>
      <c r="B8" s="8" t="s">
        <v>28</v>
      </c>
      <c r="C8" s="9" t="s">
        <v>22</v>
      </c>
      <c r="D8" s="9">
        <v>1.0</v>
      </c>
      <c r="E8" s="9">
        <v>0.8</v>
      </c>
      <c r="F8" s="10">
        <f t="shared" ref="F8:F9" si="7">B19*8*D8</f>
        <v>2200</v>
      </c>
      <c r="G8" s="8">
        <f t="shared" ref="G8:G9" si="8">((D8-E8)*8*B19)+F8</f>
        <v>2640</v>
      </c>
      <c r="H8" s="8">
        <f t="shared" si="3"/>
        <v>0.2</v>
      </c>
      <c r="I8" s="11">
        <f t="shared" si="4"/>
        <v>440</v>
      </c>
      <c r="J8" s="11">
        <f t="shared" si="5"/>
        <v>2200</v>
      </c>
      <c r="K8" s="3"/>
      <c r="L8" s="12">
        <v>0.0</v>
      </c>
      <c r="M8" s="15">
        <f t="shared" si="6"/>
        <v>13</v>
      </c>
      <c r="N8" s="6" t="s">
        <v>29</v>
      </c>
      <c r="O8" s="12">
        <v>0.0</v>
      </c>
    </row>
    <row r="9" ht="14.25" customHeight="1">
      <c r="A9" s="7" t="s">
        <v>30</v>
      </c>
      <c r="B9" s="8" t="s">
        <v>31</v>
      </c>
      <c r="C9" s="9" t="s">
        <v>19</v>
      </c>
      <c r="D9" s="9">
        <v>3.0</v>
      </c>
      <c r="E9" s="9">
        <v>1.5</v>
      </c>
      <c r="F9" s="14">
        <f t="shared" si="7"/>
        <v>6000</v>
      </c>
      <c r="G9" s="8">
        <f t="shared" si="8"/>
        <v>9000</v>
      </c>
      <c r="H9" s="8">
        <f t="shared" si="3"/>
        <v>1.5</v>
      </c>
      <c r="I9" s="11">
        <f t="shared" si="4"/>
        <v>3000</v>
      </c>
      <c r="J9" s="11">
        <f t="shared" si="5"/>
        <v>2000</v>
      </c>
      <c r="K9" s="3"/>
      <c r="L9" s="12">
        <v>0.0</v>
      </c>
      <c r="M9" s="15">
        <f t="shared" si="6"/>
        <v>14</v>
      </c>
      <c r="N9" s="6" t="s">
        <v>32</v>
      </c>
      <c r="O9" s="12">
        <v>0.0</v>
      </c>
    </row>
    <row r="10" ht="14.25" customHeight="1">
      <c r="A10" s="7" t="s">
        <v>33</v>
      </c>
      <c r="B10" s="8" t="s">
        <v>34</v>
      </c>
      <c r="C10" s="9" t="s">
        <v>25</v>
      </c>
      <c r="D10" s="9">
        <v>3.0</v>
      </c>
      <c r="E10" s="9">
        <v>2.0</v>
      </c>
      <c r="F10" s="10">
        <f t="shared" ref="F10:F11" si="9">B19*8*D10</f>
        <v>6600</v>
      </c>
      <c r="G10" s="8">
        <f t="shared" ref="G10:G11" si="10">((D10-E10)*8*B19)+F10</f>
        <v>8800</v>
      </c>
      <c r="H10" s="8">
        <f t="shared" si="3"/>
        <v>1</v>
      </c>
      <c r="I10" s="11">
        <f t="shared" si="4"/>
        <v>2200</v>
      </c>
      <c r="J10" s="11">
        <f t="shared" si="5"/>
        <v>2200</v>
      </c>
      <c r="K10" s="3"/>
      <c r="L10" s="12">
        <v>0.0</v>
      </c>
      <c r="M10" s="15">
        <f t="shared" si="6"/>
        <v>17</v>
      </c>
      <c r="N10" s="6" t="s">
        <v>35</v>
      </c>
      <c r="O10" s="12">
        <v>0.0</v>
      </c>
    </row>
    <row r="11" ht="14.25" customHeight="1">
      <c r="A11" s="7" t="s">
        <v>36</v>
      </c>
      <c r="B11" s="8" t="s">
        <v>37</v>
      </c>
      <c r="C11" s="9" t="s">
        <v>25</v>
      </c>
      <c r="D11" s="9">
        <v>2.0</v>
      </c>
      <c r="E11" s="9">
        <v>1.0</v>
      </c>
      <c r="F11" s="14">
        <f t="shared" si="9"/>
        <v>4000</v>
      </c>
      <c r="G11" s="8">
        <f t="shared" si="10"/>
        <v>6000</v>
      </c>
      <c r="H11" s="8">
        <f t="shared" si="3"/>
        <v>1</v>
      </c>
      <c r="I11" s="11">
        <f t="shared" si="4"/>
        <v>2000</v>
      </c>
      <c r="J11" s="11">
        <f t="shared" si="5"/>
        <v>2000</v>
      </c>
      <c r="K11" s="3"/>
      <c r="L11" s="12">
        <v>0.0</v>
      </c>
      <c r="M11" s="15">
        <f t="shared" si="6"/>
        <v>20</v>
      </c>
      <c r="N11" s="6" t="s">
        <v>38</v>
      </c>
      <c r="O11" s="12">
        <v>0.0</v>
      </c>
    </row>
    <row r="12" ht="14.25" customHeight="1">
      <c r="A12" s="7" t="s">
        <v>39</v>
      </c>
      <c r="B12" s="8" t="s">
        <v>40</v>
      </c>
      <c r="C12" s="9" t="s">
        <v>31</v>
      </c>
      <c r="D12" s="9">
        <v>5.0</v>
      </c>
      <c r="E12" s="9">
        <v>2.0</v>
      </c>
      <c r="F12" s="10">
        <f>B19*8*D12</f>
        <v>11000</v>
      </c>
      <c r="G12" s="8">
        <f>((D12-E12)*8*B19)+F12</f>
        <v>17600</v>
      </c>
      <c r="H12" s="8">
        <f t="shared" si="3"/>
        <v>3</v>
      </c>
      <c r="I12" s="11">
        <f t="shared" si="4"/>
        <v>6600</v>
      </c>
      <c r="J12" s="11">
        <f t="shared" si="5"/>
        <v>2200</v>
      </c>
      <c r="K12" s="3"/>
      <c r="L12" s="12">
        <v>0.0</v>
      </c>
      <c r="M12" s="15">
        <f t="shared" si="6"/>
        <v>22</v>
      </c>
      <c r="N12" s="6" t="s">
        <v>41</v>
      </c>
      <c r="O12" s="12">
        <v>0.0</v>
      </c>
    </row>
    <row r="13" ht="14.25" customHeight="1">
      <c r="A13" s="7" t="s">
        <v>42</v>
      </c>
      <c r="B13" s="8" t="s">
        <v>43</v>
      </c>
      <c r="C13" s="9" t="s">
        <v>31</v>
      </c>
      <c r="D13" s="9">
        <v>1.0</v>
      </c>
      <c r="E13" s="9">
        <v>0.5</v>
      </c>
      <c r="F13" s="10">
        <f t="shared" ref="F13:F14" si="11">B19*8*D13</f>
        <v>2200</v>
      </c>
      <c r="G13" s="8">
        <f t="shared" ref="G13:G14" si="12">((D13-E13)*8*B19)+F13</f>
        <v>3300</v>
      </c>
      <c r="H13" s="8">
        <f t="shared" si="3"/>
        <v>0.5</v>
      </c>
      <c r="I13" s="11">
        <f t="shared" si="4"/>
        <v>1100</v>
      </c>
      <c r="J13" s="11">
        <f t="shared" si="5"/>
        <v>2200</v>
      </c>
      <c r="K13" s="3"/>
      <c r="L13" s="12">
        <v>0.0</v>
      </c>
      <c r="M13" s="15">
        <f t="shared" si="6"/>
        <v>27</v>
      </c>
      <c r="N13" s="6" t="s">
        <v>44</v>
      </c>
      <c r="O13" s="12">
        <v>0.0</v>
      </c>
    </row>
    <row r="14" ht="14.25" customHeight="1">
      <c r="A14" s="7" t="s">
        <v>45</v>
      </c>
      <c r="B14" s="8" t="s">
        <v>46</v>
      </c>
      <c r="C14" s="9" t="s">
        <v>31</v>
      </c>
      <c r="D14" s="9">
        <v>3.0</v>
      </c>
      <c r="E14" s="9">
        <v>1.0</v>
      </c>
      <c r="F14" s="14">
        <f t="shared" si="11"/>
        <v>6000</v>
      </c>
      <c r="G14" s="8">
        <f t="shared" si="12"/>
        <v>10000</v>
      </c>
      <c r="H14" s="8">
        <f t="shared" si="3"/>
        <v>2</v>
      </c>
      <c r="I14" s="11">
        <f t="shared" si="4"/>
        <v>4000</v>
      </c>
      <c r="J14" s="11">
        <f t="shared" si="5"/>
        <v>2000</v>
      </c>
      <c r="K14" s="3"/>
      <c r="L14" s="12">
        <v>0.0</v>
      </c>
      <c r="M14" s="15">
        <f t="shared" si="6"/>
        <v>28</v>
      </c>
      <c r="N14" s="6" t="s">
        <v>47</v>
      </c>
      <c r="O14" s="12">
        <v>0.0</v>
      </c>
    </row>
    <row r="15" ht="14.25" customHeight="1">
      <c r="A15" s="7" t="s">
        <v>48</v>
      </c>
      <c r="B15" s="8" t="s">
        <v>49</v>
      </c>
      <c r="C15" s="9" t="s">
        <v>50</v>
      </c>
      <c r="D15" s="9">
        <v>2.0</v>
      </c>
      <c r="E15" s="9">
        <v>1.0</v>
      </c>
      <c r="F15" s="10">
        <f>B19*8*D15</f>
        <v>4400</v>
      </c>
      <c r="G15" s="8">
        <f>((D15-E15)*8*B19)+F15</f>
        <v>6600</v>
      </c>
      <c r="H15" s="8">
        <f t="shared" si="3"/>
        <v>1</v>
      </c>
      <c r="I15" s="11">
        <f t="shared" si="4"/>
        <v>2200</v>
      </c>
      <c r="J15" s="11">
        <f t="shared" si="5"/>
        <v>2200</v>
      </c>
      <c r="K15" s="3"/>
      <c r="L15" s="12">
        <v>0.0</v>
      </c>
      <c r="M15" s="15">
        <f t="shared" si="6"/>
        <v>31</v>
      </c>
      <c r="N15" s="6" t="s">
        <v>51</v>
      </c>
      <c r="O15" s="12">
        <v>0.0</v>
      </c>
    </row>
    <row r="16" ht="14.25" customHeight="1">
      <c r="B16" s="8" t="s">
        <v>52</v>
      </c>
      <c r="D16" s="16">
        <f t="shared" ref="D16:J16" si="13">SUM(D3:D15)</f>
        <v>33</v>
      </c>
      <c r="E16" s="16">
        <f t="shared" si="13"/>
        <v>16.3</v>
      </c>
      <c r="F16" s="16">
        <f t="shared" si="13"/>
        <v>70000</v>
      </c>
      <c r="G16" s="16">
        <f t="shared" si="13"/>
        <v>105340</v>
      </c>
      <c r="H16" s="16">
        <f t="shared" si="13"/>
        <v>16.7</v>
      </c>
      <c r="I16" s="16">
        <f t="shared" si="13"/>
        <v>35340</v>
      </c>
      <c r="J16" s="16">
        <f t="shared" si="13"/>
        <v>27400</v>
      </c>
      <c r="K16" s="3"/>
      <c r="L16" s="6">
        <v>0.0</v>
      </c>
      <c r="M16" s="6">
        <v>0.0</v>
      </c>
      <c r="N16" s="6"/>
      <c r="O16" s="6">
        <v>0.0</v>
      </c>
    </row>
    <row r="17" ht="14.25" customHeight="1">
      <c r="K17" s="6"/>
      <c r="L17" s="6"/>
      <c r="M17" s="6"/>
      <c r="N17" s="6"/>
      <c r="O17" s="3"/>
    </row>
    <row r="18" ht="14.25" customHeight="1">
      <c r="A18" s="17" t="s">
        <v>53</v>
      </c>
      <c r="B18" s="17" t="s">
        <v>54</v>
      </c>
      <c r="E18" s="2"/>
      <c r="H18" s="1" t="s">
        <v>1</v>
      </c>
      <c r="I18" s="1" t="s">
        <v>55</v>
      </c>
      <c r="J18" s="1" t="s">
        <v>56</v>
      </c>
      <c r="K18" s="3"/>
      <c r="L18" s="3"/>
      <c r="M18" s="3"/>
      <c r="N18" s="3"/>
      <c r="O18" s="3"/>
    </row>
    <row r="19" ht="14.25" customHeight="1">
      <c r="A19" s="18" t="s">
        <v>57</v>
      </c>
      <c r="B19" s="18">
        <v>275.0</v>
      </c>
    </row>
    <row r="20" ht="14.25" customHeight="1">
      <c r="A20" s="19" t="s">
        <v>58</v>
      </c>
      <c r="B20" s="19">
        <v>250.0</v>
      </c>
      <c r="G20" s="20" t="s">
        <v>12</v>
      </c>
      <c r="H20" s="21" t="s">
        <v>13</v>
      </c>
      <c r="I20" s="21">
        <v>0.0</v>
      </c>
      <c r="J20" s="21">
        <v>1.0</v>
      </c>
    </row>
    <row r="21" ht="14.25" customHeight="1">
      <c r="G21" s="20" t="s">
        <v>15</v>
      </c>
      <c r="H21" s="21" t="s">
        <v>16</v>
      </c>
      <c r="I21" s="21">
        <v>1.0</v>
      </c>
      <c r="J21" s="21">
        <v>2.0</v>
      </c>
    </row>
    <row r="22" ht="14.25" customHeight="1">
      <c r="G22" s="20" t="s">
        <v>18</v>
      </c>
      <c r="H22" s="21" t="s">
        <v>19</v>
      </c>
      <c r="I22" s="21">
        <v>1.0</v>
      </c>
      <c r="J22" s="21">
        <v>3.0</v>
      </c>
    </row>
    <row r="23" ht="14.25" customHeight="1">
      <c r="G23" s="20" t="s">
        <v>21</v>
      </c>
      <c r="H23" s="21" t="s">
        <v>22</v>
      </c>
      <c r="I23" s="21">
        <v>2.0</v>
      </c>
      <c r="J23" s="21">
        <v>4.0</v>
      </c>
    </row>
    <row r="24" ht="14.25" customHeight="1">
      <c r="G24" s="20" t="s">
        <v>24</v>
      </c>
      <c r="H24" s="21" t="s">
        <v>25</v>
      </c>
      <c r="I24" s="21">
        <v>3.0</v>
      </c>
      <c r="J24" s="21">
        <v>5.0</v>
      </c>
    </row>
    <row r="25" ht="14.25" customHeight="1">
      <c r="G25" s="20" t="s">
        <v>27</v>
      </c>
      <c r="H25" s="21" t="s">
        <v>28</v>
      </c>
      <c r="I25" s="21">
        <v>4.0</v>
      </c>
      <c r="J25" s="21">
        <v>7.0</v>
      </c>
    </row>
    <row r="26" ht="14.25" customHeight="1">
      <c r="G26" s="20" t="s">
        <v>30</v>
      </c>
      <c r="H26" s="21" t="s">
        <v>31</v>
      </c>
      <c r="I26" s="21">
        <v>3.0</v>
      </c>
      <c r="J26" s="21">
        <v>6.0</v>
      </c>
    </row>
    <row r="27" ht="14.25" customHeight="1">
      <c r="G27" s="20" t="s">
        <v>33</v>
      </c>
      <c r="H27" s="21" t="s">
        <v>34</v>
      </c>
      <c r="I27" s="21">
        <v>5.0</v>
      </c>
      <c r="J27" s="21">
        <v>7.0</v>
      </c>
    </row>
    <row r="28" ht="14.25" customHeight="1">
      <c r="G28" s="20" t="s">
        <v>36</v>
      </c>
      <c r="H28" s="21" t="s">
        <v>37</v>
      </c>
      <c r="I28" s="21">
        <v>5.0</v>
      </c>
      <c r="J28" s="21">
        <v>8.0</v>
      </c>
    </row>
    <row r="29" ht="14.25" customHeight="1">
      <c r="G29" s="20" t="s">
        <v>39</v>
      </c>
      <c r="H29" s="21" t="s">
        <v>40</v>
      </c>
      <c r="I29" s="21">
        <v>6.0</v>
      </c>
      <c r="J29" s="21">
        <v>8.0</v>
      </c>
    </row>
    <row r="30" ht="14.25" customHeight="1">
      <c r="G30" s="20" t="s">
        <v>42</v>
      </c>
      <c r="H30" s="21" t="s">
        <v>43</v>
      </c>
      <c r="I30" s="21">
        <v>6.0</v>
      </c>
      <c r="J30" s="21">
        <v>9.0</v>
      </c>
    </row>
    <row r="31" ht="14.25" customHeight="1">
      <c r="G31" s="20" t="s">
        <v>45</v>
      </c>
      <c r="H31" s="21" t="s">
        <v>46</v>
      </c>
      <c r="I31" s="21">
        <v>6.0</v>
      </c>
      <c r="J31" s="21">
        <v>10.0</v>
      </c>
    </row>
    <row r="32" ht="14.25" customHeight="1">
      <c r="G32" s="20" t="s">
        <v>48</v>
      </c>
      <c r="H32" s="21" t="s">
        <v>49</v>
      </c>
      <c r="I32" s="21" t="s">
        <v>59</v>
      </c>
      <c r="J32" s="21">
        <v>11.0</v>
      </c>
    </row>
    <row r="33" ht="14.25" customHeight="1">
      <c r="H33" s="8" t="s">
        <v>52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H1:H2"/>
    <mergeCell ref="I1:I2"/>
    <mergeCell ref="J1:J2"/>
    <mergeCell ref="L1:L2"/>
    <mergeCell ref="E18:E19"/>
    <mergeCell ref="H18:H19"/>
    <mergeCell ref="I18:I19"/>
    <mergeCell ref="J18:J19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3" width="7.63"/>
    <col customWidth="1" min="4" max="4" width="9.88"/>
    <col customWidth="1" min="5" max="5" width="10.88"/>
    <col customWidth="1" min="6" max="6" width="9.5"/>
    <col customWidth="1" min="7" max="7" width="10.5"/>
    <col customWidth="1" min="8" max="8" width="4.3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2" t="s">
        <v>66</v>
      </c>
    </row>
    <row r="2" ht="14.25" customHeight="1"/>
    <row r="3" ht="37.5" customHeight="1">
      <c r="A3" s="7" t="s">
        <v>12</v>
      </c>
      <c r="B3" s="8" t="s">
        <v>13</v>
      </c>
      <c r="C3" s="8">
        <v>5.0</v>
      </c>
      <c r="D3" s="8">
        <v>0.0</v>
      </c>
      <c r="E3" s="8">
        <v>5.0</v>
      </c>
      <c r="F3" s="8">
        <v>0.0</v>
      </c>
      <c r="G3" s="8">
        <v>5.0</v>
      </c>
      <c r="H3" s="8">
        <v>0.0</v>
      </c>
      <c r="I3" s="22" t="str">
        <f t="shared" ref="I3:I16" si="1">IF(H3=0,"Yes","No")</f>
        <v>Yes</v>
      </c>
    </row>
    <row r="4" ht="14.25" customHeight="1">
      <c r="A4" s="7" t="s">
        <v>15</v>
      </c>
      <c r="B4" s="8" t="s">
        <v>16</v>
      </c>
      <c r="C4" s="8">
        <v>1.0</v>
      </c>
      <c r="D4" s="8">
        <v>5.0</v>
      </c>
      <c r="E4" s="8">
        <v>6.0</v>
      </c>
      <c r="F4" s="8">
        <v>5.0</v>
      </c>
      <c r="G4" s="8">
        <v>6.0</v>
      </c>
      <c r="H4" s="8">
        <v>0.0</v>
      </c>
      <c r="I4" s="22" t="str">
        <f t="shared" si="1"/>
        <v>Yes</v>
      </c>
    </row>
    <row r="5" ht="14.25" customHeight="1">
      <c r="A5" s="7" t="s">
        <v>18</v>
      </c>
      <c r="B5" s="8" t="s">
        <v>19</v>
      </c>
      <c r="C5" s="8">
        <v>2.0</v>
      </c>
      <c r="D5" s="8">
        <v>5.0</v>
      </c>
      <c r="E5" s="8">
        <v>7.0</v>
      </c>
      <c r="F5" s="8">
        <v>6.0</v>
      </c>
      <c r="G5" s="8">
        <v>8.0</v>
      </c>
      <c r="H5" s="8">
        <v>1.0</v>
      </c>
      <c r="I5" s="22" t="str">
        <f t="shared" si="1"/>
        <v>No</v>
      </c>
    </row>
    <row r="6" ht="14.25" customHeight="1">
      <c r="A6" s="7" t="s">
        <v>21</v>
      </c>
      <c r="B6" s="8" t="s">
        <v>22</v>
      </c>
      <c r="C6" s="8">
        <v>2.0</v>
      </c>
      <c r="D6" s="8">
        <v>6.0</v>
      </c>
      <c r="E6" s="8">
        <v>8.0</v>
      </c>
      <c r="F6" s="8">
        <v>6.0</v>
      </c>
      <c r="G6" s="8">
        <v>8.0</v>
      </c>
      <c r="H6" s="8">
        <v>0.0</v>
      </c>
      <c r="I6" s="22" t="str">
        <f t="shared" si="1"/>
        <v>Yes</v>
      </c>
    </row>
    <row r="7" ht="14.25" customHeight="1">
      <c r="A7" s="7" t="s">
        <v>24</v>
      </c>
      <c r="B7" s="8" t="s">
        <v>25</v>
      </c>
      <c r="C7" s="8">
        <v>3.0</v>
      </c>
      <c r="D7" s="8">
        <v>7.0</v>
      </c>
      <c r="E7" s="8">
        <v>10.0</v>
      </c>
      <c r="F7" s="8">
        <v>8.0</v>
      </c>
      <c r="G7" s="8">
        <v>11.0</v>
      </c>
      <c r="H7" s="8">
        <v>1.0</v>
      </c>
      <c r="I7" s="22" t="str">
        <f t="shared" si="1"/>
        <v>No</v>
      </c>
    </row>
    <row r="8" ht="14.25" customHeight="1">
      <c r="A8" s="7" t="s">
        <v>27</v>
      </c>
      <c r="B8" s="8" t="s">
        <v>28</v>
      </c>
      <c r="C8" s="8">
        <v>1.0</v>
      </c>
      <c r="D8" s="8">
        <v>8.0</v>
      </c>
      <c r="E8" s="8">
        <v>9.0</v>
      </c>
      <c r="F8" s="8">
        <v>8.0</v>
      </c>
      <c r="G8" s="8">
        <v>9.0</v>
      </c>
      <c r="H8" s="8">
        <v>0.0</v>
      </c>
      <c r="I8" s="22" t="str">
        <f t="shared" si="1"/>
        <v>Yes</v>
      </c>
    </row>
    <row r="9" ht="14.25" customHeight="1">
      <c r="A9" s="7" t="s">
        <v>30</v>
      </c>
      <c r="B9" s="8" t="s">
        <v>31</v>
      </c>
      <c r="C9" s="8">
        <v>3.0</v>
      </c>
      <c r="D9" s="8">
        <v>7.0</v>
      </c>
      <c r="E9" s="8">
        <v>10.0</v>
      </c>
      <c r="F9" s="8">
        <v>8.0</v>
      </c>
      <c r="G9" s="8">
        <v>11.0</v>
      </c>
      <c r="H9" s="8">
        <v>1.0</v>
      </c>
      <c r="I9" s="22" t="str">
        <f t="shared" si="1"/>
        <v>No</v>
      </c>
    </row>
    <row r="10" ht="14.25" customHeight="1">
      <c r="A10" s="7" t="s">
        <v>33</v>
      </c>
      <c r="B10" s="8" t="s">
        <v>34</v>
      </c>
      <c r="C10" s="8">
        <v>3.0</v>
      </c>
      <c r="D10" s="8">
        <v>10.0</v>
      </c>
      <c r="E10" s="8">
        <v>13.0</v>
      </c>
      <c r="F10" s="8">
        <v>11.0</v>
      </c>
      <c r="G10" s="8">
        <v>14.0</v>
      </c>
      <c r="H10" s="8">
        <v>1.0</v>
      </c>
      <c r="I10" s="22" t="str">
        <f t="shared" si="1"/>
        <v>No</v>
      </c>
    </row>
    <row r="11" ht="14.25" customHeight="1">
      <c r="A11" s="7" t="s">
        <v>36</v>
      </c>
      <c r="B11" s="8" t="s">
        <v>37</v>
      </c>
      <c r="C11" s="8">
        <v>2.0</v>
      </c>
      <c r="D11" s="8">
        <v>10.0</v>
      </c>
      <c r="E11" s="8">
        <v>12.0</v>
      </c>
      <c r="F11" s="8">
        <v>11.0</v>
      </c>
      <c r="G11" s="8">
        <v>13.0</v>
      </c>
      <c r="H11" s="8">
        <v>1.0</v>
      </c>
      <c r="I11" s="22" t="str">
        <f t="shared" si="1"/>
        <v>No</v>
      </c>
    </row>
    <row r="12" ht="14.25" customHeight="1">
      <c r="A12" s="7" t="s">
        <v>39</v>
      </c>
      <c r="B12" s="8" t="s">
        <v>40</v>
      </c>
      <c r="C12" s="8">
        <v>5.0</v>
      </c>
      <c r="D12" s="8">
        <v>10.0</v>
      </c>
      <c r="E12" s="8">
        <v>15.0</v>
      </c>
      <c r="F12" s="8">
        <v>11.0</v>
      </c>
      <c r="G12" s="8">
        <v>16.0</v>
      </c>
      <c r="H12" s="8">
        <v>1.0</v>
      </c>
      <c r="I12" s="22" t="str">
        <f t="shared" si="1"/>
        <v>No</v>
      </c>
    </row>
    <row r="13" ht="14.25" customHeight="1">
      <c r="A13" s="7" t="s">
        <v>42</v>
      </c>
      <c r="B13" s="8" t="s">
        <v>43</v>
      </c>
      <c r="C13" s="8">
        <v>1.0</v>
      </c>
      <c r="D13" s="8">
        <v>10.0</v>
      </c>
      <c r="E13" s="8">
        <v>11.0</v>
      </c>
      <c r="F13" s="8">
        <v>11.0</v>
      </c>
      <c r="G13" s="8">
        <v>12.0</v>
      </c>
      <c r="H13" s="8">
        <v>1.0</v>
      </c>
      <c r="I13" s="22" t="str">
        <f t="shared" si="1"/>
        <v>No</v>
      </c>
    </row>
    <row r="14" ht="14.25" customHeight="1">
      <c r="A14" s="7" t="s">
        <v>45</v>
      </c>
      <c r="B14" s="8" t="s">
        <v>46</v>
      </c>
      <c r="C14" s="8">
        <v>3.0</v>
      </c>
      <c r="D14" s="8">
        <v>10.0</v>
      </c>
      <c r="E14" s="8">
        <v>13.0</v>
      </c>
      <c r="F14" s="8">
        <v>11.0</v>
      </c>
      <c r="G14" s="8">
        <v>14.0</v>
      </c>
      <c r="H14" s="8">
        <v>1.0</v>
      </c>
      <c r="I14" s="22" t="str">
        <f t="shared" si="1"/>
        <v>No</v>
      </c>
    </row>
    <row r="15" ht="14.25" customHeight="1">
      <c r="A15" s="23" t="s">
        <v>48</v>
      </c>
      <c r="B15" s="24" t="s">
        <v>49</v>
      </c>
      <c r="C15" s="24">
        <v>2.0</v>
      </c>
      <c r="D15" s="24">
        <f>SUM(E8,E10,E11,E12,E13,E14)</f>
        <v>73</v>
      </c>
      <c r="E15" s="24">
        <v>75.0</v>
      </c>
      <c r="F15" s="24">
        <f>SUM(G8,G10,G11,G12,G13,G14)</f>
        <v>78</v>
      </c>
      <c r="G15" s="24">
        <v>80.0</v>
      </c>
      <c r="H15" s="24">
        <v>5.0</v>
      </c>
      <c r="I15" s="25" t="str">
        <f t="shared" si="1"/>
        <v>No</v>
      </c>
    </row>
    <row r="16" ht="14.25" customHeight="1">
      <c r="B16" s="8" t="s">
        <v>52</v>
      </c>
      <c r="C16" s="8">
        <v>0.0</v>
      </c>
      <c r="D16" s="8">
        <v>12.0</v>
      </c>
      <c r="E16" s="8">
        <v>12.0</v>
      </c>
      <c r="F16" s="8">
        <v>12.0</v>
      </c>
      <c r="G16" s="8">
        <v>12.0</v>
      </c>
      <c r="H16" s="8">
        <v>0.0</v>
      </c>
      <c r="I16" s="22" t="str">
        <f t="shared" si="1"/>
        <v>Yes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2021-03-03T03:07:43Z</dcterms:created>
  <dc:creator>Ben Prescott</dc:creator>
</cp:coreProperties>
</file>