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MATERIAS UNAL\9 CÁLCULO ACTUARIAL\"/>
    </mc:Choice>
  </mc:AlternateContent>
  <xr:revisionPtr revIDLastSave="0" documentId="13_ncr:1_{48317EB0-0E94-4015-B7A7-F751D4C5CECA}" xr6:coauthVersionLast="47" xr6:coauthVersionMax="47" xr10:uidLastSave="{00000000-0000-0000-0000-000000000000}"/>
  <bookViews>
    <workbookView xWindow="-120" yWindow="-120" windowWidth="29040" windowHeight="15720" activeTab="1" xr2:uid="{3FAD5237-D952-4CE7-9EF8-B732DBCF85B6}"/>
  </bookViews>
  <sheets>
    <sheet name="Corto Plazo" sheetId="1" r:id="rId1"/>
    <sheet name="Largo Plaz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L13" i="2"/>
  <c r="C15" i="2"/>
  <c r="N15" i="2"/>
  <c r="M13" i="2"/>
  <c r="C9" i="2"/>
  <c r="C10" i="2" s="1"/>
  <c r="C6" i="2"/>
  <c r="C7" i="2"/>
  <c r="R19" i="2"/>
  <c r="AB19" i="2" s="1"/>
  <c r="L5" i="2"/>
  <c r="L10" i="2" s="1"/>
  <c r="L4" i="2"/>
  <c r="L3" i="2"/>
  <c r="S16" i="2" s="1"/>
  <c r="L2" i="2"/>
  <c r="L11" i="2" s="1"/>
  <c r="C16" i="2" l="1"/>
  <c r="O19" i="2"/>
  <c r="C12" i="2"/>
  <c r="C20" i="2" s="1"/>
  <c r="L7" i="2"/>
  <c r="L8" i="2" s="1"/>
  <c r="L14" i="2"/>
  <c r="AF19" i="2"/>
  <c r="V19" i="2"/>
  <c r="L12" i="2"/>
  <c r="R20" i="2"/>
  <c r="F19" i="2"/>
  <c r="D20" i="2" s="1"/>
  <c r="M12" i="1"/>
  <c r="J4" i="1"/>
  <c r="J3" i="1"/>
  <c r="F12" i="1"/>
  <c r="C6" i="1"/>
  <c r="C8" i="1" l="1"/>
  <c r="D8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E20" i="2"/>
  <c r="M20" i="2"/>
  <c r="T20" i="2"/>
  <c r="R21" i="2"/>
  <c r="AB20" i="2"/>
  <c r="L20" i="2"/>
  <c r="AD20" i="2"/>
  <c r="AE20" i="2"/>
  <c r="C7" i="1"/>
  <c r="C9" i="1" l="1"/>
  <c r="D13" i="1"/>
  <c r="K13" i="1"/>
  <c r="J13" i="1" s="1"/>
  <c r="M13" i="1"/>
  <c r="M14" i="1" s="1"/>
  <c r="AC20" i="2"/>
  <c r="AH20" i="2" s="1"/>
  <c r="AI20" i="2" s="1"/>
  <c r="AE21" i="2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F20" i="2"/>
  <c r="R22" i="2"/>
  <c r="AB21" i="2"/>
  <c r="L21" i="2"/>
  <c r="S20" i="2"/>
  <c r="N20" i="2"/>
  <c r="O20" i="2" s="1"/>
  <c r="M21" i="2" s="1"/>
  <c r="C30" i="2"/>
  <c r="H30" i="2" s="1"/>
  <c r="C31" i="2"/>
  <c r="H31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13" i="1" l="1"/>
  <c r="C23" i="1"/>
  <c r="C36" i="1"/>
  <c r="C18" i="1"/>
  <c r="C43" i="1"/>
  <c r="C26" i="1"/>
  <c r="C39" i="1"/>
  <c r="C17" i="1"/>
  <c r="C20" i="1"/>
  <c r="C22" i="1"/>
  <c r="C35" i="1"/>
  <c r="C48" i="1"/>
  <c r="C30" i="1"/>
  <c r="C44" i="1"/>
  <c r="C38" i="1"/>
  <c r="C16" i="1"/>
  <c r="C29" i="1"/>
  <c r="C32" i="1"/>
  <c r="C34" i="1"/>
  <c r="C47" i="1"/>
  <c r="C25" i="1"/>
  <c r="C42" i="1"/>
  <c r="C33" i="1"/>
  <c r="C15" i="1"/>
  <c r="C28" i="1"/>
  <c r="C41" i="1"/>
  <c r="C21" i="1"/>
  <c r="C46" i="1"/>
  <c r="C24" i="1"/>
  <c r="C37" i="1"/>
  <c r="C19" i="1"/>
  <c r="C14" i="1"/>
  <c r="C27" i="1"/>
  <c r="C40" i="1"/>
  <c r="C31" i="1"/>
  <c r="C45" i="1"/>
  <c r="K14" i="1"/>
  <c r="J14" i="1" s="1"/>
  <c r="E13" i="1"/>
  <c r="F13" i="1" s="1"/>
  <c r="K15" i="1"/>
  <c r="M15" i="1"/>
  <c r="F20" i="2"/>
  <c r="D21" i="2" s="1"/>
  <c r="E21" i="2" s="1"/>
  <c r="F21" i="2" s="1"/>
  <c r="H20" i="2"/>
  <c r="AD21" i="2"/>
  <c r="AC21" i="2" s="1"/>
  <c r="AH21" i="2" s="1"/>
  <c r="AI21" i="2" s="1"/>
  <c r="AF21" i="2"/>
  <c r="U20" i="2"/>
  <c r="V20" i="2" s="1"/>
  <c r="X20" i="2"/>
  <c r="L22" i="2"/>
  <c r="S21" i="2"/>
  <c r="N21" i="2"/>
  <c r="O21" i="2" s="1"/>
  <c r="M22" i="2" s="1"/>
  <c r="R23" i="2"/>
  <c r="AB22" i="2"/>
  <c r="C32" i="2"/>
  <c r="H32" i="2" s="1"/>
  <c r="C41" i="2"/>
  <c r="H41" i="2" s="1"/>
  <c r="C38" i="2"/>
  <c r="H38" i="2" s="1"/>
  <c r="C37" i="2"/>
  <c r="H37" i="2" s="1"/>
  <c r="C43" i="2"/>
  <c r="H43" i="2" s="1"/>
  <c r="C42" i="2"/>
  <c r="H42" i="2" s="1"/>
  <c r="C40" i="2"/>
  <c r="H40" i="2" s="1"/>
  <c r="C39" i="2"/>
  <c r="H39" i="2" s="1"/>
  <c r="C36" i="2"/>
  <c r="H36" i="2" s="1"/>
  <c r="C35" i="2"/>
  <c r="H35" i="2" s="1"/>
  <c r="C34" i="2"/>
  <c r="H34" i="2" s="1"/>
  <c r="C33" i="2"/>
  <c r="H33" i="2" s="1"/>
  <c r="C49" i="1" l="1"/>
  <c r="M16" i="1"/>
  <c r="K16" i="1"/>
  <c r="J16" i="1" s="1"/>
  <c r="J15" i="1"/>
  <c r="D14" i="1"/>
  <c r="X21" i="2"/>
  <c r="L23" i="2"/>
  <c r="S22" i="2"/>
  <c r="N22" i="2"/>
  <c r="O22" i="2" s="1"/>
  <c r="T21" i="2"/>
  <c r="R24" i="2"/>
  <c r="AB23" i="2"/>
  <c r="AF22" i="2"/>
  <c r="AD22" i="2"/>
  <c r="AC22" i="2" s="1"/>
  <c r="AH22" i="2" s="1"/>
  <c r="AI22" i="2" s="1"/>
  <c r="C44" i="2"/>
  <c r="H44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6" i="2"/>
  <c r="H46" i="2" s="1"/>
  <c r="C45" i="2"/>
  <c r="H45" i="2" s="1"/>
  <c r="C48" i="2"/>
  <c r="H48" i="2" s="1"/>
  <c r="C47" i="2"/>
  <c r="H47" i="2" s="1"/>
  <c r="D22" i="2"/>
  <c r="E14" i="1" l="1"/>
  <c r="F14" i="1" s="1"/>
  <c r="M17" i="1"/>
  <c r="K17" i="1"/>
  <c r="J17" i="1" s="1"/>
  <c r="R25" i="2"/>
  <c r="AB24" i="2"/>
  <c r="M23" i="2"/>
  <c r="X22" i="2"/>
  <c r="L24" i="2"/>
  <c r="S23" i="2"/>
  <c r="N23" i="2"/>
  <c r="O23" i="2" s="1"/>
  <c r="M24" i="2" s="1"/>
  <c r="U21" i="2"/>
  <c r="V21" i="2" s="1"/>
  <c r="AD23" i="2"/>
  <c r="AC23" i="2" s="1"/>
  <c r="AH23" i="2" s="1"/>
  <c r="AI23" i="2" s="1"/>
  <c r="AF23" i="2"/>
  <c r="E22" i="2"/>
  <c r="F22" i="2" s="1"/>
  <c r="D23" i="2" s="1"/>
  <c r="E23" i="2" s="1"/>
  <c r="F23" i="2" s="1"/>
  <c r="C56" i="2"/>
  <c r="H56" i="2" s="1"/>
  <c r="C66" i="2"/>
  <c r="H66" i="2" s="1"/>
  <c r="C65" i="2"/>
  <c r="H65" i="2" s="1"/>
  <c r="C62" i="2"/>
  <c r="H62" i="2" s="1"/>
  <c r="C61" i="2"/>
  <c r="H61" i="2" s="1"/>
  <c r="C67" i="2"/>
  <c r="H67" i="2" s="1"/>
  <c r="C64" i="2"/>
  <c r="H64" i="2" s="1"/>
  <c r="C63" i="2"/>
  <c r="H63" i="2" s="1"/>
  <c r="C60" i="2"/>
  <c r="H60" i="2" s="1"/>
  <c r="C59" i="2"/>
  <c r="H59" i="2" s="1"/>
  <c r="C58" i="2"/>
  <c r="H58" i="2" s="1"/>
  <c r="C57" i="2"/>
  <c r="H57" i="2" s="1"/>
  <c r="D15" i="1" l="1"/>
  <c r="M18" i="1"/>
  <c r="K18" i="1"/>
  <c r="J18" i="1" s="1"/>
  <c r="T22" i="2"/>
  <c r="X23" i="2"/>
  <c r="S24" i="2"/>
  <c r="X24" i="2" s="1"/>
  <c r="L25" i="2"/>
  <c r="N24" i="2"/>
  <c r="O24" i="2" s="1"/>
  <c r="AD24" i="2"/>
  <c r="AC24" i="2" s="1"/>
  <c r="AH24" i="2" s="1"/>
  <c r="AI24" i="2" s="1"/>
  <c r="AF24" i="2"/>
  <c r="R26" i="2"/>
  <c r="AB25" i="2"/>
  <c r="D24" i="2"/>
  <c r="E24" i="2" s="1"/>
  <c r="F24" i="2" s="1"/>
  <c r="C68" i="2"/>
  <c r="H68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M19" i="1" l="1"/>
  <c r="K19" i="1"/>
  <c r="J19" i="1" s="1"/>
  <c r="E15" i="1"/>
  <c r="F15" i="1" s="1"/>
  <c r="D16" i="1" s="1"/>
  <c r="R27" i="2"/>
  <c r="AB26" i="2"/>
  <c r="AF25" i="2"/>
  <c r="AD25" i="2"/>
  <c r="AC25" i="2" s="1"/>
  <c r="AH25" i="2" s="1"/>
  <c r="AI25" i="2" s="1"/>
  <c r="M25" i="2"/>
  <c r="N25" i="2" s="1"/>
  <c r="O25" i="2" s="1"/>
  <c r="M26" i="2" s="1"/>
  <c r="N26" i="2" s="1"/>
  <c r="O26" i="2" s="1"/>
  <c r="M27" i="2" s="1"/>
  <c r="S25" i="2"/>
  <c r="X25" i="2" s="1"/>
  <c r="L26" i="2"/>
  <c r="U22" i="2"/>
  <c r="V22" i="2" s="1"/>
  <c r="C80" i="2"/>
  <c r="H80" i="2" s="1"/>
  <c r="C90" i="2"/>
  <c r="H90" i="2" s="1"/>
  <c r="C89" i="2"/>
  <c r="H89" i="2" s="1"/>
  <c r="C86" i="2"/>
  <c r="H86" i="2" s="1"/>
  <c r="C85" i="2"/>
  <c r="H85" i="2" s="1"/>
  <c r="C91" i="2"/>
  <c r="H91" i="2" s="1"/>
  <c r="C88" i="2"/>
  <c r="H88" i="2" s="1"/>
  <c r="C87" i="2"/>
  <c r="H87" i="2" s="1"/>
  <c r="C82" i="2"/>
  <c r="H82" i="2" s="1"/>
  <c r="C81" i="2"/>
  <c r="H81" i="2" s="1"/>
  <c r="C84" i="2"/>
  <c r="H84" i="2" s="1"/>
  <c r="C83" i="2"/>
  <c r="H83" i="2" s="1"/>
  <c r="D25" i="2"/>
  <c r="E25" i="2" s="1"/>
  <c r="F25" i="2" s="1"/>
  <c r="D26" i="2" s="1"/>
  <c r="E26" i="2" s="1"/>
  <c r="F26" i="2" s="1"/>
  <c r="M20" i="1" l="1"/>
  <c r="K20" i="1"/>
  <c r="J20" i="1" s="1"/>
  <c r="T23" i="2"/>
  <c r="U23" i="2" s="1"/>
  <c r="V23" i="2" s="1"/>
  <c r="L27" i="2"/>
  <c r="S26" i="2"/>
  <c r="X26" i="2" s="1"/>
  <c r="AD26" i="2"/>
  <c r="AC26" i="2" s="1"/>
  <c r="AH26" i="2" s="1"/>
  <c r="AI26" i="2" s="1"/>
  <c r="AF26" i="2"/>
  <c r="R28" i="2"/>
  <c r="AB27" i="2"/>
  <c r="D27" i="2"/>
  <c r="E27" i="2" s="1"/>
  <c r="F27" i="2" s="1"/>
  <c r="C92" i="2"/>
  <c r="H92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M21" i="1" l="1"/>
  <c r="K21" i="1"/>
  <c r="J21" i="1" s="1"/>
  <c r="E16" i="1"/>
  <c r="F16" i="1" s="1"/>
  <c r="R29" i="2"/>
  <c r="AB28" i="2"/>
  <c r="AF27" i="2"/>
  <c r="AD27" i="2"/>
  <c r="AC27" i="2" s="1"/>
  <c r="AH27" i="2" s="1"/>
  <c r="AI27" i="2" s="1"/>
  <c r="T24" i="2"/>
  <c r="U24" i="2" s="1"/>
  <c r="V24" i="2" s="1"/>
  <c r="S27" i="2"/>
  <c r="X27" i="2" s="1"/>
  <c r="L28" i="2"/>
  <c r="N27" i="2"/>
  <c r="O27" i="2" s="1"/>
  <c r="M28" i="2" s="1"/>
  <c r="D28" i="2"/>
  <c r="E28" i="2" s="1"/>
  <c r="F28" i="2" s="1"/>
  <c r="C104" i="2"/>
  <c r="H104" i="2" s="1"/>
  <c r="C114" i="2"/>
  <c r="H114" i="2" s="1"/>
  <c r="C113" i="2"/>
  <c r="H113" i="2" s="1"/>
  <c r="C110" i="2"/>
  <c r="H110" i="2" s="1"/>
  <c r="C109" i="2"/>
  <c r="H109" i="2" s="1"/>
  <c r="C115" i="2"/>
  <c r="H115" i="2" s="1"/>
  <c r="C112" i="2"/>
  <c r="H112" i="2" s="1"/>
  <c r="C111" i="2"/>
  <c r="H111" i="2" s="1"/>
  <c r="C108" i="2"/>
  <c r="H108" i="2" s="1"/>
  <c r="C107" i="2"/>
  <c r="H107" i="2" s="1"/>
  <c r="C106" i="2"/>
  <c r="H106" i="2" s="1"/>
  <c r="C105" i="2"/>
  <c r="H105" i="2" s="1"/>
  <c r="D17" i="1" l="1"/>
  <c r="E17" i="1" s="1"/>
  <c r="F17" i="1" s="1"/>
  <c r="M22" i="1"/>
  <c r="K22" i="1"/>
  <c r="J22" i="1" s="1"/>
  <c r="S28" i="2"/>
  <c r="X28" i="2" s="1"/>
  <c r="L29" i="2"/>
  <c r="N28" i="2"/>
  <c r="O28" i="2" s="1"/>
  <c r="T25" i="2"/>
  <c r="U25" i="2" s="1"/>
  <c r="V25" i="2"/>
  <c r="T26" i="2" s="1"/>
  <c r="U26" i="2" s="1"/>
  <c r="V26" i="2" s="1"/>
  <c r="T27" i="2" s="1"/>
  <c r="U27" i="2" s="1"/>
  <c r="V27" i="2" s="1"/>
  <c r="AF28" i="2"/>
  <c r="AD28" i="2"/>
  <c r="AC28" i="2" s="1"/>
  <c r="AH28" i="2" s="1"/>
  <c r="AI28" i="2" s="1"/>
  <c r="R30" i="2"/>
  <c r="AB29" i="2"/>
  <c r="C116" i="2"/>
  <c r="H116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18" i="2"/>
  <c r="H118" i="2" s="1"/>
  <c r="C120" i="2"/>
  <c r="H120" i="2" s="1"/>
  <c r="C119" i="2"/>
  <c r="H119" i="2" s="1"/>
  <c r="C117" i="2"/>
  <c r="H117" i="2" s="1"/>
  <c r="D29" i="2"/>
  <c r="E29" i="2" s="1"/>
  <c r="F29" i="2" s="1"/>
  <c r="M23" i="1" l="1"/>
  <c r="K23" i="1"/>
  <c r="J23" i="1" s="1"/>
  <c r="D18" i="1"/>
  <c r="E18" i="1" s="1"/>
  <c r="F18" i="1" s="1"/>
  <c r="R31" i="2"/>
  <c r="AB30" i="2"/>
  <c r="AD29" i="2"/>
  <c r="AC29" i="2" s="1"/>
  <c r="AH29" i="2" s="1"/>
  <c r="AI29" i="2" s="1"/>
  <c r="AF29" i="2"/>
  <c r="T28" i="2"/>
  <c r="U28" i="2" s="1"/>
  <c r="V28" i="2" s="1"/>
  <c r="T29" i="2" s="1"/>
  <c r="U29" i="2" s="1"/>
  <c r="V29" i="2" s="1"/>
  <c r="T30" i="2" s="1"/>
  <c r="M29" i="2"/>
  <c r="L30" i="2"/>
  <c r="S29" i="2"/>
  <c r="X29" i="2" s="1"/>
  <c r="N29" i="2"/>
  <c r="O29" i="2" s="1"/>
  <c r="M30" i="2" s="1"/>
  <c r="N30" i="2" s="1"/>
  <c r="O30" i="2" s="1"/>
  <c r="M31" i="2" s="1"/>
  <c r="D30" i="2"/>
  <c r="E30" i="2" s="1"/>
  <c r="F30" i="2" s="1"/>
  <c r="C128" i="2"/>
  <c r="H128" i="2" s="1"/>
  <c r="C138" i="2"/>
  <c r="H138" i="2" s="1"/>
  <c r="C137" i="2"/>
  <c r="H137" i="2" s="1"/>
  <c r="C134" i="2"/>
  <c r="H134" i="2" s="1"/>
  <c r="C133" i="2"/>
  <c r="H133" i="2" s="1"/>
  <c r="C139" i="2"/>
  <c r="H139" i="2" s="1"/>
  <c r="C136" i="2"/>
  <c r="H136" i="2" s="1"/>
  <c r="C135" i="2"/>
  <c r="H135" i="2" s="1"/>
  <c r="C132" i="2"/>
  <c r="H132" i="2" s="1"/>
  <c r="C131" i="2"/>
  <c r="H131" i="2" s="1"/>
  <c r="C130" i="2"/>
  <c r="H130" i="2" s="1"/>
  <c r="C129" i="2"/>
  <c r="H129" i="2" s="1"/>
  <c r="D19" i="1" l="1"/>
  <c r="E19" i="1" s="1"/>
  <c r="F19" i="1" s="1"/>
  <c r="D20" i="1" s="1"/>
  <c r="E20" i="1" s="1"/>
  <c r="F20" i="1" s="1"/>
  <c r="M24" i="1"/>
  <c r="K24" i="1"/>
  <c r="J24" i="1" s="1"/>
  <c r="N31" i="2"/>
  <c r="O31" i="2" s="1"/>
  <c r="S30" i="2"/>
  <c r="X30" i="2" s="1"/>
  <c r="L31" i="2"/>
  <c r="AF30" i="2"/>
  <c r="AD30" i="2"/>
  <c r="AC30" i="2" s="1"/>
  <c r="AH30" i="2" s="1"/>
  <c r="AI30" i="2" s="1"/>
  <c r="R32" i="2"/>
  <c r="AB31" i="2"/>
  <c r="C140" i="2"/>
  <c r="H140" i="2" s="1"/>
  <c r="C144" i="2"/>
  <c r="H144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2" i="2"/>
  <c r="H142" i="2" s="1"/>
  <c r="C141" i="2"/>
  <c r="H141" i="2" s="1"/>
  <c r="C143" i="2"/>
  <c r="H143" i="2" s="1"/>
  <c r="D31" i="2"/>
  <c r="E31" i="2" s="1"/>
  <c r="F31" i="2" s="1"/>
  <c r="D32" i="2" s="1"/>
  <c r="E32" i="2" s="1"/>
  <c r="F32" i="2" s="1"/>
  <c r="M25" i="1" l="1"/>
  <c r="K25" i="1"/>
  <c r="J25" i="1" s="1"/>
  <c r="D21" i="1"/>
  <c r="E21" i="1" s="1"/>
  <c r="F21" i="1" s="1"/>
  <c r="R33" i="2"/>
  <c r="AB32" i="2"/>
  <c r="AF31" i="2"/>
  <c r="AD31" i="2"/>
  <c r="AC31" i="2" s="1"/>
  <c r="AH31" i="2" s="1"/>
  <c r="AI31" i="2" s="1"/>
  <c r="S31" i="2"/>
  <c r="X31" i="2" s="1"/>
  <c r="L32" i="2"/>
  <c r="M32" i="2"/>
  <c r="N32" i="2" s="1"/>
  <c r="O32" i="2" s="1"/>
  <c r="U30" i="2"/>
  <c r="V30" i="2" s="1"/>
  <c r="T31" i="2" s="1"/>
  <c r="D33" i="2"/>
  <c r="E33" i="2" s="1"/>
  <c r="F33" i="2" s="1"/>
  <c r="C152" i="2"/>
  <c r="H152" i="2" s="1"/>
  <c r="C162" i="2"/>
  <c r="H162" i="2" s="1"/>
  <c r="C161" i="2"/>
  <c r="H161" i="2" s="1"/>
  <c r="C157" i="2"/>
  <c r="H157" i="2" s="1"/>
  <c r="C163" i="2"/>
  <c r="H163" i="2" s="1"/>
  <c r="C160" i="2"/>
  <c r="H160" i="2" s="1"/>
  <c r="C159" i="2"/>
  <c r="H159" i="2" s="1"/>
  <c r="C158" i="2"/>
  <c r="H158" i="2" s="1"/>
  <c r="C156" i="2"/>
  <c r="H156" i="2" s="1"/>
  <c r="C155" i="2"/>
  <c r="H155" i="2" s="1"/>
  <c r="C153" i="2"/>
  <c r="H153" i="2" s="1"/>
  <c r="C154" i="2"/>
  <c r="H154" i="2" s="1"/>
  <c r="U31" i="2" l="1"/>
  <c r="V31" i="2" s="1"/>
  <c r="T32" i="2" s="1"/>
  <c r="D22" i="1"/>
  <c r="E22" i="1" s="1"/>
  <c r="F22" i="1" s="1"/>
  <c r="M26" i="1"/>
  <c r="K26" i="1"/>
  <c r="J26" i="1" s="1"/>
  <c r="M33" i="2"/>
  <c r="S32" i="2"/>
  <c r="X32" i="2" s="1"/>
  <c r="L33" i="2"/>
  <c r="U32" i="2"/>
  <c r="V32" i="2" s="1"/>
  <c r="AF32" i="2"/>
  <c r="AD32" i="2"/>
  <c r="AC32" i="2" s="1"/>
  <c r="AH32" i="2" s="1"/>
  <c r="AI32" i="2" s="1"/>
  <c r="R34" i="2"/>
  <c r="AB33" i="2"/>
  <c r="C164" i="2"/>
  <c r="H164" i="2" s="1"/>
  <c r="C170" i="2"/>
  <c r="H170" i="2" s="1"/>
  <c r="C168" i="2"/>
  <c r="H168" i="2" s="1"/>
  <c r="C175" i="2"/>
  <c r="H175" i="2" s="1"/>
  <c r="C174" i="2"/>
  <c r="H174" i="2" s="1"/>
  <c r="C173" i="2"/>
  <c r="H173" i="2" s="1"/>
  <c r="C172" i="2"/>
  <c r="H172" i="2" s="1"/>
  <c r="C171" i="2"/>
  <c r="H171" i="2" s="1"/>
  <c r="C169" i="2"/>
  <c r="H169" i="2" s="1"/>
  <c r="C167" i="2"/>
  <c r="H167" i="2" s="1"/>
  <c r="C166" i="2"/>
  <c r="H166" i="2" s="1"/>
  <c r="C165" i="2"/>
  <c r="H165" i="2" s="1"/>
  <c r="D34" i="2"/>
  <c r="E34" i="2" s="1"/>
  <c r="F34" i="2" s="1"/>
  <c r="D23" i="1" l="1"/>
  <c r="E23" i="1" s="1"/>
  <c r="F23" i="1" s="1"/>
  <c r="M27" i="1"/>
  <c r="K27" i="1"/>
  <c r="J27" i="1" s="1"/>
  <c r="R35" i="2"/>
  <c r="AB34" i="2"/>
  <c r="AF33" i="2"/>
  <c r="AD33" i="2"/>
  <c r="AC33" i="2" s="1"/>
  <c r="AH33" i="2" s="1"/>
  <c r="AI33" i="2" s="1"/>
  <c r="T33" i="2"/>
  <c r="L34" i="2"/>
  <c r="S33" i="2"/>
  <c r="X33" i="2" s="1"/>
  <c r="N33" i="2"/>
  <c r="O33" i="2" s="1"/>
  <c r="M34" i="2" s="1"/>
  <c r="N34" i="2" s="1"/>
  <c r="O34" i="2" s="1"/>
  <c r="C176" i="2"/>
  <c r="H176" i="2" s="1"/>
  <c r="C186" i="2"/>
  <c r="H186" i="2" s="1"/>
  <c r="C185" i="2"/>
  <c r="H185" i="2" s="1"/>
  <c r="C181" i="2"/>
  <c r="H181" i="2" s="1"/>
  <c r="C187" i="2"/>
  <c r="H187" i="2" s="1"/>
  <c r="C184" i="2"/>
  <c r="H184" i="2" s="1"/>
  <c r="C183" i="2"/>
  <c r="H183" i="2" s="1"/>
  <c r="C182" i="2"/>
  <c r="H182" i="2" s="1"/>
  <c r="C180" i="2"/>
  <c r="H180" i="2" s="1"/>
  <c r="C179" i="2"/>
  <c r="H179" i="2" s="1"/>
  <c r="C178" i="2"/>
  <c r="H178" i="2" s="1"/>
  <c r="C177" i="2"/>
  <c r="H177" i="2" s="1"/>
  <c r="D35" i="2"/>
  <c r="E35" i="2" s="1"/>
  <c r="F35" i="2" s="1"/>
  <c r="M28" i="1" l="1"/>
  <c r="K28" i="1"/>
  <c r="J28" i="1" s="1"/>
  <c r="D24" i="1"/>
  <c r="E24" i="1" s="1"/>
  <c r="F24" i="1" s="1"/>
  <c r="M35" i="2"/>
  <c r="L35" i="2"/>
  <c r="S34" i="2"/>
  <c r="X34" i="2" s="1"/>
  <c r="U33" i="2"/>
  <c r="V33" i="2" s="1"/>
  <c r="AD34" i="2"/>
  <c r="AC34" i="2" s="1"/>
  <c r="AH34" i="2" s="1"/>
  <c r="AI34" i="2" s="1"/>
  <c r="AF34" i="2"/>
  <c r="R36" i="2"/>
  <c r="AB35" i="2"/>
  <c r="C188" i="2"/>
  <c r="H188" i="2" s="1"/>
  <c r="C198" i="2"/>
  <c r="H198" i="2" s="1"/>
  <c r="C197" i="2"/>
  <c r="H197" i="2" s="1"/>
  <c r="C196" i="2"/>
  <c r="H196" i="2" s="1"/>
  <c r="C195" i="2"/>
  <c r="H195" i="2" s="1"/>
  <c r="C193" i="2"/>
  <c r="H193" i="2" s="1"/>
  <c r="C199" i="2"/>
  <c r="H199" i="2" s="1"/>
  <c r="C194" i="2"/>
  <c r="H194" i="2" s="1"/>
  <c r="C192" i="2"/>
  <c r="H192" i="2" s="1"/>
  <c r="C191" i="2"/>
  <c r="H191" i="2" s="1"/>
  <c r="C190" i="2"/>
  <c r="H190" i="2" s="1"/>
  <c r="C189" i="2"/>
  <c r="H189" i="2" s="1"/>
  <c r="D36" i="2"/>
  <c r="E36" i="2" s="1"/>
  <c r="F36" i="2" s="1"/>
  <c r="D25" i="1" l="1"/>
  <c r="E25" i="1" s="1"/>
  <c r="F25" i="1" s="1"/>
  <c r="M29" i="1"/>
  <c r="K29" i="1"/>
  <c r="J29" i="1" s="1"/>
  <c r="H19" i="2"/>
  <c r="AD35" i="2"/>
  <c r="AC35" i="2" s="1"/>
  <c r="AH35" i="2" s="1"/>
  <c r="AI35" i="2" s="1"/>
  <c r="AF35" i="2"/>
  <c r="R37" i="2"/>
  <c r="AB36" i="2"/>
  <c r="T34" i="2"/>
  <c r="U34" i="2" s="1"/>
  <c r="V34" i="2" s="1"/>
  <c r="L36" i="2"/>
  <c r="S35" i="2"/>
  <c r="X35" i="2" s="1"/>
  <c r="N35" i="2"/>
  <c r="O35" i="2" s="1"/>
  <c r="D37" i="2"/>
  <c r="E37" i="2" s="1"/>
  <c r="F37" i="2" s="1"/>
  <c r="D26" i="1" l="1"/>
  <c r="E26" i="1" s="1"/>
  <c r="F26" i="1" s="1"/>
  <c r="M30" i="1"/>
  <c r="K30" i="1"/>
  <c r="J30" i="1" s="1"/>
  <c r="T35" i="2"/>
  <c r="U35" i="2" s="1"/>
  <c r="V35" i="2" s="1"/>
  <c r="M36" i="2"/>
  <c r="N36" i="2" s="1"/>
  <c r="O36" i="2"/>
  <c r="L37" i="2"/>
  <c r="S36" i="2"/>
  <c r="X36" i="2" s="1"/>
  <c r="R38" i="2"/>
  <c r="AB37" i="2"/>
  <c r="AD36" i="2"/>
  <c r="AC36" i="2" s="1"/>
  <c r="AH36" i="2" s="1"/>
  <c r="AI36" i="2" s="1"/>
  <c r="AF36" i="2"/>
  <c r="D38" i="2"/>
  <c r="E38" i="2" s="1"/>
  <c r="F38" i="2" s="1"/>
  <c r="D27" i="1" l="1"/>
  <c r="E27" i="1" s="1"/>
  <c r="F27" i="1" s="1"/>
  <c r="M31" i="1"/>
  <c r="K31" i="1"/>
  <c r="J31" i="1" s="1"/>
  <c r="AF37" i="2"/>
  <c r="AD37" i="2"/>
  <c r="AC37" i="2" s="1"/>
  <c r="AH37" i="2" s="1"/>
  <c r="AI37" i="2" s="1"/>
  <c r="R39" i="2"/>
  <c r="AB38" i="2"/>
  <c r="L38" i="2"/>
  <c r="S37" i="2"/>
  <c r="X37" i="2" s="1"/>
  <c r="M37" i="2"/>
  <c r="N37" i="2" s="1"/>
  <c r="O37" i="2" s="1"/>
  <c r="M38" i="2" s="1"/>
  <c r="T36" i="2"/>
  <c r="U36" i="2" s="1"/>
  <c r="V36" i="2" s="1"/>
  <c r="T37" i="2" s="1"/>
  <c r="U37" i="2" s="1"/>
  <c r="V37" i="2" s="1"/>
  <c r="T38" i="2" s="1"/>
  <c r="D39" i="2"/>
  <c r="E39" i="2" s="1"/>
  <c r="F39" i="2" s="1"/>
  <c r="N38" i="2" l="1"/>
  <c r="O38" i="2" s="1"/>
  <c r="M39" i="2" s="1"/>
  <c r="D28" i="1"/>
  <c r="E28" i="1" s="1"/>
  <c r="F28" i="1" s="1"/>
  <c r="M32" i="1"/>
  <c r="K32" i="1"/>
  <c r="J32" i="1" s="1"/>
  <c r="L39" i="2"/>
  <c r="S38" i="2"/>
  <c r="X38" i="2" s="1"/>
  <c r="R40" i="2"/>
  <c r="AB39" i="2"/>
  <c r="AF38" i="2"/>
  <c r="AD38" i="2"/>
  <c r="AC38" i="2" s="1"/>
  <c r="AH38" i="2" s="1"/>
  <c r="AI38" i="2" s="1"/>
  <c r="D40" i="2"/>
  <c r="E40" i="2" s="1"/>
  <c r="F40" i="2" s="1"/>
  <c r="D29" i="1" l="1"/>
  <c r="E29" i="1" s="1"/>
  <c r="F29" i="1" s="1"/>
  <c r="M33" i="1"/>
  <c r="K33" i="1"/>
  <c r="J33" i="1" s="1"/>
  <c r="AF39" i="2"/>
  <c r="AD39" i="2"/>
  <c r="AC39" i="2" s="1"/>
  <c r="AH39" i="2" s="1"/>
  <c r="AI39" i="2" s="1"/>
  <c r="R41" i="2"/>
  <c r="AB40" i="2"/>
  <c r="L40" i="2"/>
  <c r="S39" i="2"/>
  <c r="X39" i="2" s="1"/>
  <c r="N39" i="2"/>
  <c r="O39" i="2" s="1"/>
  <c r="U38" i="2"/>
  <c r="V38" i="2" s="1"/>
  <c r="D41" i="2"/>
  <c r="E41" i="2" s="1"/>
  <c r="F41" i="2" s="1"/>
  <c r="M34" i="1" l="1"/>
  <c r="K34" i="1"/>
  <c r="J34" i="1" s="1"/>
  <c r="D30" i="1"/>
  <c r="E30" i="1" s="1"/>
  <c r="F30" i="1" s="1"/>
  <c r="T39" i="2"/>
  <c r="U39" i="2" s="1"/>
  <c r="V39" i="2" s="1"/>
  <c r="M40" i="2"/>
  <c r="N40" i="2" s="1"/>
  <c r="O40" i="2" s="1"/>
  <c r="M41" i="2" s="1"/>
  <c r="L41" i="2"/>
  <c r="S40" i="2"/>
  <c r="X40" i="2" s="1"/>
  <c r="R42" i="2"/>
  <c r="AB41" i="2"/>
  <c r="AD40" i="2"/>
  <c r="AC40" i="2" s="1"/>
  <c r="AH40" i="2" s="1"/>
  <c r="AI40" i="2" s="1"/>
  <c r="AF40" i="2"/>
  <c r="D42" i="2"/>
  <c r="E42" i="2" s="1"/>
  <c r="F42" i="2" s="1"/>
  <c r="D31" i="1" l="1"/>
  <c r="E31" i="1" s="1"/>
  <c r="F31" i="1" s="1"/>
  <c r="D32" i="1" s="1"/>
  <c r="E32" i="1" s="1"/>
  <c r="F32" i="1" s="1"/>
  <c r="M35" i="1"/>
  <c r="K35" i="1"/>
  <c r="J35" i="1" s="1"/>
  <c r="T40" i="2"/>
  <c r="U40" i="2" s="1"/>
  <c r="V40" i="2" s="1"/>
  <c r="AD41" i="2"/>
  <c r="AC41" i="2" s="1"/>
  <c r="AH41" i="2" s="1"/>
  <c r="AI41" i="2" s="1"/>
  <c r="AF41" i="2"/>
  <c r="R43" i="2"/>
  <c r="AB42" i="2"/>
  <c r="L42" i="2"/>
  <c r="S41" i="2"/>
  <c r="X41" i="2" s="1"/>
  <c r="N41" i="2"/>
  <c r="O41" i="2" s="1"/>
  <c r="D43" i="2"/>
  <c r="E43" i="2" s="1"/>
  <c r="F43" i="2" s="1"/>
  <c r="D44" i="2" s="1"/>
  <c r="E44" i="2" s="1"/>
  <c r="F44" i="2" s="1"/>
  <c r="M36" i="1" l="1"/>
  <c r="K36" i="1"/>
  <c r="J36" i="1" s="1"/>
  <c r="D33" i="1"/>
  <c r="E33" i="1" s="1"/>
  <c r="F33" i="1" s="1"/>
  <c r="T41" i="2"/>
  <c r="U41" i="2" s="1"/>
  <c r="V41" i="2" s="1"/>
  <c r="M42" i="2"/>
  <c r="N42" i="2" s="1"/>
  <c r="O42" i="2" s="1"/>
  <c r="L43" i="2"/>
  <c r="S42" i="2"/>
  <c r="X42" i="2" s="1"/>
  <c r="R44" i="2"/>
  <c r="AB43" i="2"/>
  <c r="AF42" i="2"/>
  <c r="AD42" i="2"/>
  <c r="AC42" i="2" s="1"/>
  <c r="AH42" i="2" s="1"/>
  <c r="AI42" i="2" s="1"/>
  <c r="D45" i="2"/>
  <c r="E45" i="2" s="1"/>
  <c r="F45" i="2" s="1"/>
  <c r="D46" i="2" s="1"/>
  <c r="E46" i="2" s="1"/>
  <c r="F46" i="2" s="1"/>
  <c r="D47" i="2" s="1"/>
  <c r="E47" i="2" s="1"/>
  <c r="F47" i="2" s="1"/>
  <c r="D48" i="2" s="1"/>
  <c r="E48" i="2" s="1"/>
  <c r="D34" i="1" l="1"/>
  <c r="E34" i="1" s="1"/>
  <c r="F34" i="1" s="1"/>
  <c r="D35" i="1" s="1"/>
  <c r="E35" i="1" s="1"/>
  <c r="F35" i="1" s="1"/>
  <c r="M37" i="1"/>
  <c r="K37" i="1"/>
  <c r="J37" i="1" s="1"/>
  <c r="M43" i="2"/>
  <c r="T42" i="2"/>
  <c r="U42" i="2" s="1"/>
  <c r="V42" i="2" s="1"/>
  <c r="AF43" i="2"/>
  <c r="AD43" i="2"/>
  <c r="AC43" i="2" s="1"/>
  <c r="AH43" i="2" s="1"/>
  <c r="AI43" i="2" s="1"/>
  <c r="R45" i="2"/>
  <c r="AB44" i="2"/>
  <c r="L44" i="2"/>
  <c r="S43" i="2"/>
  <c r="X43" i="2" s="1"/>
  <c r="N43" i="2"/>
  <c r="O43" i="2" s="1"/>
  <c r="M44" i="2" s="1"/>
  <c r="F48" i="2"/>
  <c r="D49" i="2" s="1"/>
  <c r="E49" i="2" s="1"/>
  <c r="M38" i="1" l="1"/>
  <c r="K38" i="1"/>
  <c r="J38" i="1" s="1"/>
  <c r="D36" i="1"/>
  <c r="E36" i="1" s="1"/>
  <c r="F36" i="1" s="1"/>
  <c r="L45" i="2"/>
  <c r="S44" i="2"/>
  <c r="X44" i="2" s="1"/>
  <c r="N44" i="2"/>
  <c r="O44" i="2" s="1"/>
  <c r="R46" i="2"/>
  <c r="AB45" i="2"/>
  <c r="AF44" i="2"/>
  <c r="AD44" i="2"/>
  <c r="AC44" i="2" s="1"/>
  <c r="AH44" i="2" s="1"/>
  <c r="AI44" i="2" s="1"/>
  <c r="T43" i="2"/>
  <c r="U43" i="2" s="1"/>
  <c r="V43" i="2" s="1"/>
  <c r="T44" i="2" s="1"/>
  <c r="U44" i="2" s="1"/>
  <c r="V44" i="2" s="1"/>
  <c r="F49" i="2"/>
  <c r="D50" i="2" s="1"/>
  <c r="E50" i="2" s="1"/>
  <c r="D37" i="1" l="1"/>
  <c r="E37" i="1" s="1"/>
  <c r="F37" i="1" s="1"/>
  <c r="M39" i="1"/>
  <c r="K39" i="1"/>
  <c r="J39" i="1" s="1"/>
  <c r="T45" i="2"/>
  <c r="AD45" i="2"/>
  <c r="AC45" i="2" s="1"/>
  <c r="AH45" i="2" s="1"/>
  <c r="AI45" i="2" s="1"/>
  <c r="AF45" i="2"/>
  <c r="R47" i="2"/>
  <c r="AB46" i="2"/>
  <c r="M45" i="2"/>
  <c r="N45" i="2" s="1"/>
  <c r="O45" i="2" s="1"/>
  <c r="L46" i="2"/>
  <c r="S45" i="2"/>
  <c r="X45" i="2" s="1"/>
  <c r="F50" i="2"/>
  <c r="D51" i="2" s="1"/>
  <c r="E51" i="2" s="1"/>
  <c r="M40" i="1" l="1"/>
  <c r="K40" i="1"/>
  <c r="J40" i="1" s="1"/>
  <c r="D38" i="1"/>
  <c r="E38" i="1" s="1"/>
  <c r="F38" i="1" s="1"/>
  <c r="M46" i="2"/>
  <c r="N46" i="2" s="1"/>
  <c r="O46" i="2" s="1"/>
  <c r="L47" i="2"/>
  <c r="S46" i="2"/>
  <c r="X46" i="2" s="1"/>
  <c r="R48" i="2"/>
  <c r="AB47" i="2"/>
  <c r="AF46" i="2"/>
  <c r="AD46" i="2"/>
  <c r="AC46" i="2" s="1"/>
  <c r="AH46" i="2" s="1"/>
  <c r="AI46" i="2" s="1"/>
  <c r="U45" i="2"/>
  <c r="V45" i="2" s="1"/>
  <c r="F51" i="2"/>
  <c r="D52" i="2" s="1"/>
  <c r="E52" i="2" s="1"/>
  <c r="F52" i="2" s="1"/>
  <c r="D39" i="1" l="1"/>
  <c r="E39" i="1" s="1"/>
  <c r="F39" i="1" s="1"/>
  <c r="M41" i="1"/>
  <c r="K41" i="1"/>
  <c r="J41" i="1" s="1"/>
  <c r="M47" i="2"/>
  <c r="N47" i="2" s="1"/>
  <c r="O47" i="2" s="1"/>
  <c r="T46" i="2"/>
  <c r="U46" i="2" s="1"/>
  <c r="V46" i="2" s="1"/>
  <c r="AF47" i="2"/>
  <c r="AD47" i="2"/>
  <c r="AC47" i="2" s="1"/>
  <c r="AH47" i="2" s="1"/>
  <c r="AI47" i="2" s="1"/>
  <c r="R49" i="2"/>
  <c r="AB48" i="2"/>
  <c r="L48" i="2"/>
  <c r="S47" i="2"/>
  <c r="X47" i="2" s="1"/>
  <c r="D53" i="2"/>
  <c r="E53" i="2" s="1"/>
  <c r="F53" i="2" s="1"/>
  <c r="M42" i="1" l="1"/>
  <c r="K42" i="1"/>
  <c r="J42" i="1" s="1"/>
  <c r="D40" i="1"/>
  <c r="E40" i="1" s="1"/>
  <c r="F40" i="1" s="1"/>
  <c r="M48" i="2"/>
  <c r="N48" i="2" s="1"/>
  <c r="O48" i="2" s="1"/>
  <c r="M49" i="2" s="1"/>
  <c r="L49" i="2"/>
  <c r="S48" i="2"/>
  <c r="X48" i="2" s="1"/>
  <c r="R50" i="2"/>
  <c r="AB49" i="2"/>
  <c r="AF48" i="2"/>
  <c r="AD48" i="2"/>
  <c r="AC48" i="2" s="1"/>
  <c r="AH48" i="2" s="1"/>
  <c r="AI48" i="2" s="1"/>
  <c r="T47" i="2"/>
  <c r="U47" i="2" s="1"/>
  <c r="V47" i="2" s="1"/>
  <c r="D54" i="2"/>
  <c r="E54" i="2" s="1"/>
  <c r="F54" i="2" s="1"/>
  <c r="D41" i="1" l="1"/>
  <c r="E41" i="1" s="1"/>
  <c r="F41" i="1" s="1"/>
  <c r="M43" i="1"/>
  <c r="K43" i="1"/>
  <c r="J43" i="1" s="1"/>
  <c r="T48" i="2"/>
  <c r="U48" i="2" s="1"/>
  <c r="V48" i="2" s="1"/>
  <c r="T49" i="2" s="1"/>
  <c r="AF49" i="2"/>
  <c r="AD49" i="2"/>
  <c r="AC49" i="2" s="1"/>
  <c r="AH49" i="2" s="1"/>
  <c r="AI49" i="2" s="1"/>
  <c r="R51" i="2"/>
  <c r="AB50" i="2"/>
  <c r="L50" i="2"/>
  <c r="S49" i="2"/>
  <c r="X49" i="2" s="1"/>
  <c r="N49" i="2"/>
  <c r="O49" i="2" s="1"/>
  <c r="M50" i="2" s="1"/>
  <c r="D55" i="2"/>
  <c r="E55" i="2" s="1"/>
  <c r="F55" i="2" s="1"/>
  <c r="M44" i="1" l="1"/>
  <c r="K44" i="1"/>
  <c r="J44" i="1" s="1"/>
  <c r="D42" i="1"/>
  <c r="E42" i="1" s="1"/>
  <c r="F42" i="1" s="1"/>
  <c r="L51" i="2"/>
  <c r="S50" i="2"/>
  <c r="X50" i="2" s="1"/>
  <c r="N50" i="2"/>
  <c r="O50" i="2" s="1"/>
  <c r="M51" i="2" s="1"/>
  <c r="R52" i="2"/>
  <c r="AB51" i="2"/>
  <c r="AF50" i="2"/>
  <c r="AD50" i="2"/>
  <c r="AC50" i="2" s="1"/>
  <c r="AH50" i="2" s="1"/>
  <c r="AI50" i="2" s="1"/>
  <c r="U49" i="2"/>
  <c r="V49" i="2" s="1"/>
  <c r="D56" i="2"/>
  <c r="E56" i="2" s="1"/>
  <c r="F56" i="2" s="1"/>
  <c r="D43" i="1" l="1"/>
  <c r="E43" i="1" s="1"/>
  <c r="F43" i="1" s="1"/>
  <c r="M45" i="1"/>
  <c r="K45" i="1"/>
  <c r="J45" i="1" s="1"/>
  <c r="T50" i="2"/>
  <c r="U50" i="2" s="1"/>
  <c r="V50" i="2" s="1"/>
  <c r="T51" i="2" s="1"/>
  <c r="U51" i="2" s="1"/>
  <c r="V51" i="2" s="1"/>
  <c r="T52" i="2" s="1"/>
  <c r="AD51" i="2"/>
  <c r="AC51" i="2" s="1"/>
  <c r="AH51" i="2" s="1"/>
  <c r="AI51" i="2" s="1"/>
  <c r="AF51" i="2"/>
  <c r="R53" i="2"/>
  <c r="AB52" i="2"/>
  <c r="L52" i="2"/>
  <c r="S51" i="2"/>
  <c r="X51" i="2" s="1"/>
  <c r="N51" i="2"/>
  <c r="O51" i="2" s="1"/>
  <c r="M52" i="2" s="1"/>
  <c r="D57" i="2"/>
  <c r="E57" i="2" s="1"/>
  <c r="F57" i="2" s="1"/>
  <c r="M46" i="1" l="1"/>
  <c r="K46" i="1"/>
  <c r="J46" i="1" s="1"/>
  <c r="D44" i="1"/>
  <c r="E44" i="1" s="1"/>
  <c r="F44" i="1" s="1"/>
  <c r="L53" i="2"/>
  <c r="S52" i="2"/>
  <c r="X52" i="2" s="1"/>
  <c r="N52" i="2"/>
  <c r="O52" i="2" s="1"/>
  <c r="R54" i="2"/>
  <c r="AB53" i="2"/>
  <c r="AF52" i="2"/>
  <c r="AD52" i="2"/>
  <c r="AC52" i="2" s="1"/>
  <c r="AH52" i="2" s="1"/>
  <c r="AI52" i="2" s="1"/>
  <c r="D58" i="2"/>
  <c r="E58" i="2" s="1"/>
  <c r="F58" i="2" s="1"/>
  <c r="D45" i="1" l="1"/>
  <c r="E45" i="1" s="1"/>
  <c r="F45" i="1" s="1"/>
  <c r="M47" i="1"/>
  <c r="K47" i="1"/>
  <c r="J47" i="1" s="1"/>
  <c r="AD53" i="2"/>
  <c r="AC53" i="2" s="1"/>
  <c r="AH53" i="2" s="1"/>
  <c r="AI53" i="2" s="1"/>
  <c r="AF53" i="2"/>
  <c r="R55" i="2"/>
  <c r="AB54" i="2"/>
  <c r="M53" i="2"/>
  <c r="N53" i="2" s="1"/>
  <c r="O53" i="2" s="1"/>
  <c r="M54" i="2" s="1"/>
  <c r="L54" i="2"/>
  <c r="S53" i="2"/>
  <c r="X53" i="2" s="1"/>
  <c r="U52" i="2"/>
  <c r="V52" i="2" s="1"/>
  <c r="D59" i="2"/>
  <c r="E59" i="2" s="1"/>
  <c r="F59" i="2" s="1"/>
  <c r="M48" i="1" l="1"/>
  <c r="K48" i="1"/>
  <c r="D46" i="1"/>
  <c r="E46" i="1" s="1"/>
  <c r="F46" i="1" s="1"/>
  <c r="T53" i="2"/>
  <c r="U53" i="2" s="1"/>
  <c r="V53" i="2"/>
  <c r="L55" i="2"/>
  <c r="S54" i="2"/>
  <c r="X54" i="2" s="1"/>
  <c r="N54" i="2"/>
  <c r="O54" i="2" s="1"/>
  <c r="M55" i="2" s="1"/>
  <c r="R56" i="2"/>
  <c r="AB55" i="2"/>
  <c r="AD54" i="2"/>
  <c r="AC54" i="2" s="1"/>
  <c r="AH54" i="2" s="1"/>
  <c r="AI54" i="2" s="1"/>
  <c r="AF54" i="2"/>
  <c r="D60" i="2"/>
  <c r="E60" i="2" s="1"/>
  <c r="F60" i="2" s="1"/>
  <c r="D47" i="1" l="1"/>
  <c r="E47" i="1" s="1"/>
  <c r="F47" i="1" s="1"/>
  <c r="J48" i="1"/>
  <c r="J49" i="1" s="1"/>
  <c r="K49" i="1"/>
  <c r="AD55" i="2"/>
  <c r="AC55" i="2" s="1"/>
  <c r="AH55" i="2" s="1"/>
  <c r="AI55" i="2" s="1"/>
  <c r="AF55" i="2"/>
  <c r="R57" i="2"/>
  <c r="AB56" i="2"/>
  <c r="L56" i="2"/>
  <c r="S55" i="2"/>
  <c r="X55" i="2" s="1"/>
  <c r="N55" i="2"/>
  <c r="O55" i="2" s="1"/>
  <c r="M56" i="2" s="1"/>
  <c r="T54" i="2"/>
  <c r="U54" i="2" s="1"/>
  <c r="V54" i="2"/>
  <c r="D61" i="2"/>
  <c r="E61" i="2" s="1"/>
  <c r="F61" i="2" s="1"/>
  <c r="D48" i="1" l="1"/>
  <c r="T55" i="2"/>
  <c r="U55" i="2" s="1"/>
  <c r="V55" i="2" s="1"/>
  <c r="T56" i="2" s="1"/>
  <c r="L57" i="2"/>
  <c r="S56" i="2"/>
  <c r="X56" i="2" s="1"/>
  <c r="N56" i="2"/>
  <c r="O56" i="2" s="1"/>
  <c r="M57" i="2" s="1"/>
  <c r="R58" i="2"/>
  <c r="AB57" i="2"/>
  <c r="AD56" i="2"/>
  <c r="AC56" i="2" s="1"/>
  <c r="AH56" i="2" s="1"/>
  <c r="AI56" i="2" s="1"/>
  <c r="AF56" i="2"/>
  <c r="D62" i="2"/>
  <c r="E62" i="2" s="1"/>
  <c r="F62" i="2" s="1"/>
  <c r="U56" i="2" l="1"/>
  <c r="V56" i="2" s="1"/>
  <c r="E48" i="1"/>
  <c r="F48" i="1" s="1"/>
  <c r="D49" i="1"/>
  <c r="T57" i="2"/>
  <c r="AD57" i="2"/>
  <c r="AC57" i="2" s="1"/>
  <c r="AH57" i="2" s="1"/>
  <c r="AI57" i="2" s="1"/>
  <c r="AF57" i="2"/>
  <c r="R59" i="2"/>
  <c r="AB58" i="2"/>
  <c r="L58" i="2"/>
  <c r="S57" i="2"/>
  <c r="X57" i="2" s="1"/>
  <c r="N57" i="2"/>
  <c r="O57" i="2" s="1"/>
  <c r="M58" i="2" s="1"/>
  <c r="D63" i="2"/>
  <c r="E63" i="2" s="1"/>
  <c r="F63" i="2" s="1"/>
  <c r="L59" i="2" l="1"/>
  <c r="S58" i="2"/>
  <c r="X58" i="2" s="1"/>
  <c r="N58" i="2"/>
  <c r="O58" i="2" s="1"/>
  <c r="M59" i="2" s="1"/>
  <c r="R60" i="2"/>
  <c r="AB59" i="2"/>
  <c r="AF58" i="2"/>
  <c r="AD58" i="2"/>
  <c r="AC58" i="2" s="1"/>
  <c r="AH58" i="2" s="1"/>
  <c r="AI58" i="2" s="1"/>
  <c r="U57" i="2"/>
  <c r="V57" i="2" s="1"/>
  <c r="T58" i="2" s="1"/>
  <c r="U58" i="2" s="1"/>
  <c r="V58" i="2" s="1"/>
  <c r="T59" i="2" s="1"/>
  <c r="D64" i="2"/>
  <c r="E64" i="2" s="1"/>
  <c r="F64" i="2" s="1"/>
  <c r="AD59" i="2" l="1"/>
  <c r="AC59" i="2" s="1"/>
  <c r="AH59" i="2" s="1"/>
  <c r="AI59" i="2" s="1"/>
  <c r="AF59" i="2"/>
  <c r="R61" i="2"/>
  <c r="AB60" i="2"/>
  <c r="L60" i="2"/>
  <c r="S59" i="2"/>
  <c r="X59" i="2" s="1"/>
  <c r="N59" i="2"/>
  <c r="O59" i="2" s="1"/>
  <c r="D65" i="2"/>
  <c r="E65" i="2" s="1"/>
  <c r="F65" i="2" s="1"/>
  <c r="M60" i="2" l="1"/>
  <c r="L61" i="2"/>
  <c r="S60" i="2"/>
  <c r="X60" i="2" s="1"/>
  <c r="N60" i="2"/>
  <c r="O60" i="2" s="1"/>
  <c r="M61" i="2" s="1"/>
  <c r="R62" i="2"/>
  <c r="AB61" i="2"/>
  <c r="AD60" i="2"/>
  <c r="AC60" i="2" s="1"/>
  <c r="AH60" i="2" s="1"/>
  <c r="AI60" i="2" s="1"/>
  <c r="AF60" i="2"/>
  <c r="U59" i="2"/>
  <c r="V59" i="2" s="1"/>
  <c r="D66" i="2"/>
  <c r="E66" i="2" s="1"/>
  <c r="F66" i="2" s="1"/>
  <c r="T60" i="2" l="1"/>
  <c r="U60" i="2" s="1"/>
  <c r="V60" i="2" s="1"/>
  <c r="AF61" i="2"/>
  <c r="AD61" i="2"/>
  <c r="AC61" i="2" s="1"/>
  <c r="AH61" i="2" s="1"/>
  <c r="AI61" i="2" s="1"/>
  <c r="R63" i="2"/>
  <c r="AB62" i="2"/>
  <c r="L62" i="2"/>
  <c r="S61" i="2"/>
  <c r="X61" i="2" s="1"/>
  <c r="N61" i="2"/>
  <c r="O61" i="2" s="1"/>
  <c r="M62" i="2" s="1"/>
  <c r="D67" i="2"/>
  <c r="E67" i="2" s="1"/>
  <c r="F67" i="2" s="1"/>
  <c r="T61" i="2" l="1"/>
  <c r="U61" i="2" s="1"/>
  <c r="V61" i="2" s="1"/>
  <c r="L63" i="2"/>
  <c r="S62" i="2"/>
  <c r="X62" i="2" s="1"/>
  <c r="N62" i="2"/>
  <c r="O62" i="2" s="1"/>
  <c r="M63" i="2" s="1"/>
  <c r="R64" i="2"/>
  <c r="AB63" i="2"/>
  <c r="AD62" i="2"/>
  <c r="AC62" i="2" s="1"/>
  <c r="AH62" i="2" s="1"/>
  <c r="AI62" i="2" s="1"/>
  <c r="AF62" i="2"/>
  <c r="D68" i="2"/>
  <c r="E68" i="2" s="1"/>
  <c r="F68" i="2" s="1"/>
  <c r="T62" i="2" l="1"/>
  <c r="U62" i="2" s="1"/>
  <c r="V62" i="2" s="1"/>
  <c r="AD63" i="2"/>
  <c r="AC63" i="2" s="1"/>
  <c r="AH63" i="2" s="1"/>
  <c r="AI63" i="2" s="1"/>
  <c r="AF63" i="2"/>
  <c r="R65" i="2"/>
  <c r="AB64" i="2"/>
  <c r="L64" i="2"/>
  <c r="S63" i="2"/>
  <c r="X63" i="2" s="1"/>
  <c r="N63" i="2"/>
  <c r="O63" i="2" s="1"/>
  <c r="M64" i="2" s="1"/>
  <c r="D69" i="2"/>
  <c r="E69" i="2" s="1"/>
  <c r="F69" i="2" s="1"/>
  <c r="T63" i="2" l="1"/>
  <c r="U63" i="2" s="1"/>
  <c r="V63" i="2" s="1"/>
  <c r="L65" i="2"/>
  <c r="S64" i="2"/>
  <c r="X64" i="2" s="1"/>
  <c r="N64" i="2"/>
  <c r="O64" i="2" s="1"/>
  <c r="M65" i="2" s="1"/>
  <c r="R66" i="2"/>
  <c r="AB65" i="2"/>
  <c r="AF64" i="2"/>
  <c r="AD64" i="2"/>
  <c r="AC64" i="2" s="1"/>
  <c r="AH64" i="2" s="1"/>
  <c r="AI64" i="2" s="1"/>
  <c r="D70" i="2"/>
  <c r="E70" i="2" s="1"/>
  <c r="F70" i="2" s="1"/>
  <c r="T64" i="2" l="1"/>
  <c r="U64" i="2" s="1"/>
  <c r="V64" i="2"/>
  <c r="AF65" i="2"/>
  <c r="AD65" i="2"/>
  <c r="AC65" i="2" s="1"/>
  <c r="AH65" i="2" s="1"/>
  <c r="AI65" i="2" s="1"/>
  <c r="R67" i="2"/>
  <c r="AB66" i="2"/>
  <c r="L66" i="2"/>
  <c r="S65" i="2"/>
  <c r="X65" i="2" s="1"/>
  <c r="N65" i="2"/>
  <c r="O65" i="2" s="1"/>
  <c r="D71" i="2"/>
  <c r="E71" i="2" s="1"/>
  <c r="F71" i="2" s="1"/>
  <c r="M66" i="2" l="1"/>
  <c r="L67" i="2"/>
  <c r="S66" i="2"/>
  <c r="X66" i="2" s="1"/>
  <c r="N66" i="2"/>
  <c r="O66" i="2" s="1"/>
  <c r="M67" i="2" s="1"/>
  <c r="R68" i="2"/>
  <c r="AB67" i="2"/>
  <c r="AF66" i="2"/>
  <c r="AD66" i="2"/>
  <c r="AC66" i="2" s="1"/>
  <c r="AH66" i="2" s="1"/>
  <c r="AI66" i="2" s="1"/>
  <c r="T65" i="2"/>
  <c r="U65" i="2" s="1"/>
  <c r="V65" i="2" s="1"/>
  <c r="D72" i="2"/>
  <c r="E72" i="2" s="1"/>
  <c r="F72" i="2" s="1"/>
  <c r="T66" i="2" l="1"/>
  <c r="U66" i="2" s="1"/>
  <c r="V66" i="2" s="1"/>
  <c r="T67" i="2" s="1"/>
  <c r="AF67" i="2"/>
  <c r="AD67" i="2"/>
  <c r="AC67" i="2" s="1"/>
  <c r="AH67" i="2" s="1"/>
  <c r="AI67" i="2" s="1"/>
  <c r="R69" i="2"/>
  <c r="AB68" i="2"/>
  <c r="L68" i="2"/>
  <c r="S67" i="2"/>
  <c r="X67" i="2" s="1"/>
  <c r="N67" i="2"/>
  <c r="O67" i="2" s="1"/>
  <c r="M68" i="2" s="1"/>
  <c r="D73" i="2"/>
  <c r="E73" i="2" s="1"/>
  <c r="F73" i="2" s="1"/>
  <c r="L69" i="2" l="1"/>
  <c r="S68" i="2"/>
  <c r="X68" i="2" s="1"/>
  <c r="N68" i="2"/>
  <c r="O68" i="2" s="1"/>
  <c r="R70" i="2"/>
  <c r="AB69" i="2"/>
  <c r="AD68" i="2"/>
  <c r="AC68" i="2" s="1"/>
  <c r="AH68" i="2" s="1"/>
  <c r="AI68" i="2" s="1"/>
  <c r="AF68" i="2"/>
  <c r="U67" i="2"/>
  <c r="V67" i="2" s="1"/>
  <c r="D74" i="2"/>
  <c r="E74" i="2" s="1"/>
  <c r="F74" i="2" s="1"/>
  <c r="T68" i="2" l="1"/>
  <c r="U68" i="2" s="1"/>
  <c r="V68" i="2" s="1"/>
  <c r="AF69" i="2"/>
  <c r="AD69" i="2"/>
  <c r="AC69" i="2" s="1"/>
  <c r="AH69" i="2" s="1"/>
  <c r="AI69" i="2" s="1"/>
  <c r="R71" i="2"/>
  <c r="AB70" i="2"/>
  <c r="M69" i="2"/>
  <c r="N69" i="2" s="1"/>
  <c r="O69" i="2" s="1"/>
  <c r="L70" i="2"/>
  <c r="S69" i="2"/>
  <c r="X69" i="2" s="1"/>
  <c r="D75" i="2"/>
  <c r="E75" i="2" s="1"/>
  <c r="F75" i="2" s="1"/>
  <c r="M70" i="2" l="1"/>
  <c r="T69" i="2"/>
  <c r="U69" i="2" s="1"/>
  <c r="V69" i="2" s="1"/>
  <c r="T70" i="2" s="1"/>
  <c r="L71" i="2"/>
  <c r="S70" i="2"/>
  <c r="X70" i="2" s="1"/>
  <c r="N70" i="2"/>
  <c r="O70" i="2" s="1"/>
  <c r="M71" i="2" s="1"/>
  <c r="R72" i="2"/>
  <c r="AB71" i="2"/>
  <c r="AF70" i="2"/>
  <c r="AD70" i="2"/>
  <c r="AC70" i="2" s="1"/>
  <c r="AH70" i="2" s="1"/>
  <c r="AI70" i="2" s="1"/>
  <c r="D76" i="2"/>
  <c r="E76" i="2" s="1"/>
  <c r="F76" i="2" s="1"/>
  <c r="U70" i="2" l="1"/>
  <c r="V70" i="2" s="1"/>
  <c r="T71" i="2"/>
  <c r="AF71" i="2"/>
  <c r="AD71" i="2"/>
  <c r="AC71" i="2" s="1"/>
  <c r="AH71" i="2" s="1"/>
  <c r="AI71" i="2" s="1"/>
  <c r="R73" i="2"/>
  <c r="AB72" i="2"/>
  <c r="L72" i="2"/>
  <c r="S71" i="2"/>
  <c r="X71" i="2" s="1"/>
  <c r="N71" i="2"/>
  <c r="O71" i="2" s="1"/>
  <c r="M72" i="2" s="1"/>
  <c r="D77" i="2"/>
  <c r="E77" i="2" s="1"/>
  <c r="F77" i="2" s="1"/>
  <c r="L73" i="2" l="1"/>
  <c r="S72" i="2"/>
  <c r="X72" i="2" s="1"/>
  <c r="N72" i="2"/>
  <c r="O72" i="2" s="1"/>
  <c r="R74" i="2"/>
  <c r="AB73" i="2"/>
  <c r="AD72" i="2"/>
  <c r="AC72" i="2" s="1"/>
  <c r="AH72" i="2" s="1"/>
  <c r="AI72" i="2" s="1"/>
  <c r="AF72" i="2"/>
  <c r="U71" i="2"/>
  <c r="V71" i="2" s="1"/>
  <c r="D78" i="2"/>
  <c r="E78" i="2" s="1"/>
  <c r="F78" i="2" s="1"/>
  <c r="T72" i="2" l="1"/>
  <c r="U72" i="2" s="1"/>
  <c r="V72" i="2"/>
  <c r="AF73" i="2"/>
  <c r="AD73" i="2"/>
  <c r="AC73" i="2" s="1"/>
  <c r="AH73" i="2" s="1"/>
  <c r="AI73" i="2" s="1"/>
  <c r="R75" i="2"/>
  <c r="AB74" i="2"/>
  <c r="M73" i="2"/>
  <c r="N73" i="2" s="1"/>
  <c r="O73" i="2" s="1"/>
  <c r="L74" i="2"/>
  <c r="S73" i="2"/>
  <c r="X73" i="2" s="1"/>
  <c r="D79" i="2"/>
  <c r="E79" i="2" s="1"/>
  <c r="F79" i="2" s="1"/>
  <c r="M74" i="2" l="1"/>
  <c r="N74" i="2" s="1"/>
  <c r="O74" i="2" s="1"/>
  <c r="AF74" i="2"/>
  <c r="AD74" i="2"/>
  <c r="AC74" i="2" s="1"/>
  <c r="AH74" i="2" s="1"/>
  <c r="AI74" i="2" s="1"/>
  <c r="T73" i="2"/>
  <c r="U73" i="2" s="1"/>
  <c r="V73" i="2" s="1"/>
  <c r="T74" i="2" s="1"/>
  <c r="L75" i="2"/>
  <c r="S74" i="2"/>
  <c r="X74" i="2" s="1"/>
  <c r="R76" i="2"/>
  <c r="AB75" i="2"/>
  <c r="D80" i="2"/>
  <c r="E80" i="2" s="1"/>
  <c r="F80" i="2" s="1"/>
  <c r="U74" i="2" l="1"/>
  <c r="V74" i="2" s="1"/>
  <c r="T75" i="2" s="1"/>
  <c r="M75" i="2"/>
  <c r="N75" i="2" s="1"/>
  <c r="O75" i="2" s="1"/>
  <c r="R77" i="2"/>
  <c r="AB76" i="2"/>
  <c r="L76" i="2"/>
  <c r="S75" i="2"/>
  <c r="X75" i="2" s="1"/>
  <c r="AD75" i="2"/>
  <c r="AC75" i="2" s="1"/>
  <c r="AH75" i="2" s="1"/>
  <c r="AI75" i="2" s="1"/>
  <c r="AF75" i="2"/>
  <c r="D81" i="2"/>
  <c r="E81" i="2" s="1"/>
  <c r="F81" i="2" s="1"/>
  <c r="M76" i="2" l="1"/>
  <c r="AD76" i="2"/>
  <c r="AC76" i="2" s="1"/>
  <c r="AH76" i="2" s="1"/>
  <c r="AI76" i="2" s="1"/>
  <c r="AF76" i="2"/>
  <c r="L77" i="2"/>
  <c r="S76" i="2"/>
  <c r="X76" i="2" s="1"/>
  <c r="N76" i="2"/>
  <c r="O76" i="2" s="1"/>
  <c r="M77" i="2" s="1"/>
  <c r="R78" i="2"/>
  <c r="AB77" i="2"/>
  <c r="U75" i="2"/>
  <c r="V75" i="2" s="1"/>
  <c r="D82" i="2"/>
  <c r="E82" i="2" s="1"/>
  <c r="F82" i="2" s="1"/>
  <c r="T76" i="2" l="1"/>
  <c r="U76" i="2" s="1"/>
  <c r="V76" i="2"/>
  <c r="R79" i="2"/>
  <c r="AB78" i="2"/>
  <c r="L78" i="2"/>
  <c r="S77" i="2"/>
  <c r="X77" i="2" s="1"/>
  <c r="N77" i="2"/>
  <c r="O77" i="2" s="1"/>
  <c r="M78" i="2" s="1"/>
  <c r="AD77" i="2"/>
  <c r="AC77" i="2" s="1"/>
  <c r="AH77" i="2" s="1"/>
  <c r="AI77" i="2" s="1"/>
  <c r="AF77" i="2"/>
  <c r="D83" i="2"/>
  <c r="E83" i="2" s="1"/>
  <c r="F83" i="2" s="1"/>
  <c r="AD78" i="2" l="1"/>
  <c r="AC78" i="2" s="1"/>
  <c r="AH78" i="2" s="1"/>
  <c r="AI78" i="2" s="1"/>
  <c r="AF78" i="2"/>
  <c r="L79" i="2"/>
  <c r="S78" i="2"/>
  <c r="X78" i="2" s="1"/>
  <c r="N78" i="2"/>
  <c r="O78" i="2" s="1"/>
  <c r="R80" i="2"/>
  <c r="AB79" i="2"/>
  <c r="T77" i="2"/>
  <c r="U77" i="2" s="1"/>
  <c r="V77" i="2" s="1"/>
  <c r="D84" i="2"/>
  <c r="E84" i="2" s="1"/>
  <c r="F84" i="2" s="1"/>
  <c r="T78" i="2" l="1"/>
  <c r="U78" i="2" s="1"/>
  <c r="V78" i="2" s="1"/>
  <c r="T79" i="2" s="1"/>
  <c r="R81" i="2"/>
  <c r="AB80" i="2"/>
  <c r="M79" i="2"/>
  <c r="N79" i="2" s="1"/>
  <c r="O79" i="2" s="1"/>
  <c r="M80" i="2" s="1"/>
  <c r="L80" i="2"/>
  <c r="S79" i="2"/>
  <c r="X79" i="2" s="1"/>
  <c r="AF79" i="2"/>
  <c r="AD79" i="2"/>
  <c r="AC79" i="2" s="1"/>
  <c r="AH79" i="2" s="1"/>
  <c r="AI79" i="2" s="1"/>
  <c r="D85" i="2"/>
  <c r="E85" i="2" s="1"/>
  <c r="F85" i="2" s="1"/>
  <c r="AD80" i="2" l="1"/>
  <c r="AC80" i="2" s="1"/>
  <c r="AH80" i="2" s="1"/>
  <c r="AI80" i="2" s="1"/>
  <c r="AF80" i="2"/>
  <c r="L81" i="2"/>
  <c r="S80" i="2"/>
  <c r="X80" i="2" s="1"/>
  <c r="N80" i="2"/>
  <c r="O80" i="2" s="1"/>
  <c r="R82" i="2"/>
  <c r="AB81" i="2"/>
  <c r="U79" i="2"/>
  <c r="V79" i="2" s="1"/>
  <c r="D86" i="2"/>
  <c r="E86" i="2" s="1"/>
  <c r="F86" i="2" s="1"/>
  <c r="T80" i="2" l="1"/>
  <c r="U80" i="2" s="1"/>
  <c r="V80" i="2"/>
  <c r="T81" i="2" s="1"/>
  <c r="R83" i="2"/>
  <c r="AB82" i="2"/>
  <c r="M81" i="2"/>
  <c r="N81" i="2" s="1"/>
  <c r="O81" i="2" s="1"/>
  <c r="M82" i="2" s="1"/>
  <c r="L82" i="2"/>
  <c r="S81" i="2"/>
  <c r="X81" i="2" s="1"/>
  <c r="AF81" i="2"/>
  <c r="AD81" i="2"/>
  <c r="AC81" i="2" s="1"/>
  <c r="AH81" i="2" s="1"/>
  <c r="AI81" i="2" s="1"/>
  <c r="D87" i="2"/>
  <c r="E87" i="2" s="1"/>
  <c r="F87" i="2" s="1"/>
  <c r="AD82" i="2" l="1"/>
  <c r="AC82" i="2" s="1"/>
  <c r="AH82" i="2" s="1"/>
  <c r="AI82" i="2" s="1"/>
  <c r="AF82" i="2"/>
  <c r="L83" i="2"/>
  <c r="S82" i="2"/>
  <c r="X82" i="2" s="1"/>
  <c r="N82" i="2"/>
  <c r="O82" i="2" s="1"/>
  <c r="M83" i="2" s="1"/>
  <c r="R84" i="2"/>
  <c r="AB83" i="2"/>
  <c r="U81" i="2"/>
  <c r="V81" i="2" s="1"/>
  <c r="T82" i="2" s="1"/>
  <c r="U82" i="2" s="1"/>
  <c r="V82" i="2" s="1"/>
  <c r="T83" i="2" s="1"/>
  <c r="D88" i="2"/>
  <c r="E88" i="2" s="1"/>
  <c r="F88" i="2" s="1"/>
  <c r="R85" i="2" l="1"/>
  <c r="AB84" i="2"/>
  <c r="L84" i="2"/>
  <c r="S83" i="2"/>
  <c r="X83" i="2" s="1"/>
  <c r="N83" i="2"/>
  <c r="O83" i="2" s="1"/>
  <c r="M84" i="2" s="1"/>
  <c r="AD83" i="2"/>
  <c r="AC83" i="2" s="1"/>
  <c r="AH83" i="2" s="1"/>
  <c r="AI83" i="2" s="1"/>
  <c r="AF83" i="2"/>
  <c r="D89" i="2"/>
  <c r="E89" i="2" s="1"/>
  <c r="F89" i="2" s="1"/>
  <c r="U83" i="2" l="1"/>
  <c r="V83" i="2" s="1"/>
  <c r="T84" i="2" s="1"/>
  <c r="AF84" i="2"/>
  <c r="AD84" i="2"/>
  <c r="AC84" i="2" s="1"/>
  <c r="AH84" i="2" s="1"/>
  <c r="AI84" i="2" s="1"/>
  <c r="L85" i="2"/>
  <c r="S84" i="2"/>
  <c r="X84" i="2" s="1"/>
  <c r="N84" i="2"/>
  <c r="O84" i="2" s="1"/>
  <c r="M85" i="2" s="1"/>
  <c r="R86" i="2"/>
  <c r="AB85" i="2"/>
  <c r="D90" i="2"/>
  <c r="E90" i="2" s="1"/>
  <c r="F90" i="2" s="1"/>
  <c r="U84" i="2" l="1"/>
  <c r="V84" i="2" s="1"/>
  <c r="T85" i="2" s="1"/>
  <c r="R87" i="2"/>
  <c r="AB86" i="2"/>
  <c r="L86" i="2"/>
  <c r="S85" i="2"/>
  <c r="X85" i="2" s="1"/>
  <c r="N85" i="2"/>
  <c r="O85" i="2" s="1"/>
  <c r="M86" i="2" s="1"/>
  <c r="AF85" i="2"/>
  <c r="AD85" i="2"/>
  <c r="AC85" i="2" s="1"/>
  <c r="AH85" i="2" s="1"/>
  <c r="AI85" i="2" s="1"/>
  <c r="D91" i="2"/>
  <c r="E91" i="2" s="1"/>
  <c r="F91" i="2" s="1"/>
  <c r="AF86" i="2" l="1"/>
  <c r="AD86" i="2"/>
  <c r="AC86" i="2" s="1"/>
  <c r="AH86" i="2" s="1"/>
  <c r="AI86" i="2" s="1"/>
  <c r="L87" i="2"/>
  <c r="S86" i="2"/>
  <c r="X86" i="2" s="1"/>
  <c r="N86" i="2"/>
  <c r="O86" i="2" s="1"/>
  <c r="M87" i="2" s="1"/>
  <c r="U85" i="2"/>
  <c r="V85" i="2" s="1"/>
  <c r="R88" i="2"/>
  <c r="AB87" i="2"/>
  <c r="D92" i="2"/>
  <c r="E92" i="2" s="1"/>
  <c r="F92" i="2" s="1"/>
  <c r="R89" i="2" l="1"/>
  <c r="AB88" i="2"/>
  <c r="T86" i="2"/>
  <c r="U86" i="2" s="1"/>
  <c r="V86" i="2"/>
  <c r="L88" i="2"/>
  <c r="S87" i="2"/>
  <c r="X87" i="2" s="1"/>
  <c r="N87" i="2"/>
  <c r="O87" i="2" s="1"/>
  <c r="AF87" i="2"/>
  <c r="AD87" i="2"/>
  <c r="AC87" i="2" s="1"/>
  <c r="AH87" i="2" s="1"/>
  <c r="AI87" i="2" s="1"/>
  <c r="D93" i="2"/>
  <c r="E93" i="2" s="1"/>
  <c r="F93" i="2" s="1"/>
  <c r="AF88" i="2" l="1"/>
  <c r="AD88" i="2"/>
  <c r="AC88" i="2" s="1"/>
  <c r="AH88" i="2" s="1"/>
  <c r="AI88" i="2" s="1"/>
  <c r="M88" i="2"/>
  <c r="N88" i="2" s="1"/>
  <c r="O88" i="2" s="1"/>
  <c r="L89" i="2"/>
  <c r="S88" i="2"/>
  <c r="X88" i="2" s="1"/>
  <c r="T87" i="2"/>
  <c r="U87" i="2" s="1"/>
  <c r="V87" i="2"/>
  <c r="R90" i="2"/>
  <c r="AB89" i="2"/>
  <c r="D94" i="2"/>
  <c r="E94" i="2" s="1"/>
  <c r="F94" i="2" s="1"/>
  <c r="M89" i="2" l="1"/>
  <c r="R91" i="2"/>
  <c r="AB90" i="2"/>
  <c r="T88" i="2"/>
  <c r="U88" i="2" s="1"/>
  <c r="V88" i="2" s="1"/>
  <c r="L90" i="2"/>
  <c r="S89" i="2"/>
  <c r="X89" i="2" s="1"/>
  <c r="N89" i="2"/>
  <c r="O89" i="2" s="1"/>
  <c r="AD89" i="2"/>
  <c r="AC89" i="2" s="1"/>
  <c r="AH89" i="2" s="1"/>
  <c r="AI89" i="2" s="1"/>
  <c r="AF89" i="2"/>
  <c r="D95" i="2"/>
  <c r="E95" i="2" s="1"/>
  <c r="F95" i="2" s="1"/>
  <c r="M90" i="2" l="1"/>
  <c r="AD90" i="2"/>
  <c r="AC90" i="2" s="1"/>
  <c r="AH90" i="2" s="1"/>
  <c r="AI90" i="2" s="1"/>
  <c r="AF90" i="2"/>
  <c r="L91" i="2"/>
  <c r="S90" i="2"/>
  <c r="X90" i="2" s="1"/>
  <c r="N90" i="2"/>
  <c r="O90" i="2" s="1"/>
  <c r="M91" i="2" s="1"/>
  <c r="T89" i="2"/>
  <c r="U89" i="2" s="1"/>
  <c r="V89" i="2"/>
  <c r="T90" i="2" s="1"/>
  <c r="U90" i="2" s="1"/>
  <c r="V90" i="2" s="1"/>
  <c r="T91" i="2" s="1"/>
  <c r="R92" i="2"/>
  <c r="AB91" i="2"/>
  <c r="D96" i="2"/>
  <c r="E96" i="2" s="1"/>
  <c r="F96" i="2" s="1"/>
  <c r="R93" i="2" l="1"/>
  <c r="AB92" i="2"/>
  <c r="L92" i="2"/>
  <c r="S91" i="2"/>
  <c r="X91" i="2" s="1"/>
  <c r="N91" i="2"/>
  <c r="O91" i="2" s="1"/>
  <c r="M92" i="2" s="1"/>
  <c r="AF91" i="2"/>
  <c r="AD91" i="2"/>
  <c r="AC91" i="2" s="1"/>
  <c r="AH91" i="2" s="1"/>
  <c r="AI91" i="2" s="1"/>
  <c r="D97" i="2"/>
  <c r="E97" i="2" s="1"/>
  <c r="F97" i="2" s="1"/>
  <c r="R94" i="2" l="1"/>
  <c r="AB93" i="2"/>
  <c r="L93" i="2"/>
  <c r="S92" i="2"/>
  <c r="X92" i="2" s="1"/>
  <c r="N92" i="2"/>
  <c r="O92" i="2" s="1"/>
  <c r="U91" i="2"/>
  <c r="V91" i="2" s="1"/>
  <c r="T92" i="2" s="1"/>
  <c r="AF92" i="2"/>
  <c r="AD92" i="2"/>
  <c r="AC92" i="2" s="1"/>
  <c r="AH92" i="2" s="1"/>
  <c r="AI92" i="2" s="1"/>
  <c r="D98" i="2"/>
  <c r="E98" i="2" s="1"/>
  <c r="F98" i="2" s="1"/>
  <c r="U92" i="2" l="1"/>
  <c r="V92" i="2" s="1"/>
  <c r="AD93" i="2"/>
  <c r="AC93" i="2" s="1"/>
  <c r="AH93" i="2" s="1"/>
  <c r="AI93" i="2" s="1"/>
  <c r="AF93" i="2"/>
  <c r="T93" i="2"/>
  <c r="M93" i="2"/>
  <c r="L94" i="2"/>
  <c r="S93" i="2"/>
  <c r="X93" i="2" s="1"/>
  <c r="N93" i="2"/>
  <c r="O93" i="2" s="1"/>
  <c r="R95" i="2"/>
  <c r="AB94" i="2"/>
  <c r="D99" i="2"/>
  <c r="E99" i="2" s="1"/>
  <c r="F99" i="2" s="1"/>
  <c r="M94" i="2" l="1"/>
  <c r="R96" i="2"/>
  <c r="AB95" i="2"/>
  <c r="L95" i="2"/>
  <c r="S94" i="2"/>
  <c r="X94" i="2" s="1"/>
  <c r="N94" i="2"/>
  <c r="O94" i="2" s="1"/>
  <c r="M95" i="2" s="1"/>
  <c r="U93" i="2"/>
  <c r="V93" i="2" s="1"/>
  <c r="T94" i="2" s="1"/>
  <c r="U94" i="2" s="1"/>
  <c r="V94" i="2" s="1"/>
  <c r="T95" i="2" s="1"/>
  <c r="AF94" i="2"/>
  <c r="AD94" i="2"/>
  <c r="AC94" i="2" s="1"/>
  <c r="AH94" i="2" s="1"/>
  <c r="AI94" i="2" s="1"/>
  <c r="D100" i="2"/>
  <c r="E100" i="2" s="1"/>
  <c r="F100" i="2" s="1"/>
  <c r="AF95" i="2" l="1"/>
  <c r="AD95" i="2"/>
  <c r="AC95" i="2" s="1"/>
  <c r="AH95" i="2" s="1"/>
  <c r="AI95" i="2" s="1"/>
  <c r="L96" i="2"/>
  <c r="S95" i="2"/>
  <c r="X95" i="2" s="1"/>
  <c r="N95" i="2"/>
  <c r="O95" i="2" s="1"/>
  <c r="M96" i="2" s="1"/>
  <c r="R97" i="2"/>
  <c r="AB96" i="2"/>
  <c r="D101" i="2"/>
  <c r="E101" i="2" s="1"/>
  <c r="F101" i="2" s="1"/>
  <c r="U95" i="2" l="1"/>
  <c r="V95" i="2" s="1"/>
  <c r="T96" i="2" s="1"/>
  <c r="R98" i="2"/>
  <c r="AB97" i="2"/>
  <c r="L97" i="2"/>
  <c r="S96" i="2"/>
  <c r="X96" i="2" s="1"/>
  <c r="N96" i="2"/>
  <c r="O96" i="2" s="1"/>
  <c r="AD96" i="2"/>
  <c r="AC96" i="2" s="1"/>
  <c r="AH96" i="2" s="1"/>
  <c r="AI96" i="2" s="1"/>
  <c r="AF96" i="2"/>
  <c r="D102" i="2"/>
  <c r="E102" i="2" s="1"/>
  <c r="F102" i="2" s="1"/>
  <c r="AF97" i="2" l="1"/>
  <c r="AD97" i="2"/>
  <c r="AC97" i="2" s="1"/>
  <c r="AH97" i="2" s="1"/>
  <c r="AI97" i="2" s="1"/>
  <c r="M97" i="2"/>
  <c r="N97" i="2" s="1"/>
  <c r="O97" i="2" s="1"/>
  <c r="M98" i="2" s="1"/>
  <c r="L98" i="2"/>
  <c r="S97" i="2"/>
  <c r="X97" i="2" s="1"/>
  <c r="U96" i="2"/>
  <c r="V96" i="2" s="1"/>
  <c r="R99" i="2"/>
  <c r="AB98" i="2"/>
  <c r="D103" i="2"/>
  <c r="E103" i="2" s="1"/>
  <c r="F103" i="2" s="1"/>
  <c r="R100" i="2" l="1"/>
  <c r="AB99" i="2"/>
  <c r="T97" i="2"/>
  <c r="U97" i="2" s="1"/>
  <c r="V97" i="2" s="1"/>
  <c r="L99" i="2"/>
  <c r="S98" i="2"/>
  <c r="X98" i="2" s="1"/>
  <c r="N98" i="2"/>
  <c r="O98" i="2" s="1"/>
  <c r="M99" i="2" s="1"/>
  <c r="AF98" i="2"/>
  <c r="AD98" i="2"/>
  <c r="AC98" i="2" s="1"/>
  <c r="AH98" i="2" s="1"/>
  <c r="AI98" i="2" s="1"/>
  <c r="D104" i="2"/>
  <c r="E104" i="2" s="1"/>
  <c r="F104" i="2" s="1"/>
  <c r="T98" i="2" l="1"/>
  <c r="U98" i="2" s="1"/>
  <c r="V98" i="2" s="1"/>
  <c r="AD99" i="2"/>
  <c r="AC99" i="2" s="1"/>
  <c r="AH99" i="2" s="1"/>
  <c r="AI99" i="2" s="1"/>
  <c r="AF99" i="2"/>
  <c r="L100" i="2"/>
  <c r="S99" i="2"/>
  <c r="X99" i="2" s="1"/>
  <c r="N99" i="2"/>
  <c r="O99" i="2" s="1"/>
  <c r="M100" i="2" s="1"/>
  <c r="R101" i="2"/>
  <c r="AB100" i="2"/>
  <c r="D105" i="2"/>
  <c r="E105" i="2" s="1"/>
  <c r="F105" i="2" s="1"/>
  <c r="R102" i="2" l="1"/>
  <c r="AB101" i="2"/>
  <c r="L101" i="2"/>
  <c r="S100" i="2"/>
  <c r="X100" i="2" s="1"/>
  <c r="N100" i="2"/>
  <c r="O100" i="2" s="1"/>
  <c r="M101" i="2" s="1"/>
  <c r="AD100" i="2"/>
  <c r="AC100" i="2" s="1"/>
  <c r="AH100" i="2" s="1"/>
  <c r="AI100" i="2" s="1"/>
  <c r="AF100" i="2"/>
  <c r="T99" i="2"/>
  <c r="U99" i="2" s="1"/>
  <c r="V99" i="2" s="1"/>
  <c r="T100" i="2" s="1"/>
  <c r="U100" i="2" s="1"/>
  <c r="V100" i="2" s="1"/>
  <c r="T101" i="2" s="1"/>
  <c r="D106" i="2"/>
  <c r="E106" i="2" s="1"/>
  <c r="F106" i="2" s="1"/>
  <c r="AD101" i="2" l="1"/>
  <c r="AC101" i="2" s="1"/>
  <c r="AH101" i="2" s="1"/>
  <c r="AI101" i="2" s="1"/>
  <c r="AF101" i="2"/>
  <c r="L102" i="2"/>
  <c r="S101" i="2"/>
  <c r="X101" i="2" s="1"/>
  <c r="N101" i="2"/>
  <c r="O101" i="2" s="1"/>
  <c r="M102" i="2" s="1"/>
  <c r="R103" i="2"/>
  <c r="AB102" i="2"/>
  <c r="D107" i="2"/>
  <c r="E107" i="2" s="1"/>
  <c r="F107" i="2" s="1"/>
  <c r="R104" i="2" l="1"/>
  <c r="AB103" i="2"/>
  <c r="L103" i="2"/>
  <c r="S102" i="2"/>
  <c r="X102" i="2" s="1"/>
  <c r="N102" i="2"/>
  <c r="O102" i="2" s="1"/>
  <c r="M103" i="2" s="1"/>
  <c r="AF102" i="2"/>
  <c r="AD102" i="2"/>
  <c r="AC102" i="2" s="1"/>
  <c r="AH102" i="2" s="1"/>
  <c r="AI102" i="2" s="1"/>
  <c r="U101" i="2"/>
  <c r="V101" i="2" s="1"/>
  <c r="D108" i="2"/>
  <c r="E108" i="2" s="1"/>
  <c r="F108" i="2" s="1"/>
  <c r="T102" i="2" l="1"/>
  <c r="U102" i="2" s="1"/>
  <c r="V102" i="2"/>
  <c r="T103" i="2" s="1"/>
  <c r="AF103" i="2"/>
  <c r="AD103" i="2"/>
  <c r="AC103" i="2" s="1"/>
  <c r="AH103" i="2" s="1"/>
  <c r="AI103" i="2" s="1"/>
  <c r="L104" i="2"/>
  <c r="S103" i="2"/>
  <c r="X103" i="2" s="1"/>
  <c r="N103" i="2"/>
  <c r="O103" i="2" s="1"/>
  <c r="M104" i="2" s="1"/>
  <c r="R105" i="2"/>
  <c r="AB104" i="2"/>
  <c r="D109" i="2"/>
  <c r="E109" i="2" s="1"/>
  <c r="F109" i="2" s="1"/>
  <c r="R106" i="2" l="1"/>
  <c r="AB105" i="2"/>
  <c r="L105" i="2"/>
  <c r="S104" i="2"/>
  <c r="X104" i="2" s="1"/>
  <c r="N104" i="2"/>
  <c r="O104" i="2" s="1"/>
  <c r="AF104" i="2"/>
  <c r="AD104" i="2"/>
  <c r="AC104" i="2" s="1"/>
  <c r="AH104" i="2" s="1"/>
  <c r="AI104" i="2" s="1"/>
  <c r="U103" i="2"/>
  <c r="V103" i="2" s="1"/>
  <c r="D110" i="2"/>
  <c r="E110" i="2" s="1"/>
  <c r="F110" i="2" s="1"/>
  <c r="T104" i="2" l="1"/>
  <c r="U104" i="2" s="1"/>
  <c r="V104" i="2" s="1"/>
  <c r="T105" i="2" s="1"/>
  <c r="AD105" i="2"/>
  <c r="AC105" i="2" s="1"/>
  <c r="AH105" i="2" s="1"/>
  <c r="AI105" i="2" s="1"/>
  <c r="AF105" i="2"/>
  <c r="M105" i="2"/>
  <c r="N105" i="2" s="1"/>
  <c r="O105" i="2" s="1"/>
  <c r="M106" i="2" s="1"/>
  <c r="L106" i="2"/>
  <c r="S105" i="2"/>
  <c r="X105" i="2" s="1"/>
  <c r="R107" i="2"/>
  <c r="AB106" i="2"/>
  <c r="D111" i="2"/>
  <c r="E111" i="2" s="1"/>
  <c r="F111" i="2"/>
  <c r="U105" i="2" l="1"/>
  <c r="V105" i="2" s="1"/>
  <c r="T106" i="2" s="1"/>
  <c r="R108" i="2"/>
  <c r="AB107" i="2"/>
  <c r="L107" i="2"/>
  <c r="S106" i="2"/>
  <c r="X106" i="2" s="1"/>
  <c r="N106" i="2"/>
  <c r="O106" i="2" s="1"/>
  <c r="AF106" i="2"/>
  <c r="AD106" i="2"/>
  <c r="AC106" i="2" s="1"/>
  <c r="AH106" i="2" s="1"/>
  <c r="AI106" i="2" s="1"/>
  <c r="D112" i="2"/>
  <c r="E112" i="2" s="1"/>
  <c r="F112" i="2" s="1"/>
  <c r="AF107" i="2" l="1"/>
  <c r="AD107" i="2"/>
  <c r="AC107" i="2" s="1"/>
  <c r="AH107" i="2" s="1"/>
  <c r="AI107" i="2" s="1"/>
  <c r="M107" i="2"/>
  <c r="N107" i="2" s="1"/>
  <c r="O107" i="2" s="1"/>
  <c r="M108" i="2" s="1"/>
  <c r="L108" i="2"/>
  <c r="S107" i="2"/>
  <c r="X107" i="2" s="1"/>
  <c r="R109" i="2"/>
  <c r="AB108" i="2"/>
  <c r="U106" i="2"/>
  <c r="V106" i="2" s="1"/>
  <c r="D113" i="2"/>
  <c r="E113" i="2" s="1"/>
  <c r="F113" i="2" s="1"/>
  <c r="L109" i="2" l="1"/>
  <c r="S108" i="2"/>
  <c r="X108" i="2" s="1"/>
  <c r="N108" i="2"/>
  <c r="O108" i="2" s="1"/>
  <c r="M109" i="2" s="1"/>
  <c r="T107" i="2"/>
  <c r="U107" i="2" s="1"/>
  <c r="V107" i="2" s="1"/>
  <c r="R110" i="2"/>
  <c r="AB109" i="2"/>
  <c r="AD108" i="2"/>
  <c r="AC108" i="2" s="1"/>
  <c r="AH108" i="2" s="1"/>
  <c r="AI108" i="2" s="1"/>
  <c r="AF108" i="2"/>
  <c r="D114" i="2"/>
  <c r="E114" i="2" s="1"/>
  <c r="F114" i="2"/>
  <c r="AF109" i="2" l="1"/>
  <c r="AD109" i="2"/>
  <c r="AC109" i="2" s="1"/>
  <c r="AH109" i="2" s="1"/>
  <c r="AI109" i="2" s="1"/>
  <c r="R111" i="2"/>
  <c r="AB110" i="2"/>
  <c r="T108" i="2"/>
  <c r="U108" i="2" s="1"/>
  <c r="V108" i="2" s="1"/>
  <c r="T109" i="2" s="1"/>
  <c r="L110" i="2"/>
  <c r="S109" i="2"/>
  <c r="X109" i="2" s="1"/>
  <c r="N109" i="2"/>
  <c r="O109" i="2" s="1"/>
  <c r="D115" i="2"/>
  <c r="E115" i="2" s="1"/>
  <c r="F115" i="2" s="1"/>
  <c r="AF110" i="2" l="1"/>
  <c r="AD110" i="2"/>
  <c r="AC110" i="2" s="1"/>
  <c r="AH110" i="2" s="1"/>
  <c r="AI110" i="2" s="1"/>
  <c r="M110" i="2"/>
  <c r="N110" i="2" s="1"/>
  <c r="O110" i="2" s="1"/>
  <c r="M111" i="2" s="1"/>
  <c r="L111" i="2"/>
  <c r="S110" i="2"/>
  <c r="X110" i="2" s="1"/>
  <c r="U109" i="2"/>
  <c r="V109" i="2" s="1"/>
  <c r="R112" i="2"/>
  <c r="AB111" i="2"/>
  <c r="D116" i="2"/>
  <c r="E116" i="2" s="1"/>
  <c r="F116" i="2" s="1"/>
  <c r="R113" i="2" l="1"/>
  <c r="AB112" i="2"/>
  <c r="T110" i="2"/>
  <c r="U110" i="2" s="1"/>
  <c r="V110" i="2"/>
  <c r="L112" i="2"/>
  <c r="S111" i="2"/>
  <c r="X111" i="2" s="1"/>
  <c r="N111" i="2"/>
  <c r="O111" i="2" s="1"/>
  <c r="M112" i="2" s="1"/>
  <c r="AD111" i="2"/>
  <c r="AC111" i="2" s="1"/>
  <c r="AH111" i="2" s="1"/>
  <c r="AI111" i="2" s="1"/>
  <c r="AF111" i="2"/>
  <c r="D117" i="2"/>
  <c r="E117" i="2" s="1"/>
  <c r="F117" i="2" s="1"/>
  <c r="AD112" i="2" l="1"/>
  <c r="AC112" i="2" s="1"/>
  <c r="AH112" i="2" s="1"/>
  <c r="AI112" i="2" s="1"/>
  <c r="AF112" i="2"/>
  <c r="L113" i="2"/>
  <c r="S112" i="2"/>
  <c r="X112" i="2" s="1"/>
  <c r="N112" i="2"/>
  <c r="O112" i="2" s="1"/>
  <c r="M113" i="2" s="1"/>
  <c r="T111" i="2"/>
  <c r="U111" i="2" s="1"/>
  <c r="V111" i="2" s="1"/>
  <c r="R114" i="2"/>
  <c r="AB113" i="2"/>
  <c r="D118" i="2"/>
  <c r="E118" i="2" s="1"/>
  <c r="F118" i="2" s="1"/>
  <c r="R115" i="2" l="1"/>
  <c r="AB114" i="2"/>
  <c r="T112" i="2"/>
  <c r="U112" i="2" s="1"/>
  <c r="V112" i="2" s="1"/>
  <c r="L114" i="2"/>
  <c r="S113" i="2"/>
  <c r="X113" i="2" s="1"/>
  <c r="N113" i="2"/>
  <c r="O113" i="2" s="1"/>
  <c r="M114" i="2" s="1"/>
  <c r="AD113" i="2"/>
  <c r="AC113" i="2" s="1"/>
  <c r="AH113" i="2" s="1"/>
  <c r="AI113" i="2" s="1"/>
  <c r="AF113" i="2"/>
  <c r="D119" i="2"/>
  <c r="E119" i="2" s="1"/>
  <c r="F119" i="2" s="1"/>
  <c r="AF114" i="2" l="1"/>
  <c r="AD114" i="2"/>
  <c r="AC114" i="2" s="1"/>
  <c r="AH114" i="2" s="1"/>
  <c r="AI114" i="2" s="1"/>
  <c r="L115" i="2"/>
  <c r="S114" i="2"/>
  <c r="X114" i="2" s="1"/>
  <c r="N114" i="2"/>
  <c r="O114" i="2" s="1"/>
  <c r="M115" i="2" s="1"/>
  <c r="T113" i="2"/>
  <c r="U113" i="2" s="1"/>
  <c r="V113" i="2"/>
  <c r="R116" i="2"/>
  <c r="AB115" i="2"/>
  <c r="D120" i="2"/>
  <c r="E120" i="2" s="1"/>
  <c r="F120" i="2" s="1"/>
  <c r="R117" i="2" l="1"/>
  <c r="AB116" i="2"/>
  <c r="T114" i="2"/>
  <c r="U114" i="2" s="1"/>
  <c r="V114" i="2" s="1"/>
  <c r="L116" i="2"/>
  <c r="S115" i="2"/>
  <c r="X115" i="2" s="1"/>
  <c r="N115" i="2"/>
  <c r="O115" i="2" s="1"/>
  <c r="M116" i="2" s="1"/>
  <c r="AD115" i="2"/>
  <c r="AC115" i="2" s="1"/>
  <c r="AH115" i="2" s="1"/>
  <c r="AI115" i="2" s="1"/>
  <c r="AF115" i="2"/>
  <c r="D121" i="2"/>
  <c r="E121" i="2" s="1"/>
  <c r="F121" i="2" s="1"/>
  <c r="T115" i="2" l="1"/>
  <c r="U115" i="2" s="1"/>
  <c r="V115" i="2" s="1"/>
  <c r="AD116" i="2"/>
  <c r="AC116" i="2" s="1"/>
  <c r="AH116" i="2" s="1"/>
  <c r="AI116" i="2" s="1"/>
  <c r="AF116" i="2"/>
  <c r="L117" i="2"/>
  <c r="S116" i="2"/>
  <c r="X116" i="2" s="1"/>
  <c r="N116" i="2"/>
  <c r="O116" i="2" s="1"/>
  <c r="M117" i="2" s="1"/>
  <c r="R118" i="2"/>
  <c r="AB117" i="2"/>
  <c r="D122" i="2"/>
  <c r="E122" i="2" s="1"/>
  <c r="F122" i="2" s="1"/>
  <c r="R119" i="2" l="1"/>
  <c r="AB118" i="2"/>
  <c r="L118" i="2"/>
  <c r="S117" i="2"/>
  <c r="X117" i="2" s="1"/>
  <c r="N117" i="2"/>
  <c r="O117" i="2" s="1"/>
  <c r="AF117" i="2"/>
  <c r="AD117" i="2"/>
  <c r="AC117" i="2" s="1"/>
  <c r="AH117" i="2" s="1"/>
  <c r="AI117" i="2" s="1"/>
  <c r="T116" i="2"/>
  <c r="U116" i="2" s="1"/>
  <c r="V116" i="2" s="1"/>
  <c r="D123" i="2"/>
  <c r="E123" i="2" s="1"/>
  <c r="F123" i="2" s="1"/>
  <c r="T117" i="2" l="1"/>
  <c r="U117" i="2" s="1"/>
  <c r="V117" i="2" s="1"/>
  <c r="T118" i="2" s="1"/>
  <c r="AF118" i="2"/>
  <c r="AD118" i="2"/>
  <c r="AC118" i="2" s="1"/>
  <c r="AH118" i="2" s="1"/>
  <c r="AI118" i="2" s="1"/>
  <c r="M118" i="2"/>
  <c r="N118" i="2" s="1"/>
  <c r="O118" i="2" s="1"/>
  <c r="L119" i="2"/>
  <c r="S118" i="2"/>
  <c r="X118" i="2" s="1"/>
  <c r="R120" i="2"/>
  <c r="AB119" i="2"/>
  <c r="D124" i="2"/>
  <c r="E124" i="2" s="1"/>
  <c r="F124" i="2" s="1"/>
  <c r="U118" i="2" l="1"/>
  <c r="V118" i="2" s="1"/>
  <c r="T119" i="2" s="1"/>
  <c r="M119" i="2"/>
  <c r="R121" i="2"/>
  <c r="AB120" i="2"/>
  <c r="L120" i="2"/>
  <c r="S119" i="2"/>
  <c r="X119" i="2" s="1"/>
  <c r="N119" i="2"/>
  <c r="O119" i="2" s="1"/>
  <c r="M120" i="2" s="1"/>
  <c r="AF119" i="2"/>
  <c r="AD119" i="2"/>
  <c r="AC119" i="2" s="1"/>
  <c r="AH119" i="2" s="1"/>
  <c r="AI119" i="2" s="1"/>
  <c r="D125" i="2"/>
  <c r="E125" i="2" s="1"/>
  <c r="F125" i="2" s="1"/>
  <c r="AF120" i="2" l="1"/>
  <c r="AD120" i="2"/>
  <c r="AC120" i="2" s="1"/>
  <c r="AH120" i="2" s="1"/>
  <c r="AI120" i="2" s="1"/>
  <c r="L121" i="2"/>
  <c r="S120" i="2"/>
  <c r="X120" i="2" s="1"/>
  <c r="N120" i="2"/>
  <c r="O120" i="2" s="1"/>
  <c r="R122" i="2"/>
  <c r="AB121" i="2"/>
  <c r="U119" i="2"/>
  <c r="V119" i="2" s="1"/>
  <c r="D126" i="2"/>
  <c r="E126" i="2" s="1"/>
  <c r="F126" i="2" s="1"/>
  <c r="T120" i="2" l="1"/>
  <c r="U120" i="2" s="1"/>
  <c r="V120" i="2" s="1"/>
  <c r="R123" i="2"/>
  <c r="AB122" i="2"/>
  <c r="M121" i="2"/>
  <c r="N121" i="2" s="1"/>
  <c r="O121" i="2" s="1"/>
  <c r="M122" i="2" s="1"/>
  <c r="L122" i="2"/>
  <c r="S121" i="2"/>
  <c r="X121" i="2" s="1"/>
  <c r="AF121" i="2"/>
  <c r="AD121" i="2"/>
  <c r="AC121" i="2" s="1"/>
  <c r="AH121" i="2" s="1"/>
  <c r="AI121" i="2" s="1"/>
  <c r="D127" i="2"/>
  <c r="E127" i="2" s="1"/>
  <c r="F127" i="2" s="1"/>
  <c r="T121" i="2" l="1"/>
  <c r="U121" i="2" s="1"/>
  <c r="V121" i="2" s="1"/>
  <c r="T122" i="2" s="1"/>
  <c r="AD122" i="2"/>
  <c r="AC122" i="2" s="1"/>
  <c r="AH122" i="2" s="1"/>
  <c r="AI122" i="2" s="1"/>
  <c r="AF122" i="2"/>
  <c r="L123" i="2"/>
  <c r="S122" i="2"/>
  <c r="X122" i="2" s="1"/>
  <c r="N122" i="2"/>
  <c r="O122" i="2" s="1"/>
  <c r="M123" i="2" s="1"/>
  <c r="R124" i="2"/>
  <c r="AB123" i="2"/>
  <c r="D128" i="2"/>
  <c r="E128" i="2" s="1"/>
  <c r="F128" i="2" s="1"/>
  <c r="U122" i="2" l="1"/>
  <c r="V122" i="2" s="1"/>
  <c r="T123" i="2" s="1"/>
  <c r="R125" i="2"/>
  <c r="AB124" i="2"/>
  <c r="L124" i="2"/>
  <c r="S123" i="2"/>
  <c r="X123" i="2" s="1"/>
  <c r="N123" i="2"/>
  <c r="O123" i="2" s="1"/>
  <c r="M124" i="2" s="1"/>
  <c r="AF123" i="2"/>
  <c r="AD123" i="2"/>
  <c r="AC123" i="2" s="1"/>
  <c r="AH123" i="2" s="1"/>
  <c r="AI123" i="2" s="1"/>
  <c r="D129" i="2"/>
  <c r="E129" i="2" s="1"/>
  <c r="F129" i="2" s="1"/>
  <c r="L125" i="2" l="1"/>
  <c r="S124" i="2"/>
  <c r="X124" i="2" s="1"/>
  <c r="N124" i="2"/>
  <c r="O124" i="2" s="1"/>
  <c r="AF124" i="2"/>
  <c r="AD124" i="2"/>
  <c r="AC124" i="2" s="1"/>
  <c r="AH124" i="2" s="1"/>
  <c r="AI124" i="2" s="1"/>
  <c r="R126" i="2"/>
  <c r="AB125" i="2"/>
  <c r="U123" i="2"/>
  <c r="V123" i="2" s="1"/>
  <c r="D130" i="2"/>
  <c r="E130" i="2" s="1"/>
  <c r="F130" i="2" s="1"/>
  <c r="T124" i="2" l="1"/>
  <c r="U124" i="2" s="1"/>
  <c r="V124" i="2" s="1"/>
  <c r="T125" i="2" s="1"/>
  <c r="R127" i="2"/>
  <c r="AB126" i="2"/>
  <c r="AF125" i="2"/>
  <c r="AD125" i="2"/>
  <c r="AC125" i="2" s="1"/>
  <c r="AH125" i="2" s="1"/>
  <c r="AI125" i="2" s="1"/>
  <c r="M125" i="2"/>
  <c r="N125" i="2" s="1"/>
  <c r="O125" i="2" s="1"/>
  <c r="M126" i="2" s="1"/>
  <c r="L126" i="2"/>
  <c r="S125" i="2"/>
  <c r="X125" i="2" s="1"/>
  <c r="D131" i="2"/>
  <c r="E131" i="2" s="1"/>
  <c r="F131" i="2" s="1"/>
  <c r="L127" i="2" l="1"/>
  <c r="S126" i="2"/>
  <c r="X126" i="2" s="1"/>
  <c r="N126" i="2"/>
  <c r="O126" i="2" s="1"/>
  <c r="AF126" i="2"/>
  <c r="AD126" i="2"/>
  <c r="AC126" i="2" s="1"/>
  <c r="AH126" i="2" s="1"/>
  <c r="AI126" i="2" s="1"/>
  <c r="R128" i="2"/>
  <c r="AB127" i="2"/>
  <c r="U125" i="2"/>
  <c r="V125" i="2" s="1"/>
  <c r="T126" i="2" s="1"/>
  <c r="D132" i="2"/>
  <c r="E132" i="2" s="1"/>
  <c r="F132" i="2" s="1"/>
  <c r="U126" i="2" l="1"/>
  <c r="V126" i="2" s="1"/>
  <c r="T127" i="2" s="1"/>
  <c r="R129" i="2"/>
  <c r="AB128" i="2"/>
  <c r="AD127" i="2"/>
  <c r="AC127" i="2" s="1"/>
  <c r="AH127" i="2" s="1"/>
  <c r="AI127" i="2" s="1"/>
  <c r="AF127" i="2"/>
  <c r="M127" i="2"/>
  <c r="N127" i="2" s="1"/>
  <c r="O127" i="2" s="1"/>
  <c r="M128" i="2" s="1"/>
  <c r="L128" i="2"/>
  <c r="S127" i="2"/>
  <c r="X127" i="2" s="1"/>
  <c r="D133" i="2"/>
  <c r="E133" i="2" s="1"/>
  <c r="F133" i="2" s="1"/>
  <c r="L129" i="2" l="1"/>
  <c r="S128" i="2"/>
  <c r="X128" i="2" s="1"/>
  <c r="N128" i="2"/>
  <c r="O128" i="2" s="1"/>
  <c r="AD128" i="2"/>
  <c r="AC128" i="2" s="1"/>
  <c r="AH128" i="2" s="1"/>
  <c r="AI128" i="2" s="1"/>
  <c r="AF128" i="2"/>
  <c r="R130" i="2"/>
  <c r="AB129" i="2"/>
  <c r="U127" i="2"/>
  <c r="V127" i="2" s="1"/>
  <c r="D134" i="2"/>
  <c r="E134" i="2" s="1"/>
  <c r="F134" i="2" s="1"/>
  <c r="L130" i="2" l="1"/>
  <c r="S129" i="2"/>
  <c r="X129" i="2" s="1"/>
  <c r="N129" i="2"/>
  <c r="O129" i="2" s="1"/>
  <c r="M130" i="2" s="1"/>
  <c r="T128" i="2"/>
  <c r="U128" i="2" s="1"/>
  <c r="V128" i="2" s="1"/>
  <c r="R131" i="2"/>
  <c r="AB130" i="2"/>
  <c r="AF129" i="2"/>
  <c r="AD129" i="2"/>
  <c r="AC129" i="2" s="1"/>
  <c r="AH129" i="2" s="1"/>
  <c r="AI129" i="2" s="1"/>
  <c r="M129" i="2"/>
  <c r="D135" i="2"/>
  <c r="E135" i="2" s="1"/>
  <c r="F135" i="2" s="1"/>
  <c r="T129" i="2" l="1"/>
  <c r="U129" i="2" s="1"/>
  <c r="V129" i="2" s="1"/>
  <c r="T130" i="2" s="1"/>
  <c r="L131" i="2"/>
  <c r="S130" i="2"/>
  <c r="X130" i="2" s="1"/>
  <c r="N130" i="2"/>
  <c r="O130" i="2" s="1"/>
  <c r="M131" i="2" s="1"/>
  <c r="AD130" i="2"/>
  <c r="AC130" i="2" s="1"/>
  <c r="AH130" i="2" s="1"/>
  <c r="AI130" i="2" s="1"/>
  <c r="AF130" i="2"/>
  <c r="R132" i="2"/>
  <c r="AB131" i="2"/>
  <c r="D136" i="2"/>
  <c r="E136" i="2" s="1"/>
  <c r="F136" i="2" s="1"/>
  <c r="U130" i="2" l="1"/>
  <c r="V130" i="2" s="1"/>
  <c r="T131" i="2" s="1"/>
  <c r="R133" i="2"/>
  <c r="AB132" i="2"/>
  <c r="AF131" i="2"/>
  <c r="AD131" i="2"/>
  <c r="AC131" i="2" s="1"/>
  <c r="AH131" i="2" s="1"/>
  <c r="AI131" i="2" s="1"/>
  <c r="L132" i="2"/>
  <c r="S131" i="2"/>
  <c r="X131" i="2" s="1"/>
  <c r="N131" i="2"/>
  <c r="O131" i="2" s="1"/>
  <c r="M132" i="2" s="1"/>
  <c r="D137" i="2"/>
  <c r="E137" i="2" s="1"/>
  <c r="F137" i="2" s="1"/>
  <c r="L133" i="2" l="1"/>
  <c r="S132" i="2"/>
  <c r="X132" i="2" s="1"/>
  <c r="N132" i="2"/>
  <c r="O132" i="2" s="1"/>
  <c r="AD132" i="2"/>
  <c r="AC132" i="2" s="1"/>
  <c r="AH132" i="2" s="1"/>
  <c r="AI132" i="2" s="1"/>
  <c r="AF132" i="2"/>
  <c r="R134" i="2"/>
  <c r="AB133" i="2"/>
  <c r="U131" i="2"/>
  <c r="V131" i="2" s="1"/>
  <c r="D138" i="2"/>
  <c r="E138" i="2" s="1"/>
  <c r="F138" i="2" s="1"/>
  <c r="T132" i="2" l="1"/>
  <c r="U132" i="2" s="1"/>
  <c r="V132" i="2" s="1"/>
  <c r="R135" i="2"/>
  <c r="AB134" i="2"/>
  <c r="AF133" i="2"/>
  <c r="AD133" i="2"/>
  <c r="AC133" i="2" s="1"/>
  <c r="AH133" i="2" s="1"/>
  <c r="AI133" i="2" s="1"/>
  <c r="M133" i="2"/>
  <c r="N133" i="2" s="1"/>
  <c r="O133" i="2" s="1"/>
  <c r="M134" i="2" s="1"/>
  <c r="L134" i="2"/>
  <c r="S133" i="2"/>
  <c r="X133" i="2" s="1"/>
  <c r="D139" i="2"/>
  <c r="E139" i="2" s="1"/>
  <c r="F139" i="2" s="1"/>
  <c r="L135" i="2" l="1"/>
  <c r="S134" i="2"/>
  <c r="X134" i="2" s="1"/>
  <c r="N134" i="2"/>
  <c r="O134" i="2" s="1"/>
  <c r="M135" i="2" s="1"/>
  <c r="AD134" i="2"/>
  <c r="AC134" i="2" s="1"/>
  <c r="AH134" i="2" s="1"/>
  <c r="AI134" i="2" s="1"/>
  <c r="AF134" i="2"/>
  <c r="R136" i="2"/>
  <c r="AB135" i="2"/>
  <c r="T133" i="2"/>
  <c r="U133" i="2" s="1"/>
  <c r="V133" i="2" s="1"/>
  <c r="D140" i="2"/>
  <c r="E140" i="2" s="1"/>
  <c r="F140" i="2"/>
  <c r="T134" i="2" l="1"/>
  <c r="U134" i="2" s="1"/>
  <c r="V134" i="2" s="1"/>
  <c r="R137" i="2"/>
  <c r="AB136" i="2"/>
  <c r="AF135" i="2"/>
  <c r="AD135" i="2"/>
  <c r="AC135" i="2" s="1"/>
  <c r="AH135" i="2" s="1"/>
  <c r="AI135" i="2" s="1"/>
  <c r="L136" i="2"/>
  <c r="S135" i="2"/>
  <c r="X135" i="2" s="1"/>
  <c r="N135" i="2"/>
  <c r="O135" i="2" s="1"/>
  <c r="D141" i="2"/>
  <c r="E141" i="2" s="1"/>
  <c r="F141" i="2" s="1"/>
  <c r="M136" i="2" l="1"/>
  <c r="L137" i="2"/>
  <c r="S136" i="2"/>
  <c r="X136" i="2" s="1"/>
  <c r="N136" i="2"/>
  <c r="O136" i="2" s="1"/>
  <c r="AD136" i="2"/>
  <c r="AC136" i="2" s="1"/>
  <c r="AH136" i="2" s="1"/>
  <c r="AI136" i="2" s="1"/>
  <c r="AF136" i="2"/>
  <c r="R138" i="2"/>
  <c r="AB137" i="2"/>
  <c r="T135" i="2"/>
  <c r="U135" i="2" s="1"/>
  <c r="V135" i="2" s="1"/>
  <c r="D142" i="2"/>
  <c r="E142" i="2" s="1"/>
  <c r="F142" i="2" s="1"/>
  <c r="M137" i="2" l="1"/>
  <c r="T136" i="2"/>
  <c r="U136" i="2" s="1"/>
  <c r="V136" i="2" s="1"/>
  <c r="T137" i="2" s="1"/>
  <c r="R139" i="2"/>
  <c r="AB138" i="2"/>
  <c r="AF137" i="2"/>
  <c r="AD137" i="2"/>
  <c r="AC137" i="2" s="1"/>
  <c r="AH137" i="2" s="1"/>
  <c r="AI137" i="2" s="1"/>
  <c r="L138" i="2"/>
  <c r="S137" i="2"/>
  <c r="X137" i="2" s="1"/>
  <c r="N137" i="2"/>
  <c r="O137" i="2" s="1"/>
  <c r="M138" i="2" s="1"/>
  <c r="D143" i="2"/>
  <c r="E143" i="2" s="1"/>
  <c r="F143" i="2" s="1"/>
  <c r="U137" i="2" l="1"/>
  <c r="V137" i="2" s="1"/>
  <c r="T138" i="2"/>
  <c r="L139" i="2"/>
  <c r="S138" i="2"/>
  <c r="X138" i="2" s="1"/>
  <c r="N138" i="2"/>
  <c r="O138" i="2" s="1"/>
  <c r="M139" i="2" s="1"/>
  <c r="AF138" i="2"/>
  <c r="AD138" i="2"/>
  <c r="AC138" i="2" s="1"/>
  <c r="AH138" i="2" s="1"/>
  <c r="AI138" i="2" s="1"/>
  <c r="R140" i="2"/>
  <c r="AB139" i="2"/>
  <c r="D144" i="2"/>
  <c r="E144" i="2" s="1"/>
  <c r="F144" i="2" s="1"/>
  <c r="R141" i="2" l="1"/>
  <c r="AB140" i="2"/>
  <c r="AD139" i="2"/>
  <c r="AC139" i="2" s="1"/>
  <c r="AH139" i="2" s="1"/>
  <c r="AI139" i="2" s="1"/>
  <c r="AF139" i="2"/>
  <c r="L140" i="2"/>
  <c r="S139" i="2"/>
  <c r="X139" i="2" s="1"/>
  <c r="N139" i="2"/>
  <c r="O139" i="2" s="1"/>
  <c r="M140" i="2" s="1"/>
  <c r="U138" i="2"/>
  <c r="V138" i="2" s="1"/>
  <c r="D145" i="2"/>
  <c r="E145" i="2" s="1"/>
  <c r="F145" i="2" s="1"/>
  <c r="T139" i="2" l="1"/>
  <c r="U139" i="2" s="1"/>
  <c r="V139" i="2" s="1"/>
  <c r="L141" i="2"/>
  <c r="S140" i="2"/>
  <c r="X140" i="2" s="1"/>
  <c r="N140" i="2"/>
  <c r="O140" i="2" s="1"/>
  <c r="M141" i="2" s="1"/>
  <c r="AD140" i="2"/>
  <c r="AC140" i="2" s="1"/>
  <c r="AH140" i="2" s="1"/>
  <c r="AI140" i="2" s="1"/>
  <c r="AF140" i="2"/>
  <c r="R142" i="2"/>
  <c r="AB141" i="2"/>
  <c r="D146" i="2"/>
  <c r="E146" i="2" s="1"/>
  <c r="F146" i="2" s="1"/>
  <c r="R143" i="2" l="1"/>
  <c r="AB142" i="2"/>
  <c r="AD141" i="2"/>
  <c r="AC141" i="2" s="1"/>
  <c r="AH141" i="2" s="1"/>
  <c r="AI141" i="2" s="1"/>
  <c r="AF141" i="2"/>
  <c r="L142" i="2"/>
  <c r="S141" i="2"/>
  <c r="X141" i="2" s="1"/>
  <c r="N141" i="2"/>
  <c r="O141" i="2" s="1"/>
  <c r="M142" i="2" s="1"/>
  <c r="T140" i="2"/>
  <c r="U140" i="2" s="1"/>
  <c r="V140" i="2" s="1"/>
  <c r="D147" i="2"/>
  <c r="E147" i="2" s="1"/>
  <c r="F147" i="2" s="1"/>
  <c r="T141" i="2" l="1"/>
  <c r="U141" i="2" s="1"/>
  <c r="V141" i="2" s="1"/>
  <c r="T142" i="2" s="1"/>
  <c r="AD142" i="2"/>
  <c r="AC142" i="2" s="1"/>
  <c r="AH142" i="2" s="1"/>
  <c r="AI142" i="2" s="1"/>
  <c r="AF142" i="2"/>
  <c r="L143" i="2"/>
  <c r="S142" i="2"/>
  <c r="X142" i="2" s="1"/>
  <c r="N142" i="2"/>
  <c r="O142" i="2" s="1"/>
  <c r="M143" i="2" s="1"/>
  <c r="R144" i="2"/>
  <c r="AB143" i="2"/>
  <c r="D148" i="2"/>
  <c r="E148" i="2" s="1"/>
  <c r="F148" i="2" s="1"/>
  <c r="U142" i="2" l="1"/>
  <c r="V142" i="2" s="1"/>
  <c r="T143" i="2" s="1"/>
  <c r="R145" i="2"/>
  <c r="AB144" i="2"/>
  <c r="L144" i="2"/>
  <c r="S143" i="2"/>
  <c r="X143" i="2" s="1"/>
  <c r="N143" i="2"/>
  <c r="O143" i="2" s="1"/>
  <c r="M144" i="2" s="1"/>
  <c r="AF143" i="2"/>
  <c r="AD143" i="2"/>
  <c r="AC143" i="2" s="1"/>
  <c r="AH143" i="2" s="1"/>
  <c r="AI143" i="2" s="1"/>
  <c r="D149" i="2"/>
  <c r="E149" i="2" s="1"/>
  <c r="F149" i="2" s="1"/>
  <c r="AD144" i="2" l="1"/>
  <c r="AC144" i="2" s="1"/>
  <c r="AH144" i="2" s="1"/>
  <c r="AI144" i="2" s="1"/>
  <c r="AF144" i="2"/>
  <c r="L145" i="2"/>
  <c r="S144" i="2"/>
  <c r="X144" i="2" s="1"/>
  <c r="N144" i="2"/>
  <c r="O144" i="2" s="1"/>
  <c r="M145" i="2" s="1"/>
  <c r="R146" i="2"/>
  <c r="AB145" i="2"/>
  <c r="U143" i="2"/>
  <c r="V143" i="2" s="1"/>
  <c r="D150" i="2"/>
  <c r="E150" i="2" s="1"/>
  <c r="F150" i="2" s="1"/>
  <c r="T144" i="2" l="1"/>
  <c r="U144" i="2" s="1"/>
  <c r="V144" i="2" s="1"/>
  <c r="T145" i="2" s="1"/>
  <c r="R147" i="2"/>
  <c r="AB146" i="2"/>
  <c r="L146" i="2"/>
  <c r="S145" i="2"/>
  <c r="X145" i="2" s="1"/>
  <c r="N145" i="2"/>
  <c r="O145" i="2" s="1"/>
  <c r="M146" i="2" s="1"/>
  <c r="AF145" i="2"/>
  <c r="AD145" i="2"/>
  <c r="AC145" i="2" s="1"/>
  <c r="AH145" i="2" s="1"/>
  <c r="AI145" i="2" s="1"/>
  <c r="D151" i="2"/>
  <c r="E151" i="2" s="1"/>
  <c r="F151" i="2" s="1"/>
  <c r="U145" i="2" l="1"/>
  <c r="V145" i="2" s="1"/>
  <c r="T146" i="2" s="1"/>
  <c r="AF146" i="2"/>
  <c r="AD146" i="2"/>
  <c r="AC146" i="2" s="1"/>
  <c r="AH146" i="2" s="1"/>
  <c r="AI146" i="2" s="1"/>
  <c r="L147" i="2"/>
  <c r="S146" i="2"/>
  <c r="X146" i="2" s="1"/>
  <c r="N146" i="2"/>
  <c r="O146" i="2" s="1"/>
  <c r="M147" i="2" s="1"/>
  <c r="R148" i="2"/>
  <c r="AB147" i="2"/>
  <c r="D152" i="2"/>
  <c r="E152" i="2" s="1"/>
  <c r="F152" i="2" s="1"/>
  <c r="R149" i="2" l="1"/>
  <c r="AB148" i="2"/>
  <c r="L148" i="2"/>
  <c r="S147" i="2"/>
  <c r="X147" i="2" s="1"/>
  <c r="N147" i="2"/>
  <c r="O147" i="2" s="1"/>
  <c r="M148" i="2" s="1"/>
  <c r="AD147" i="2"/>
  <c r="AC147" i="2" s="1"/>
  <c r="AH147" i="2" s="1"/>
  <c r="AI147" i="2" s="1"/>
  <c r="AF147" i="2"/>
  <c r="U146" i="2"/>
  <c r="V146" i="2" s="1"/>
  <c r="T147" i="2" s="1"/>
  <c r="U147" i="2" s="1"/>
  <c r="V147" i="2" s="1"/>
  <c r="D153" i="2"/>
  <c r="E153" i="2" s="1"/>
  <c r="F153" i="2" s="1"/>
  <c r="T148" i="2" l="1"/>
  <c r="AD148" i="2"/>
  <c r="AC148" i="2" s="1"/>
  <c r="AH148" i="2" s="1"/>
  <c r="AI148" i="2" s="1"/>
  <c r="AF148" i="2"/>
  <c r="L149" i="2"/>
  <c r="S148" i="2"/>
  <c r="X148" i="2" s="1"/>
  <c r="N148" i="2"/>
  <c r="O148" i="2" s="1"/>
  <c r="R150" i="2"/>
  <c r="AB149" i="2"/>
  <c r="D154" i="2"/>
  <c r="E154" i="2" s="1"/>
  <c r="F154" i="2" s="1"/>
  <c r="R151" i="2" l="1"/>
  <c r="AB150" i="2"/>
  <c r="M149" i="2"/>
  <c r="N149" i="2" s="1"/>
  <c r="O149" i="2" s="1"/>
  <c r="M150" i="2" s="1"/>
  <c r="L150" i="2"/>
  <c r="S149" i="2"/>
  <c r="X149" i="2" s="1"/>
  <c r="AD149" i="2"/>
  <c r="AC149" i="2" s="1"/>
  <c r="AH149" i="2" s="1"/>
  <c r="AI149" i="2" s="1"/>
  <c r="AF149" i="2"/>
  <c r="U148" i="2"/>
  <c r="V148" i="2" s="1"/>
  <c r="T149" i="2" s="1"/>
  <c r="U149" i="2" s="1"/>
  <c r="V149" i="2" s="1"/>
  <c r="T150" i="2" s="1"/>
  <c r="D155" i="2"/>
  <c r="E155" i="2" s="1"/>
  <c r="F155" i="2" s="1"/>
  <c r="AD150" i="2" l="1"/>
  <c r="AC150" i="2" s="1"/>
  <c r="AH150" i="2" s="1"/>
  <c r="AI150" i="2" s="1"/>
  <c r="AF150" i="2"/>
  <c r="L151" i="2"/>
  <c r="S150" i="2"/>
  <c r="X150" i="2" s="1"/>
  <c r="N150" i="2"/>
  <c r="O150" i="2" s="1"/>
  <c r="R152" i="2"/>
  <c r="AB151" i="2"/>
  <c r="D156" i="2"/>
  <c r="E156" i="2" s="1"/>
  <c r="F156" i="2" s="1"/>
  <c r="U150" i="2" l="1"/>
  <c r="V150" i="2" s="1"/>
  <c r="T151" i="2" s="1"/>
  <c r="R153" i="2"/>
  <c r="AB152" i="2"/>
  <c r="M151" i="2"/>
  <c r="N151" i="2" s="1"/>
  <c r="O151" i="2" s="1"/>
  <c r="M152" i="2" s="1"/>
  <c r="L152" i="2"/>
  <c r="S151" i="2"/>
  <c r="X151" i="2" s="1"/>
  <c r="AD151" i="2"/>
  <c r="AC151" i="2" s="1"/>
  <c r="AH151" i="2" s="1"/>
  <c r="AI151" i="2" s="1"/>
  <c r="AF151" i="2"/>
  <c r="D157" i="2"/>
  <c r="E157" i="2" s="1"/>
  <c r="F157" i="2" s="1"/>
  <c r="AD152" i="2" l="1"/>
  <c r="AC152" i="2" s="1"/>
  <c r="AH152" i="2" s="1"/>
  <c r="AI152" i="2" s="1"/>
  <c r="AF152" i="2"/>
  <c r="L153" i="2"/>
  <c r="S152" i="2"/>
  <c r="X152" i="2" s="1"/>
  <c r="N152" i="2"/>
  <c r="O152" i="2" s="1"/>
  <c r="R154" i="2"/>
  <c r="AB153" i="2"/>
  <c r="U151" i="2"/>
  <c r="V151" i="2" s="1"/>
  <c r="T152" i="2" s="1"/>
  <c r="U152" i="2" s="1"/>
  <c r="V152" i="2" s="1"/>
  <c r="D158" i="2"/>
  <c r="E158" i="2" s="1"/>
  <c r="F158" i="2" s="1"/>
  <c r="T153" i="2" l="1"/>
  <c r="R155" i="2"/>
  <c r="AB154" i="2"/>
  <c r="M153" i="2"/>
  <c r="N153" i="2" s="1"/>
  <c r="O153" i="2" s="1"/>
  <c r="L154" i="2"/>
  <c r="S153" i="2"/>
  <c r="X153" i="2" s="1"/>
  <c r="AF153" i="2"/>
  <c r="AD153" i="2"/>
  <c r="AC153" i="2" s="1"/>
  <c r="AH153" i="2" s="1"/>
  <c r="AI153" i="2" s="1"/>
  <c r="D159" i="2"/>
  <c r="E159" i="2" s="1"/>
  <c r="F159" i="2" s="1"/>
  <c r="M154" i="2" l="1"/>
  <c r="AF154" i="2"/>
  <c r="AD154" i="2"/>
  <c r="AC154" i="2" s="1"/>
  <c r="AH154" i="2" s="1"/>
  <c r="AI154" i="2" s="1"/>
  <c r="L155" i="2"/>
  <c r="S154" i="2"/>
  <c r="X154" i="2" s="1"/>
  <c r="N154" i="2"/>
  <c r="O154" i="2" s="1"/>
  <c r="M155" i="2" s="1"/>
  <c r="R156" i="2"/>
  <c r="AB155" i="2"/>
  <c r="U153" i="2"/>
  <c r="V153" i="2" s="1"/>
  <c r="T154" i="2" s="1"/>
  <c r="U154" i="2" s="1"/>
  <c r="V154" i="2" s="1"/>
  <c r="T155" i="2" s="1"/>
  <c r="D160" i="2"/>
  <c r="E160" i="2" s="1"/>
  <c r="F160" i="2" s="1"/>
  <c r="R157" i="2" l="1"/>
  <c r="AB156" i="2"/>
  <c r="L156" i="2"/>
  <c r="S155" i="2"/>
  <c r="X155" i="2" s="1"/>
  <c r="N155" i="2"/>
  <c r="O155" i="2" s="1"/>
  <c r="M156" i="2" s="1"/>
  <c r="AD155" i="2"/>
  <c r="AC155" i="2" s="1"/>
  <c r="AH155" i="2" s="1"/>
  <c r="AI155" i="2" s="1"/>
  <c r="AF155" i="2"/>
  <c r="D161" i="2"/>
  <c r="E161" i="2" s="1"/>
  <c r="F161" i="2" s="1"/>
  <c r="AF156" i="2" l="1"/>
  <c r="AD156" i="2"/>
  <c r="AC156" i="2" s="1"/>
  <c r="AH156" i="2" s="1"/>
  <c r="AI156" i="2" s="1"/>
  <c r="L157" i="2"/>
  <c r="S156" i="2"/>
  <c r="X156" i="2" s="1"/>
  <c r="N156" i="2"/>
  <c r="O156" i="2" s="1"/>
  <c r="R158" i="2"/>
  <c r="AB157" i="2"/>
  <c r="U155" i="2"/>
  <c r="V155" i="2" s="1"/>
  <c r="D162" i="2"/>
  <c r="E162" i="2" s="1"/>
  <c r="F162" i="2" s="1"/>
  <c r="T156" i="2" l="1"/>
  <c r="U156" i="2" s="1"/>
  <c r="V156" i="2" s="1"/>
  <c r="R159" i="2"/>
  <c r="AB158" i="2"/>
  <c r="M157" i="2"/>
  <c r="N157" i="2" s="1"/>
  <c r="O157" i="2" s="1"/>
  <c r="L158" i="2"/>
  <c r="S157" i="2"/>
  <c r="X157" i="2" s="1"/>
  <c r="AF157" i="2"/>
  <c r="AD157" i="2"/>
  <c r="AC157" i="2" s="1"/>
  <c r="AH157" i="2" s="1"/>
  <c r="AI157" i="2" s="1"/>
  <c r="D163" i="2"/>
  <c r="E163" i="2" s="1"/>
  <c r="F163" i="2" s="1"/>
  <c r="M158" i="2" l="1"/>
  <c r="AF158" i="2"/>
  <c r="AD158" i="2"/>
  <c r="AC158" i="2" s="1"/>
  <c r="AH158" i="2" s="1"/>
  <c r="AI158" i="2" s="1"/>
  <c r="L159" i="2"/>
  <c r="S158" i="2"/>
  <c r="X158" i="2" s="1"/>
  <c r="N158" i="2"/>
  <c r="O158" i="2" s="1"/>
  <c r="M159" i="2" s="1"/>
  <c r="R160" i="2"/>
  <c r="AB159" i="2"/>
  <c r="T157" i="2"/>
  <c r="U157" i="2" s="1"/>
  <c r="V157" i="2" s="1"/>
  <c r="T158" i="2" s="1"/>
  <c r="U158" i="2" s="1"/>
  <c r="V158" i="2" s="1"/>
  <c r="D164" i="2"/>
  <c r="E164" i="2" s="1"/>
  <c r="F164" i="2" s="1"/>
  <c r="T159" i="2" l="1"/>
  <c r="R161" i="2"/>
  <c r="AB160" i="2"/>
  <c r="L160" i="2"/>
  <c r="S159" i="2"/>
  <c r="X159" i="2" s="1"/>
  <c r="N159" i="2"/>
  <c r="O159" i="2" s="1"/>
  <c r="AD159" i="2"/>
  <c r="AC159" i="2" s="1"/>
  <c r="AH159" i="2" s="1"/>
  <c r="AI159" i="2" s="1"/>
  <c r="AF159" i="2"/>
  <c r="D165" i="2"/>
  <c r="E165" i="2" s="1"/>
  <c r="F165" i="2"/>
  <c r="AD160" i="2" l="1"/>
  <c r="AC160" i="2" s="1"/>
  <c r="AH160" i="2" s="1"/>
  <c r="AI160" i="2" s="1"/>
  <c r="AF160" i="2"/>
  <c r="M160" i="2"/>
  <c r="N160" i="2" s="1"/>
  <c r="O160" i="2" s="1"/>
  <c r="M161" i="2" s="1"/>
  <c r="L161" i="2"/>
  <c r="S160" i="2"/>
  <c r="X160" i="2" s="1"/>
  <c r="R162" i="2"/>
  <c r="AB161" i="2"/>
  <c r="U159" i="2"/>
  <c r="V159" i="2" s="1"/>
  <c r="D166" i="2"/>
  <c r="E166" i="2" s="1"/>
  <c r="F166" i="2" s="1"/>
  <c r="T160" i="2" l="1"/>
  <c r="U160" i="2" s="1"/>
  <c r="V160" i="2"/>
  <c r="R163" i="2"/>
  <c r="AB162" i="2"/>
  <c r="L162" i="2"/>
  <c r="S161" i="2"/>
  <c r="X161" i="2" s="1"/>
  <c r="N161" i="2"/>
  <c r="O161" i="2" s="1"/>
  <c r="AD161" i="2"/>
  <c r="AC161" i="2" s="1"/>
  <c r="AH161" i="2" s="1"/>
  <c r="AI161" i="2" s="1"/>
  <c r="AF161" i="2"/>
  <c r="D167" i="2"/>
  <c r="E167" i="2" s="1"/>
  <c r="F167" i="2" s="1"/>
  <c r="AF162" i="2" l="1"/>
  <c r="AD162" i="2"/>
  <c r="AC162" i="2" s="1"/>
  <c r="AH162" i="2" s="1"/>
  <c r="AI162" i="2" s="1"/>
  <c r="M162" i="2"/>
  <c r="N162" i="2" s="1"/>
  <c r="O162" i="2" s="1"/>
  <c r="M163" i="2" s="1"/>
  <c r="L163" i="2"/>
  <c r="S162" i="2"/>
  <c r="X162" i="2" s="1"/>
  <c r="R164" i="2"/>
  <c r="AB163" i="2"/>
  <c r="T161" i="2"/>
  <c r="U161" i="2" s="1"/>
  <c r="V161" i="2" s="1"/>
  <c r="D168" i="2"/>
  <c r="E168" i="2" s="1"/>
  <c r="F168" i="2"/>
  <c r="T162" i="2" l="1"/>
  <c r="U162" i="2" s="1"/>
  <c r="V162" i="2"/>
  <c r="T163" i="2" s="1"/>
  <c r="R165" i="2"/>
  <c r="AB164" i="2"/>
  <c r="L164" i="2"/>
  <c r="S163" i="2"/>
  <c r="X163" i="2" s="1"/>
  <c r="N163" i="2"/>
  <c r="O163" i="2" s="1"/>
  <c r="M164" i="2" s="1"/>
  <c r="AF163" i="2"/>
  <c r="AD163" i="2"/>
  <c r="AC163" i="2" s="1"/>
  <c r="AH163" i="2" s="1"/>
  <c r="AI163" i="2" s="1"/>
  <c r="D169" i="2"/>
  <c r="E169" i="2" s="1"/>
  <c r="F169" i="2" s="1"/>
  <c r="AD164" i="2" l="1"/>
  <c r="AC164" i="2" s="1"/>
  <c r="AH164" i="2" s="1"/>
  <c r="AI164" i="2" s="1"/>
  <c r="AF164" i="2"/>
  <c r="L165" i="2"/>
  <c r="S164" i="2"/>
  <c r="X164" i="2" s="1"/>
  <c r="N164" i="2"/>
  <c r="O164" i="2" s="1"/>
  <c r="M165" i="2" s="1"/>
  <c r="R166" i="2"/>
  <c r="AB165" i="2"/>
  <c r="U163" i="2"/>
  <c r="V163" i="2" s="1"/>
  <c r="D170" i="2"/>
  <c r="E170" i="2" s="1"/>
  <c r="F170" i="2" s="1"/>
  <c r="T164" i="2" l="1"/>
  <c r="U164" i="2" s="1"/>
  <c r="V164" i="2"/>
  <c r="R167" i="2"/>
  <c r="AB166" i="2"/>
  <c r="L166" i="2"/>
  <c r="S165" i="2"/>
  <c r="X165" i="2" s="1"/>
  <c r="N165" i="2"/>
  <c r="O165" i="2" s="1"/>
  <c r="AF165" i="2"/>
  <c r="AD165" i="2"/>
  <c r="AC165" i="2" s="1"/>
  <c r="AH165" i="2" s="1"/>
  <c r="AI165" i="2" s="1"/>
  <c r="D171" i="2"/>
  <c r="E171" i="2" s="1"/>
  <c r="F171" i="2" s="1"/>
  <c r="AF166" i="2" l="1"/>
  <c r="AD166" i="2"/>
  <c r="AC166" i="2" s="1"/>
  <c r="AH166" i="2" s="1"/>
  <c r="AI166" i="2" s="1"/>
  <c r="M166" i="2"/>
  <c r="N166" i="2" s="1"/>
  <c r="O166" i="2" s="1"/>
  <c r="L167" i="2"/>
  <c r="S166" i="2"/>
  <c r="X166" i="2" s="1"/>
  <c r="R168" i="2"/>
  <c r="AB167" i="2"/>
  <c r="T165" i="2"/>
  <c r="U165" i="2" s="1"/>
  <c r="V165" i="2" s="1"/>
  <c r="T166" i="2" s="1"/>
  <c r="U166" i="2" s="1"/>
  <c r="V166" i="2" s="1"/>
  <c r="T167" i="2" s="1"/>
  <c r="D172" i="2"/>
  <c r="E172" i="2" s="1"/>
  <c r="F172" i="2" s="1"/>
  <c r="M167" i="2" l="1"/>
  <c r="R169" i="2"/>
  <c r="AB168" i="2"/>
  <c r="L168" i="2"/>
  <c r="S167" i="2"/>
  <c r="X167" i="2" s="1"/>
  <c r="N167" i="2"/>
  <c r="O167" i="2" s="1"/>
  <c r="AD167" i="2"/>
  <c r="AC167" i="2" s="1"/>
  <c r="AH167" i="2" s="1"/>
  <c r="AI167" i="2" s="1"/>
  <c r="AF167" i="2"/>
  <c r="D173" i="2"/>
  <c r="E173" i="2" s="1"/>
  <c r="F173" i="2" s="1"/>
  <c r="U167" i="2" l="1"/>
  <c r="V167" i="2" s="1"/>
  <c r="M168" i="2"/>
  <c r="T168" i="2"/>
  <c r="L169" i="2"/>
  <c r="S168" i="2"/>
  <c r="X168" i="2" s="1"/>
  <c r="N168" i="2"/>
  <c r="O168" i="2" s="1"/>
  <c r="R170" i="2"/>
  <c r="AB169" i="2"/>
  <c r="AF168" i="2"/>
  <c r="AD168" i="2"/>
  <c r="AC168" i="2" s="1"/>
  <c r="AH168" i="2" s="1"/>
  <c r="AI168" i="2" s="1"/>
  <c r="D174" i="2"/>
  <c r="E174" i="2" s="1"/>
  <c r="F174" i="2" s="1"/>
  <c r="M169" i="2" l="1"/>
  <c r="N169" i="2" s="1"/>
  <c r="O169" i="2" s="1"/>
  <c r="AF169" i="2"/>
  <c r="AD169" i="2"/>
  <c r="AC169" i="2" s="1"/>
  <c r="AH169" i="2" s="1"/>
  <c r="AI169" i="2" s="1"/>
  <c r="R171" i="2"/>
  <c r="AB170" i="2"/>
  <c r="L170" i="2"/>
  <c r="S169" i="2"/>
  <c r="X169" i="2" s="1"/>
  <c r="U168" i="2"/>
  <c r="V168" i="2" s="1"/>
  <c r="D175" i="2"/>
  <c r="E175" i="2" s="1"/>
  <c r="F175" i="2" s="1"/>
  <c r="M170" i="2" l="1"/>
  <c r="T169" i="2"/>
  <c r="U169" i="2" s="1"/>
  <c r="V169" i="2" s="1"/>
  <c r="T170" i="2" s="1"/>
  <c r="L171" i="2"/>
  <c r="S170" i="2"/>
  <c r="X170" i="2" s="1"/>
  <c r="N170" i="2"/>
  <c r="O170" i="2" s="1"/>
  <c r="M171" i="2" s="1"/>
  <c r="R172" i="2"/>
  <c r="AB171" i="2"/>
  <c r="AF170" i="2"/>
  <c r="AD170" i="2"/>
  <c r="AC170" i="2" s="1"/>
  <c r="AH170" i="2" s="1"/>
  <c r="AI170" i="2" s="1"/>
  <c r="D176" i="2"/>
  <c r="E176" i="2" s="1"/>
  <c r="F176" i="2" s="1"/>
  <c r="U170" i="2" l="1"/>
  <c r="V170" i="2" s="1"/>
  <c r="T171" i="2" s="1"/>
  <c r="AD171" i="2"/>
  <c r="AC171" i="2" s="1"/>
  <c r="AH171" i="2" s="1"/>
  <c r="AI171" i="2" s="1"/>
  <c r="AF171" i="2"/>
  <c r="R173" i="2"/>
  <c r="AB172" i="2"/>
  <c r="L172" i="2"/>
  <c r="S171" i="2"/>
  <c r="X171" i="2" s="1"/>
  <c r="N171" i="2"/>
  <c r="O171" i="2" s="1"/>
  <c r="M172" i="2" s="1"/>
  <c r="D177" i="2"/>
  <c r="E177" i="2" s="1"/>
  <c r="F177" i="2" s="1"/>
  <c r="L173" i="2" l="1"/>
  <c r="S172" i="2"/>
  <c r="X172" i="2" s="1"/>
  <c r="N172" i="2"/>
  <c r="O172" i="2" s="1"/>
  <c r="R174" i="2"/>
  <c r="AB173" i="2"/>
  <c r="U171" i="2"/>
  <c r="V171" i="2" s="1"/>
  <c r="T172" i="2" s="1"/>
  <c r="U172" i="2" s="1"/>
  <c r="V172" i="2" s="1"/>
  <c r="T173" i="2" s="1"/>
  <c r="AD172" i="2"/>
  <c r="AC172" i="2" s="1"/>
  <c r="AH172" i="2" s="1"/>
  <c r="AI172" i="2" s="1"/>
  <c r="AF172" i="2"/>
  <c r="D178" i="2"/>
  <c r="E178" i="2" s="1"/>
  <c r="F178" i="2"/>
  <c r="AD173" i="2" l="1"/>
  <c r="AC173" i="2" s="1"/>
  <c r="AH173" i="2" s="1"/>
  <c r="AI173" i="2" s="1"/>
  <c r="AF173" i="2"/>
  <c r="R175" i="2"/>
  <c r="AB174" i="2"/>
  <c r="M173" i="2"/>
  <c r="L174" i="2"/>
  <c r="S173" i="2"/>
  <c r="X173" i="2" s="1"/>
  <c r="N173" i="2"/>
  <c r="O173" i="2" s="1"/>
  <c r="M174" i="2" s="1"/>
  <c r="D179" i="2"/>
  <c r="E179" i="2" s="1"/>
  <c r="F179" i="2" s="1"/>
  <c r="L175" i="2" l="1"/>
  <c r="S174" i="2"/>
  <c r="X174" i="2" s="1"/>
  <c r="N174" i="2"/>
  <c r="O174" i="2" s="1"/>
  <c r="R176" i="2"/>
  <c r="AB175" i="2"/>
  <c r="U173" i="2"/>
  <c r="V173" i="2" s="1"/>
  <c r="AD174" i="2"/>
  <c r="AC174" i="2" s="1"/>
  <c r="AH174" i="2" s="1"/>
  <c r="AI174" i="2" s="1"/>
  <c r="AF174" i="2"/>
  <c r="D180" i="2"/>
  <c r="E180" i="2" s="1"/>
  <c r="F180" i="2" s="1"/>
  <c r="L176" i="2" l="1"/>
  <c r="S175" i="2"/>
  <c r="X175" i="2" s="1"/>
  <c r="AF175" i="2"/>
  <c r="AD175" i="2"/>
  <c r="AC175" i="2" s="1"/>
  <c r="AH175" i="2" s="1"/>
  <c r="AI175" i="2" s="1"/>
  <c r="T174" i="2"/>
  <c r="U174" i="2" s="1"/>
  <c r="V174" i="2"/>
  <c r="R177" i="2"/>
  <c r="AB176" i="2"/>
  <c r="M175" i="2"/>
  <c r="N175" i="2" s="1"/>
  <c r="O175" i="2" s="1"/>
  <c r="M176" i="2" s="1"/>
  <c r="D181" i="2"/>
  <c r="E181" i="2" s="1"/>
  <c r="F181" i="2" s="1"/>
  <c r="R178" i="2" l="1"/>
  <c r="AB177" i="2"/>
  <c r="T175" i="2"/>
  <c r="U175" i="2" s="1"/>
  <c r="V175" i="2" s="1"/>
  <c r="T176" i="2" s="1"/>
  <c r="AD176" i="2"/>
  <c r="AC176" i="2" s="1"/>
  <c r="AH176" i="2" s="1"/>
  <c r="AI176" i="2" s="1"/>
  <c r="AF176" i="2"/>
  <c r="L177" i="2"/>
  <c r="S176" i="2"/>
  <c r="X176" i="2" s="1"/>
  <c r="N176" i="2"/>
  <c r="O176" i="2" s="1"/>
  <c r="D182" i="2"/>
  <c r="E182" i="2" s="1"/>
  <c r="F182" i="2" s="1"/>
  <c r="U176" i="2" l="1"/>
  <c r="V176" i="2" s="1"/>
  <c r="T177" i="2" s="1"/>
  <c r="M177" i="2"/>
  <c r="N177" i="2" s="1"/>
  <c r="O177" i="2" s="1"/>
  <c r="M178" i="2" s="1"/>
  <c r="L178" i="2"/>
  <c r="S177" i="2"/>
  <c r="X177" i="2" s="1"/>
  <c r="AF177" i="2"/>
  <c r="AD177" i="2"/>
  <c r="AC177" i="2" s="1"/>
  <c r="AH177" i="2" s="1"/>
  <c r="AI177" i="2" s="1"/>
  <c r="R179" i="2"/>
  <c r="AB178" i="2"/>
  <c r="D183" i="2"/>
  <c r="E183" i="2" s="1"/>
  <c r="F183" i="2" s="1"/>
  <c r="R180" i="2" l="1"/>
  <c r="AB179" i="2"/>
  <c r="AF178" i="2"/>
  <c r="AD178" i="2"/>
  <c r="AC178" i="2" s="1"/>
  <c r="AH178" i="2" s="1"/>
  <c r="AI178" i="2" s="1"/>
  <c r="L179" i="2"/>
  <c r="S178" i="2"/>
  <c r="X178" i="2" s="1"/>
  <c r="N178" i="2"/>
  <c r="O178" i="2" s="1"/>
  <c r="U177" i="2"/>
  <c r="V177" i="2" s="1"/>
  <c r="D184" i="2"/>
  <c r="E184" i="2" s="1"/>
  <c r="F184" i="2" s="1"/>
  <c r="T178" i="2" l="1"/>
  <c r="U178" i="2" s="1"/>
  <c r="V178" i="2" s="1"/>
  <c r="T179" i="2" s="1"/>
  <c r="M179" i="2"/>
  <c r="L180" i="2"/>
  <c r="S179" i="2"/>
  <c r="X179" i="2" s="1"/>
  <c r="N179" i="2"/>
  <c r="O179" i="2" s="1"/>
  <c r="AF179" i="2"/>
  <c r="AD179" i="2"/>
  <c r="AC179" i="2" s="1"/>
  <c r="AH179" i="2" s="1"/>
  <c r="AI179" i="2" s="1"/>
  <c r="R181" i="2"/>
  <c r="AB180" i="2"/>
  <c r="D185" i="2"/>
  <c r="E185" i="2" s="1"/>
  <c r="F185" i="2"/>
  <c r="U179" i="2" l="1"/>
  <c r="V179" i="2" s="1"/>
  <c r="T180" i="2" s="1"/>
  <c r="M180" i="2"/>
  <c r="N180" i="2" s="1"/>
  <c r="O180" i="2" s="1"/>
  <c r="M181" i="2" s="1"/>
  <c r="U180" i="2"/>
  <c r="V180" i="2" s="1"/>
  <c r="T181" i="2" s="1"/>
  <c r="R182" i="2"/>
  <c r="AB181" i="2"/>
  <c r="AD180" i="2"/>
  <c r="AC180" i="2" s="1"/>
  <c r="AH180" i="2" s="1"/>
  <c r="AI180" i="2" s="1"/>
  <c r="AF180" i="2"/>
  <c r="L181" i="2"/>
  <c r="S180" i="2"/>
  <c r="X180" i="2" s="1"/>
  <c r="D186" i="2"/>
  <c r="E186" i="2" s="1"/>
  <c r="F186" i="2" s="1"/>
  <c r="L182" i="2" l="1"/>
  <c r="S181" i="2"/>
  <c r="X181" i="2" s="1"/>
  <c r="N181" i="2"/>
  <c r="O181" i="2" s="1"/>
  <c r="AF181" i="2"/>
  <c r="AD181" i="2"/>
  <c r="AC181" i="2" s="1"/>
  <c r="AH181" i="2" s="1"/>
  <c r="AI181" i="2" s="1"/>
  <c r="R183" i="2"/>
  <c r="AB182" i="2"/>
  <c r="D187" i="2"/>
  <c r="E187" i="2" s="1"/>
  <c r="F187" i="2" s="1"/>
  <c r="R184" i="2" l="1"/>
  <c r="AB183" i="2"/>
  <c r="AD182" i="2"/>
  <c r="AC182" i="2" s="1"/>
  <c r="AH182" i="2" s="1"/>
  <c r="AI182" i="2" s="1"/>
  <c r="AF182" i="2"/>
  <c r="M182" i="2"/>
  <c r="L183" i="2"/>
  <c r="S182" i="2"/>
  <c r="X182" i="2" s="1"/>
  <c r="N182" i="2"/>
  <c r="O182" i="2" s="1"/>
  <c r="M183" i="2" s="1"/>
  <c r="U181" i="2"/>
  <c r="V181" i="2" s="1"/>
  <c r="D188" i="2"/>
  <c r="E188" i="2" s="1"/>
  <c r="F188" i="2" s="1"/>
  <c r="T182" i="2" l="1"/>
  <c r="U182" i="2" s="1"/>
  <c r="V182" i="2" s="1"/>
  <c r="L184" i="2"/>
  <c r="S183" i="2"/>
  <c r="X183" i="2" s="1"/>
  <c r="N183" i="2"/>
  <c r="O183" i="2" s="1"/>
  <c r="M184" i="2" s="1"/>
  <c r="AD183" i="2"/>
  <c r="AC183" i="2" s="1"/>
  <c r="AH183" i="2" s="1"/>
  <c r="AI183" i="2" s="1"/>
  <c r="AF183" i="2"/>
  <c r="R185" i="2"/>
  <c r="AB184" i="2"/>
  <c r="D189" i="2"/>
  <c r="E189" i="2" s="1"/>
  <c r="F189" i="2" s="1"/>
  <c r="R186" i="2" l="1"/>
  <c r="AB185" i="2"/>
  <c r="AF184" i="2"/>
  <c r="AD184" i="2"/>
  <c r="AC184" i="2" s="1"/>
  <c r="AH184" i="2" s="1"/>
  <c r="AI184" i="2" s="1"/>
  <c r="L185" i="2"/>
  <c r="S184" i="2"/>
  <c r="X184" i="2" s="1"/>
  <c r="N184" i="2"/>
  <c r="O184" i="2" s="1"/>
  <c r="M185" i="2" s="1"/>
  <c r="T183" i="2"/>
  <c r="U183" i="2" s="1"/>
  <c r="V183" i="2" s="1"/>
  <c r="T184" i="2" s="1"/>
  <c r="U184" i="2" s="1"/>
  <c r="V184" i="2" s="1"/>
  <c r="T185" i="2" s="1"/>
  <c r="D190" i="2"/>
  <c r="E190" i="2" s="1"/>
  <c r="F190" i="2"/>
  <c r="L186" i="2" l="1"/>
  <c r="S185" i="2"/>
  <c r="X185" i="2" s="1"/>
  <c r="N185" i="2"/>
  <c r="O185" i="2" s="1"/>
  <c r="AF185" i="2"/>
  <c r="AD185" i="2"/>
  <c r="AC185" i="2" s="1"/>
  <c r="AH185" i="2" s="1"/>
  <c r="AI185" i="2" s="1"/>
  <c r="R187" i="2"/>
  <c r="AB186" i="2"/>
  <c r="D191" i="2"/>
  <c r="E191" i="2" s="1"/>
  <c r="F191" i="2" s="1"/>
  <c r="R188" i="2" l="1"/>
  <c r="AB187" i="2"/>
  <c r="AD186" i="2"/>
  <c r="AC186" i="2" s="1"/>
  <c r="AH186" i="2" s="1"/>
  <c r="AI186" i="2" s="1"/>
  <c r="AF186" i="2"/>
  <c r="M186" i="2"/>
  <c r="L187" i="2"/>
  <c r="S186" i="2"/>
  <c r="X186" i="2" s="1"/>
  <c r="N186" i="2"/>
  <c r="O186" i="2" s="1"/>
  <c r="M187" i="2" s="1"/>
  <c r="U185" i="2"/>
  <c r="V185" i="2" s="1"/>
  <c r="T186" i="2" s="1"/>
  <c r="D192" i="2"/>
  <c r="E192" i="2" s="1"/>
  <c r="F192" i="2" s="1"/>
  <c r="U186" i="2" l="1"/>
  <c r="V186" i="2" s="1"/>
  <c r="T187" i="2" s="1"/>
  <c r="L188" i="2"/>
  <c r="S187" i="2"/>
  <c r="X187" i="2" s="1"/>
  <c r="N187" i="2"/>
  <c r="O187" i="2" s="1"/>
  <c r="M188" i="2" s="1"/>
  <c r="AD187" i="2"/>
  <c r="AC187" i="2" s="1"/>
  <c r="AH187" i="2" s="1"/>
  <c r="AI187" i="2" s="1"/>
  <c r="AF187" i="2"/>
  <c r="R189" i="2"/>
  <c r="AB188" i="2"/>
  <c r="D193" i="2"/>
  <c r="E193" i="2" s="1"/>
  <c r="F193" i="2" s="1"/>
  <c r="R190" i="2" l="1"/>
  <c r="AB189" i="2"/>
  <c r="AD188" i="2"/>
  <c r="AC188" i="2" s="1"/>
  <c r="AH188" i="2" s="1"/>
  <c r="AI188" i="2" s="1"/>
  <c r="AF188" i="2"/>
  <c r="L189" i="2"/>
  <c r="S188" i="2"/>
  <c r="X188" i="2" s="1"/>
  <c r="N188" i="2"/>
  <c r="O188" i="2" s="1"/>
  <c r="U187" i="2"/>
  <c r="V187" i="2" s="1"/>
  <c r="D194" i="2"/>
  <c r="E194" i="2" s="1"/>
  <c r="F194" i="2" s="1"/>
  <c r="T188" i="2" l="1"/>
  <c r="U188" i="2" s="1"/>
  <c r="V188" i="2"/>
  <c r="M189" i="2"/>
  <c r="N189" i="2" s="1"/>
  <c r="O189" i="2" s="1"/>
  <c r="M190" i="2" s="1"/>
  <c r="L190" i="2"/>
  <c r="S189" i="2"/>
  <c r="X189" i="2" s="1"/>
  <c r="AF189" i="2"/>
  <c r="AD189" i="2"/>
  <c r="AC189" i="2" s="1"/>
  <c r="AH189" i="2" s="1"/>
  <c r="AI189" i="2" s="1"/>
  <c r="R191" i="2"/>
  <c r="AB190" i="2"/>
  <c r="D195" i="2"/>
  <c r="E195" i="2" s="1"/>
  <c r="F195" i="2"/>
  <c r="R192" i="2" l="1"/>
  <c r="AB191" i="2"/>
  <c r="AF190" i="2"/>
  <c r="AD190" i="2"/>
  <c r="AC190" i="2" s="1"/>
  <c r="AH190" i="2" s="1"/>
  <c r="AI190" i="2" s="1"/>
  <c r="L191" i="2"/>
  <c r="S190" i="2"/>
  <c r="X190" i="2" s="1"/>
  <c r="N190" i="2"/>
  <c r="O190" i="2" s="1"/>
  <c r="M191" i="2" s="1"/>
  <c r="T189" i="2"/>
  <c r="U189" i="2" s="1"/>
  <c r="V189" i="2" s="1"/>
  <c r="T190" i="2" s="1"/>
  <c r="U190" i="2" s="1"/>
  <c r="V190" i="2" s="1"/>
  <c r="T191" i="2" s="1"/>
  <c r="D196" i="2"/>
  <c r="E196" i="2" s="1"/>
  <c r="F196" i="2" s="1"/>
  <c r="L192" i="2" l="1"/>
  <c r="S191" i="2"/>
  <c r="X191" i="2" s="1"/>
  <c r="N191" i="2"/>
  <c r="O191" i="2" s="1"/>
  <c r="M192" i="2" s="1"/>
  <c r="AF191" i="2"/>
  <c r="AD191" i="2"/>
  <c r="AC191" i="2" s="1"/>
  <c r="AH191" i="2" s="1"/>
  <c r="AI191" i="2" s="1"/>
  <c r="R193" i="2"/>
  <c r="AB192" i="2"/>
  <c r="D197" i="2"/>
  <c r="E197" i="2" s="1"/>
  <c r="F197" i="2" s="1"/>
  <c r="R194" i="2" l="1"/>
  <c r="AB193" i="2"/>
  <c r="AF192" i="2"/>
  <c r="AD192" i="2"/>
  <c r="AC192" i="2" s="1"/>
  <c r="AH192" i="2" s="1"/>
  <c r="AI192" i="2" s="1"/>
  <c r="L193" i="2"/>
  <c r="S192" i="2"/>
  <c r="X192" i="2" s="1"/>
  <c r="N192" i="2"/>
  <c r="O192" i="2" s="1"/>
  <c r="U191" i="2"/>
  <c r="V191" i="2" s="1"/>
  <c r="T192" i="2" s="1"/>
  <c r="U192" i="2" s="1"/>
  <c r="V192" i="2" s="1"/>
  <c r="T193" i="2" s="1"/>
  <c r="D198" i="2"/>
  <c r="E198" i="2" s="1"/>
  <c r="F198" i="2" s="1"/>
  <c r="M193" i="2" l="1"/>
  <c r="N193" i="2" s="1"/>
  <c r="O193" i="2" s="1"/>
  <c r="L194" i="2"/>
  <c r="S193" i="2"/>
  <c r="X193" i="2" s="1"/>
  <c r="AF193" i="2"/>
  <c r="AD193" i="2"/>
  <c r="AC193" i="2" s="1"/>
  <c r="AH193" i="2" s="1"/>
  <c r="AI193" i="2" s="1"/>
  <c r="R195" i="2"/>
  <c r="AB194" i="2"/>
  <c r="D199" i="2"/>
  <c r="M194" i="2" l="1"/>
  <c r="R196" i="2"/>
  <c r="AB195" i="2"/>
  <c r="AD194" i="2"/>
  <c r="AC194" i="2" s="1"/>
  <c r="AH194" i="2" s="1"/>
  <c r="AI194" i="2" s="1"/>
  <c r="AF194" i="2"/>
  <c r="L195" i="2"/>
  <c r="S194" i="2"/>
  <c r="X194" i="2" s="1"/>
  <c r="N194" i="2"/>
  <c r="O194" i="2" s="1"/>
  <c r="U193" i="2"/>
  <c r="V193" i="2" s="1"/>
  <c r="T194" i="2" s="1"/>
  <c r="E199" i="2"/>
  <c r="F199" i="2" s="1"/>
  <c r="D200" i="2"/>
  <c r="U194" i="2" l="1"/>
  <c r="V194" i="2" s="1"/>
  <c r="T195" i="2" s="1"/>
  <c r="M195" i="2"/>
  <c r="N195" i="2" s="1"/>
  <c r="O195" i="2" s="1"/>
  <c r="AD195" i="2"/>
  <c r="AC195" i="2" s="1"/>
  <c r="AH195" i="2" s="1"/>
  <c r="AI195" i="2" s="1"/>
  <c r="AF195" i="2"/>
  <c r="R197" i="2"/>
  <c r="AB196" i="2"/>
  <c r="L196" i="2"/>
  <c r="S195" i="2"/>
  <c r="X195" i="2" s="1"/>
  <c r="M196" i="2" l="1"/>
  <c r="R198" i="2"/>
  <c r="AB197" i="2"/>
  <c r="AF196" i="2"/>
  <c r="AD196" i="2"/>
  <c r="AC196" i="2" s="1"/>
  <c r="AH196" i="2" s="1"/>
  <c r="AI196" i="2" s="1"/>
  <c r="L197" i="2"/>
  <c r="S196" i="2"/>
  <c r="X196" i="2" s="1"/>
  <c r="N196" i="2"/>
  <c r="O196" i="2" s="1"/>
  <c r="U195" i="2"/>
  <c r="V195" i="2" s="1"/>
  <c r="T196" i="2" s="1"/>
  <c r="U196" i="2" l="1"/>
  <c r="V196" i="2" s="1"/>
  <c r="T197" i="2" s="1"/>
  <c r="M197" i="2"/>
  <c r="N197" i="2" s="1"/>
  <c r="O197" i="2" s="1"/>
  <c r="M198" i="2" s="1"/>
  <c r="L198" i="2"/>
  <c r="S197" i="2"/>
  <c r="X197" i="2" s="1"/>
  <c r="R199" i="2"/>
  <c r="AB199" i="2" s="1"/>
  <c r="AB198" i="2"/>
  <c r="AD197" i="2"/>
  <c r="AC197" i="2" s="1"/>
  <c r="AH197" i="2" s="1"/>
  <c r="AI197" i="2" s="1"/>
  <c r="AF197" i="2"/>
  <c r="U197" i="2" l="1"/>
  <c r="V197" i="2" s="1"/>
  <c r="T198" i="2" s="1"/>
  <c r="L199" i="2"/>
  <c r="S198" i="2"/>
  <c r="X198" i="2" s="1"/>
  <c r="N198" i="2"/>
  <c r="O198" i="2" s="1"/>
  <c r="AD198" i="2"/>
  <c r="AC198" i="2" s="1"/>
  <c r="AH198" i="2" s="1"/>
  <c r="AI198" i="2" s="1"/>
  <c r="AF198" i="2"/>
  <c r="U198" i="2" l="1"/>
  <c r="V198" i="2" s="1"/>
  <c r="T199" i="2" s="1"/>
  <c r="T200" i="2"/>
  <c r="AF199" i="2"/>
  <c r="AD199" i="2"/>
  <c r="AC199" i="2" s="1"/>
  <c r="AH199" i="2" s="1"/>
  <c r="AI199" i="2" s="1"/>
  <c r="AI19" i="2" s="1"/>
  <c r="M199" i="2"/>
  <c r="S199" i="2"/>
  <c r="X199" i="2" s="1"/>
  <c r="X19" i="2" s="1"/>
  <c r="N199" i="2"/>
  <c r="O199" i="2" s="1"/>
  <c r="U199" i="2" l="1"/>
  <c r="V199" i="2" s="1"/>
</calcChain>
</file>

<file path=xl/sharedStrings.xml><?xml version="1.0" encoding="utf-8"?>
<sst xmlns="http://schemas.openxmlformats.org/spreadsheetml/2006/main" count="81" uniqueCount="35">
  <si>
    <t>Abono con cuota fija pagos vencidos</t>
  </si>
  <si>
    <t>i</t>
  </si>
  <si>
    <t>n</t>
  </si>
  <si>
    <t>VP</t>
  </si>
  <si>
    <t>i(12)</t>
  </si>
  <si>
    <t>i(12)/12</t>
  </si>
  <si>
    <r>
      <t>12*a</t>
    </r>
    <r>
      <rPr>
        <sz val="12"/>
        <rFont val="Times New Roman"/>
        <family val="1"/>
      </rPr>
      <t>(12)</t>
    </r>
  </si>
  <si>
    <t>R=</t>
  </si>
  <si>
    <t>mes</t>
  </si>
  <si>
    <t>Cuota</t>
  </si>
  <si>
    <t>Intereses</t>
  </si>
  <si>
    <t>AbonoCapital</t>
  </si>
  <si>
    <t>Saldo</t>
  </si>
  <si>
    <t>Abono con cuota decreciente pagos vencidos</t>
  </si>
  <si>
    <t>Crédito en pesos cuota vencida</t>
  </si>
  <si>
    <t>e</t>
  </si>
  <si>
    <t>r</t>
  </si>
  <si>
    <t>e(12)</t>
  </si>
  <si>
    <t>e(12)/12</t>
  </si>
  <si>
    <t>Vpa</t>
  </si>
  <si>
    <t>R</t>
  </si>
  <si>
    <t>Cuota Fija</t>
  </si>
  <si>
    <t>12*a(12)</t>
  </si>
  <si>
    <t>UVR</t>
  </si>
  <si>
    <t>Crédito en UVR</t>
  </si>
  <si>
    <t>12 a(12)</t>
  </si>
  <si>
    <t>r(12)/12</t>
  </si>
  <si>
    <t>cuota</t>
  </si>
  <si>
    <t>VP_Cuotas</t>
  </si>
  <si>
    <t>Flujo de pago en UVR</t>
  </si>
  <si>
    <t>Flujo de pago en pesos</t>
  </si>
  <si>
    <t>Flujo de pago cuota decreciente en UVR</t>
  </si>
  <si>
    <t>Cuota_Pesos</t>
  </si>
  <si>
    <t>Crédito en UVR cuota decreciente</t>
  </si>
  <si>
    <t>no se 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</si>
</sst>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0"/>
    <numFmt numFmtId="166" formatCode="#,##0.0"/>
    <numFmt numFmtId="167" formatCode="_-* #,##0_-;\-* #,##0_-;_-* &quot;-&quot;??_-;_-@_-"/>
    <numFmt numFmtId="168" formatCode="#,##0_ ;\-#,##0\ "/>
    <numFmt numFmtId="169" formatCode="_-* #,##0_-;\-* #,##0_-;_-* &quot;-&quot;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3" fontId="0" fillId="2" borderId="0" xfId="0" applyNumberForma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/>
    <xf numFmtId="3" fontId="0" fillId="0" borderId="0" xfId="0" applyNumberForma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3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167" fontId="1" fillId="0" borderId="0" xfId="1" applyNumberFormat="1" applyFont="1" applyAlignment="1">
      <alignment horizontal="center"/>
    </xf>
    <xf numFmtId="167" fontId="1" fillId="0" borderId="0" xfId="0" applyNumberFormat="1" applyFont="1"/>
    <xf numFmtId="169" fontId="1" fillId="0" borderId="0" xfId="0" applyNumberFormat="1" applyFont="1"/>
    <xf numFmtId="4" fontId="0" fillId="2" borderId="0" xfId="0" applyNumberFormat="1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7" fontId="1" fillId="0" borderId="1" xfId="0" applyNumberFormat="1" applyFont="1" applyBorder="1"/>
    <xf numFmtId="167" fontId="0" fillId="0" borderId="1" xfId="0" applyNumberFormat="1" applyBorder="1"/>
    <xf numFmtId="3" fontId="1" fillId="0" borderId="1" xfId="0" applyNumberFormat="1" applyFont="1" applyBorder="1"/>
    <xf numFmtId="3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000" b="1"/>
              <a:t>Saldo</a:t>
            </a:r>
            <a:r>
              <a:rPr lang="es-CO" sz="1000" b="1" baseline="0"/>
              <a:t> de la deuda</a:t>
            </a:r>
            <a:endParaRPr lang="es-C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'Largo Plazo'!$F$20:$F$199</c:f>
              <c:numCache>
                <c:formatCode>#,##0</c:formatCode>
                <c:ptCount val="180"/>
                <c:pt idx="0">
                  <c:v>300334350.06422627</c:v>
                </c:pt>
                <c:pt idx="1">
                  <c:v>300672481.89871216</c:v>
                </c:pt>
                <c:pt idx="2">
                  <c:v>301014438.27834493</c:v>
                </c:pt>
                <c:pt idx="3">
                  <c:v>301360262.46183044</c:v>
                </c:pt>
                <c:pt idx="4">
                  <c:v>301709998.19716567</c:v>
                </c:pt>
                <c:pt idx="5">
                  <c:v>302063689.72717279</c:v>
                </c:pt>
                <c:pt idx="6">
                  <c:v>302421381.79509622</c:v>
                </c:pt>
                <c:pt idx="7">
                  <c:v>302783119.65026277</c:v>
                </c:pt>
                <c:pt idx="8">
                  <c:v>303148949.05380577</c:v>
                </c:pt>
                <c:pt idx="9">
                  <c:v>303518916.28445411</c:v>
                </c:pt>
                <c:pt idx="10">
                  <c:v>303893068.14438653</c:v>
                </c:pt>
                <c:pt idx="11">
                  <c:v>304271451.96515244</c:v>
                </c:pt>
                <c:pt idx="12">
                  <c:v>304501170.95746386</c:v>
                </c:pt>
                <c:pt idx="13">
                  <c:v>304733488.25779474</c:v>
                </c:pt>
                <c:pt idx="14">
                  <c:v>304968433.25511509</c:v>
                </c:pt>
                <c:pt idx="15">
                  <c:v>305206035.6708079</c:v>
                </c:pt>
                <c:pt idx="16">
                  <c:v>305446325.56242919</c:v>
                </c:pt>
                <c:pt idx="17">
                  <c:v>305689333.32751018</c:v>
                </c:pt>
                <c:pt idx="18">
                  <c:v>305935089.70740294</c:v>
                </c:pt>
                <c:pt idx="19">
                  <c:v>306183625.79116911</c:v>
                </c:pt>
                <c:pt idx="20">
                  <c:v>306434973.01951271</c:v>
                </c:pt>
                <c:pt idx="21">
                  <c:v>306689163.18875778</c:v>
                </c:pt>
                <c:pt idx="22">
                  <c:v>306946228.45487046</c:v>
                </c:pt>
                <c:pt idx="23">
                  <c:v>307206201.33752698</c:v>
                </c:pt>
                <c:pt idx="24">
                  <c:v>307308522.83522207</c:v>
                </c:pt>
                <c:pt idx="25">
                  <c:v>307412001.67200065</c:v>
                </c:pt>
                <c:pt idx="26">
                  <c:v>307516650.93830597</c:v>
                </c:pt>
                <c:pt idx="27">
                  <c:v>307622483.87264472</c:v>
                </c:pt>
                <c:pt idx="28">
                  <c:v>307729513.86326188</c:v>
                </c:pt>
                <c:pt idx="29">
                  <c:v>307837754.44983435</c:v>
                </c:pt>
                <c:pt idx="30">
                  <c:v>307947219.32518369</c:v>
                </c:pt>
                <c:pt idx="31">
                  <c:v>308057922.33700848</c:v>
                </c:pt>
                <c:pt idx="32">
                  <c:v>308169877.48963583</c:v>
                </c:pt>
                <c:pt idx="33">
                  <c:v>308283098.94579327</c:v>
                </c:pt>
                <c:pt idx="34">
                  <c:v>308397601.02840024</c:v>
                </c:pt>
                <c:pt idx="35">
                  <c:v>308513398.22237998</c:v>
                </c:pt>
                <c:pt idx="36">
                  <c:v>308461883.69303644</c:v>
                </c:pt>
                <c:pt idx="37">
                  <c:v>308409786.49260694</c:v>
                </c:pt>
                <c:pt idx="38">
                  <c:v>308357100.03060919</c:v>
                </c:pt>
                <c:pt idx="39">
                  <c:v>308303817.64201713</c:v>
                </c:pt>
                <c:pt idx="40">
                  <c:v>308249932.58641797</c:v>
                </c:pt>
                <c:pt idx="41">
                  <c:v>308195438.04715931</c:v>
                </c:pt>
                <c:pt idx="42">
                  <c:v>308140327.13048685</c:v>
                </c:pt>
                <c:pt idx="43">
                  <c:v>308084592.86467242</c:v>
                </c:pt>
                <c:pt idx="44">
                  <c:v>308028228.19913191</c:v>
                </c:pt>
                <c:pt idx="45">
                  <c:v>307971226.00353342</c:v>
                </c:pt>
                <c:pt idx="46">
                  <c:v>307913579.06689519</c:v>
                </c:pt>
                <c:pt idx="47">
                  <c:v>307855280.09667343</c:v>
                </c:pt>
                <c:pt idx="48">
                  <c:v>307619269.16021132</c:v>
                </c:pt>
                <c:pt idx="49">
                  <c:v>307380588.74874097</c:v>
                </c:pt>
                <c:pt idx="50">
                  <c:v>307139208.66833609</c:v>
                </c:pt>
                <c:pt idx="51">
                  <c:v>306895098.38355261</c:v>
                </c:pt>
                <c:pt idx="52">
                  <c:v>306648227.01356578</c:v>
                </c:pt>
                <c:pt idx="53">
                  <c:v>306398563.32826376</c:v>
                </c:pt>
                <c:pt idx="54">
                  <c:v>306146075.74429685</c:v>
                </c:pt>
                <c:pt idx="55">
                  <c:v>305890732.321082</c:v>
                </c:pt>
                <c:pt idx="56">
                  <c:v>305632500.75676227</c:v>
                </c:pt>
                <c:pt idx="57">
                  <c:v>305371348.38412058</c:v>
                </c:pt>
                <c:pt idx="58">
                  <c:v>305107242.1664471</c:v>
                </c:pt>
                <c:pt idx="59">
                  <c:v>304840148.69336009</c:v>
                </c:pt>
                <c:pt idx="60">
                  <c:v>304384128.99106944</c:v>
                </c:pt>
                <c:pt idx="61">
                  <c:v>303922951.33628398</c:v>
                </c:pt>
                <c:pt idx="62">
                  <c:v>303456557.38837975</c:v>
                </c:pt>
                <c:pt idx="63">
                  <c:v>302984888.14685315</c:v>
                </c:pt>
                <c:pt idx="64">
                  <c:v>302507883.94385701</c:v>
                </c:pt>
                <c:pt idx="65">
                  <c:v>302025484.43665242</c:v>
                </c:pt>
                <c:pt idx="66">
                  <c:v>301537628.59997523</c:v>
                </c:pt>
                <c:pt idx="67">
                  <c:v>301044254.71831608</c:v>
                </c:pt>
                <c:pt idx="68">
                  <c:v>300545300.37811309</c:v>
                </c:pt>
                <c:pt idx="69">
                  <c:v>300040702.45985645</c:v>
                </c:pt>
                <c:pt idx="70">
                  <c:v>299530397.13010359</c:v>
                </c:pt>
                <c:pt idx="71">
                  <c:v>299014319.83340389</c:v>
                </c:pt>
                <c:pt idx="72">
                  <c:v>298297204.839347</c:v>
                </c:pt>
                <c:pt idx="73">
                  <c:v>297571978.69339442</c:v>
                </c:pt>
                <c:pt idx="74">
                  <c:v>296838549.65184319</c:v>
                </c:pt>
                <c:pt idx="75">
                  <c:v>296096824.93329453</c:v>
                </c:pt>
                <c:pt idx="76">
                  <c:v>295346710.70691687</c:v>
                </c:pt>
                <c:pt idx="77">
                  <c:v>294588112.08057594</c:v>
                </c:pt>
                <c:pt idx="78">
                  <c:v>293820933.08883047</c:v>
                </c:pt>
                <c:pt idx="79">
                  <c:v>293045076.68079227</c:v>
                </c:pt>
                <c:pt idx="80">
                  <c:v>292260444.70784891</c:v>
                </c:pt>
                <c:pt idx="81">
                  <c:v>291466937.91124761</c:v>
                </c:pt>
                <c:pt idx="82">
                  <c:v>290664455.90953863</c:v>
                </c:pt>
                <c:pt idx="83">
                  <c:v>289852897.18587661</c:v>
                </c:pt>
                <c:pt idx="84">
                  <c:v>288827198.60815394</c:v>
                </c:pt>
                <c:pt idx="85">
                  <c:v>287789898.54805815</c:v>
                </c:pt>
                <c:pt idx="86">
                  <c:v>286740865.78341913</c:v>
                </c:pt>
                <c:pt idx="87">
                  <c:v>285679967.60783762</c:v>
                </c:pt>
                <c:pt idx="88">
                  <c:v>284607069.81389743</c:v>
                </c:pt>
                <c:pt idx="89">
                  <c:v>283522036.67618775</c:v>
                </c:pt>
                <c:pt idx="90">
                  <c:v>282424730.93413323</c:v>
                </c:pt>
                <c:pt idx="91">
                  <c:v>281315013.77463031</c:v>
                </c:pt>
                <c:pt idx="92">
                  <c:v>280192744.81448656</c:v>
                </c:pt>
                <c:pt idx="93">
                  <c:v>279057782.08266193</c:v>
                </c:pt>
                <c:pt idx="94">
                  <c:v>277909982.00230879</c:v>
                </c:pt>
                <c:pt idx="95">
                  <c:v>276749199.37260896</c:v>
                </c:pt>
                <c:pt idx="96">
                  <c:v>275360078.86002958</c:v>
                </c:pt>
                <c:pt idx="97">
                  <c:v>273955246.26839417</c:v>
                </c:pt>
                <c:pt idx="98">
                  <c:v>272534523.88135195</c:v>
                </c:pt>
                <c:pt idx="99">
                  <c:v>271097731.97243619</c:v>
                </c:pt>
                <c:pt idx="100">
                  <c:v>269644688.78232813</c:v>
                </c:pt>
                <c:pt idx="101">
                  <c:v>268175210.49586371</c:v>
                </c:pt>
                <c:pt idx="102">
                  <c:v>266689111.21878043</c:v>
                </c:pt>
                <c:pt idx="103">
                  <c:v>265186202.95420095</c:v>
                </c:pt>
                <c:pt idx="104">
                  <c:v>263666295.57885087</c:v>
                </c:pt>
                <c:pt idx="105">
                  <c:v>262129196.81900743</c:v>
                </c:pt>
                <c:pt idx="106">
                  <c:v>260574712.2261762</c:v>
                </c:pt>
                <c:pt idx="107">
                  <c:v>259002645.1524927</c:v>
                </c:pt>
                <c:pt idx="108">
                  <c:v>257186827.81095108</c:v>
                </c:pt>
                <c:pt idx="109">
                  <c:v>255350472.10332581</c:v>
                </c:pt>
                <c:pt idx="110">
                  <c:v>253493345.72404757</c:v>
                </c:pt>
                <c:pt idx="111">
                  <c:v>251615213.73998266</c:v>
                </c:pt>
                <c:pt idx="112">
                  <c:v>249715838.56071326</c:v>
                </c:pt>
                <c:pt idx="113">
                  <c:v>247794979.9084813</c:v>
                </c:pt>
                <c:pt idx="114">
                  <c:v>245852394.78779244</c:v>
                </c:pt>
                <c:pt idx="115">
                  <c:v>243887837.45467642</c:v>
                </c:pt>
                <c:pt idx="116">
                  <c:v>241901059.3855994</c:v>
                </c:pt>
                <c:pt idx="117">
                  <c:v>239891809.24602494</c:v>
                </c:pt>
                <c:pt idx="118">
                  <c:v>237859832.85861921</c:v>
                </c:pt>
                <c:pt idx="119">
                  <c:v>235804873.17109674</c:v>
                </c:pt>
                <c:pt idx="120">
                  <c:v>233489402.86306307</c:v>
                </c:pt>
                <c:pt idx="121">
                  <c:v>231147742.70886248</c:v>
                </c:pt>
                <c:pt idx="122">
                  <c:v>228779596.48010466</c:v>
                </c:pt>
                <c:pt idx="123">
                  <c:v>226384664.59781602</c:v>
                </c:pt>
                <c:pt idx="124">
                  <c:v>223962644.09454194</c:v>
                </c:pt>
                <c:pt idx="125">
                  <c:v>221513228.57602033</c:v>
                </c:pt>
                <c:pt idx="126">
                  <c:v>219036108.18242159</c:v>
                </c:pt>
                <c:pt idx="127">
                  <c:v>216530969.54915026</c:v>
                </c:pt>
                <c:pt idx="128">
                  <c:v>213997495.7672033</c:v>
                </c:pt>
                <c:pt idx="129">
                  <c:v>211435366.34307995</c:v>
                </c:pt>
                <c:pt idx="130">
                  <c:v>208844257.15823817</c:v>
                </c:pt>
                <c:pt idx="131">
                  <c:v>206223840.42809245</c:v>
                </c:pt>
                <c:pt idx="132">
                  <c:v>203324653.93187666</c:v>
                </c:pt>
                <c:pt idx="133">
                  <c:v>200392675.28622946</c:v>
                </c:pt>
                <c:pt idx="134">
                  <c:v>197427533.58535856</c:v>
                </c:pt>
                <c:pt idx="135">
                  <c:v>194428853.72822651</c:v>
                </c:pt>
                <c:pt idx="136">
                  <c:v>191396256.37109908</c:v>
                </c:pt>
                <c:pt idx="137">
                  <c:v>188329357.87955686</c:v>
                </c:pt>
                <c:pt idx="138">
                  <c:v>185227770.27996421</c:v>
                </c:pt>
                <c:pt idx="139">
                  <c:v>182091101.21038914</c:v>
                </c:pt>
                <c:pt idx="140">
                  <c:v>178918953.87096813</c:v>
                </c:pt>
                <c:pt idx="141">
                  <c:v>175710926.97370961</c:v>
                </c:pt>
                <c:pt idx="142">
                  <c:v>172466614.69172949</c:v>
                </c:pt>
                <c:pt idx="143">
                  <c:v>169185606.60791263</c:v>
                </c:pt>
                <c:pt idx="144">
                  <c:v>165605900.39788884</c:v>
                </c:pt>
                <c:pt idx="145">
                  <c:v>161985704.80882272</c:v>
                </c:pt>
                <c:pt idx="146">
                  <c:v>158324561.87301552</c:v>
                </c:pt>
                <c:pt idx="147">
                  <c:v>154622008.44278258</c:v>
                </c:pt>
                <c:pt idx="148">
                  <c:v>150877576.13186347</c:v>
                </c:pt>
                <c:pt idx="149">
                  <c:v>147090791.25616947</c:v>
                </c:pt>
                <c:pt idx="150">
                  <c:v>143261174.77386084</c:v>
                </c:pt>
                <c:pt idx="151">
                  <c:v>139388242.22474632</c:v>
                </c:pt>
                <c:pt idx="152">
                  <c:v>135471503.66899714</c:v>
                </c:pt>
                <c:pt idx="153">
                  <c:v>131510463.62516792</c:v>
                </c:pt>
                <c:pt idx="154">
                  <c:v>127504621.00751649</c:v>
                </c:pt>
                <c:pt idx="155">
                  <c:v>123453469.06261474</c:v>
                </c:pt>
                <c:pt idx="156">
                  <c:v>119081828.67688246</c:v>
                </c:pt>
                <c:pt idx="157">
                  <c:v>114660741.49461727</c:v>
                </c:pt>
                <c:pt idx="158">
                  <c:v>110189648.23246747</c:v>
                </c:pt>
                <c:pt idx="159">
                  <c:v>105667983.28113329</c:v>
                </c:pt>
                <c:pt idx="160">
                  <c:v>101095174.63381527</c:v>
                </c:pt>
                <c:pt idx="161">
                  <c:v>96470643.813853368</c:v>
                </c:pt>
                <c:pt idx="162">
                  <c:v>91793805.801547572</c:v>
                </c:pt>
                <c:pt idx="163">
                  <c:v>87064068.960150853</c:v>
                </c:pt>
                <c:pt idx="164">
                  <c:v>82280834.961024955</c:v>
                </c:pt>
                <c:pt idx="165">
                  <c:v>77443498.707949728</c:v>
                </c:pt>
                <c:pt idx="166">
                  <c:v>72551448.260576248</c:v>
                </c:pt>
                <c:pt idx="167">
                  <c:v>67604064.757014185</c:v>
                </c:pt>
                <c:pt idx="168">
                  <c:v>62312322.375765532</c:v>
                </c:pt>
                <c:pt idx="169">
                  <c:v>56960726.098555051</c:v>
                </c:pt>
                <c:pt idx="170">
                  <c:v>51548598.929300219</c:v>
                </c:pt>
                <c:pt idx="171">
                  <c:v>46075256.214544035</c:v>
                </c:pt>
                <c:pt idx="172">
                  <c:v>40540005.556843899</c:v>
                </c:pt>
                <c:pt idx="173">
                  <c:v>34942146.727180853</c:v>
                </c:pt>
                <c:pt idx="174">
                  <c:v>29280971.576378115</c:v>
                </c:pt>
                <c:pt idx="175">
                  <c:v>23555763.945517667</c:v>
                </c:pt>
                <c:pt idx="176">
                  <c:v>17765799.575343594</c:v>
                </c:pt>
                <c:pt idx="177">
                  <c:v>11910346.014640685</c:v>
                </c:pt>
                <c:pt idx="178">
                  <c:v>5988662.5275767492</c:v>
                </c:pt>
                <c:pt idx="179">
                  <c:v>-3.1329691410064697E-6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6-44CE-A219-B1BBF4BA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29152"/>
        <c:axId val="274549488"/>
      </c:scatterChart>
      <c:valAx>
        <c:axId val="2745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549488"/>
        <c:crosses val="autoZero"/>
        <c:crossBetween val="midCat"/>
      </c:valAx>
      <c:valAx>
        <c:axId val="2745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5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414617</xdr:colOff>
      <xdr:row>1</xdr:row>
      <xdr:rowOff>112058</xdr:rowOff>
    </xdr:from>
    <xdr:to>
      <xdr:col>8</xdr:col>
      <xdr:colOff>331273</xdr:colOff>
      <xdr:row>13</xdr:row>
      <xdr:rowOff>112058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7C2D04-F8A1-4890-99BD-5118E13E1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27E5-DCED-464E-919D-87E3C6C03513}">
  <dimension ref="B1:M49"/>
  <sheetViews>
    <sheetView zoomScaleNormal="100" workbookViewId="0">
      <selection activeCell="E7" sqref="E7"/>
    </sheetView>
  </sheetViews>
  <sheetFormatPr baseColWidth="10" defaultRowHeight="15" x14ac:dyDescent="0.25"/>
  <cols>
    <col min="5" max="5" width="13" bestFit="1" customWidth="1"/>
    <col min="7" max="7" width="11.42578125" style="32"/>
    <col min="12" max="12" width="13" bestFit="1" customWidth="1"/>
  </cols>
  <sheetData>
    <row r="1" spans="2:13" x14ac:dyDescent="0.25">
      <c r="B1" s="1" t="s">
        <v>0</v>
      </c>
      <c r="I1" s="1" t="s">
        <v>13</v>
      </c>
    </row>
    <row r="2" spans="2:13" x14ac:dyDescent="0.25">
      <c r="B2" s="2" t="s">
        <v>1</v>
      </c>
      <c r="C2" s="3">
        <v>0.14000000000000001</v>
      </c>
      <c r="I2" s="2" t="s">
        <v>1</v>
      </c>
      <c r="J2" s="3">
        <v>0.18</v>
      </c>
    </row>
    <row r="3" spans="2:13" x14ac:dyDescent="0.25">
      <c r="B3" s="2" t="s">
        <v>2</v>
      </c>
      <c r="C3" s="4">
        <v>3</v>
      </c>
      <c r="D3" s="5"/>
      <c r="I3" s="2" t="s">
        <v>2</v>
      </c>
      <c r="J3" s="4">
        <f>C3</f>
        <v>3</v>
      </c>
    </row>
    <row r="4" spans="2:13" x14ac:dyDescent="0.25">
      <c r="B4" s="2" t="s">
        <v>3</v>
      </c>
      <c r="C4" s="6">
        <v>45000000</v>
      </c>
      <c r="D4" s="5"/>
      <c r="I4" s="2" t="s">
        <v>3</v>
      </c>
      <c r="J4" s="6">
        <f>C4</f>
        <v>45000000</v>
      </c>
    </row>
    <row r="6" spans="2:13" x14ac:dyDescent="0.25">
      <c r="B6" s="7" t="s">
        <v>4</v>
      </c>
      <c r="C6" s="5">
        <f>12*((1+C2)^(1/12)-1)</f>
        <v>0.13174622340208142</v>
      </c>
    </row>
    <row r="7" spans="2:13" x14ac:dyDescent="0.25">
      <c r="B7" s="8" t="s">
        <v>5</v>
      </c>
      <c r="C7" s="5">
        <f>C6/12</f>
        <v>1.0978851950173452E-2</v>
      </c>
    </row>
    <row r="8" spans="2:13" ht="15.75" x14ac:dyDescent="0.25">
      <c r="B8" s="9" t="s">
        <v>6</v>
      </c>
      <c r="C8" s="5">
        <f>((1-(1+C2)^(-C3))/C6)*12</f>
        <v>29.604960998936583</v>
      </c>
      <c r="D8" s="5">
        <f>((1-(1+C2)^(-C3))/C6)*12</f>
        <v>29.604960998936583</v>
      </c>
    </row>
    <row r="9" spans="2:13" x14ac:dyDescent="0.25">
      <c r="B9" s="7" t="s">
        <v>7</v>
      </c>
      <c r="C9" s="13">
        <f>C4/C8</f>
        <v>1520015.5136707125</v>
      </c>
    </row>
    <row r="11" spans="2:13" x14ac:dyDescent="0.25">
      <c r="B11" s="40" t="s">
        <v>8</v>
      </c>
      <c r="C11" s="40" t="s">
        <v>9</v>
      </c>
      <c r="D11" s="40" t="s">
        <v>10</v>
      </c>
      <c r="E11" s="40" t="s">
        <v>11</v>
      </c>
      <c r="F11" s="40" t="s">
        <v>12</v>
      </c>
      <c r="G11" s="33"/>
      <c r="I11" s="40" t="s">
        <v>8</v>
      </c>
      <c r="J11" s="40" t="s">
        <v>9</v>
      </c>
      <c r="K11" s="40" t="s">
        <v>10</v>
      </c>
      <c r="L11" s="40" t="s">
        <v>11</v>
      </c>
      <c r="M11" s="40" t="s">
        <v>12</v>
      </c>
    </row>
    <row r="12" spans="2:13" x14ac:dyDescent="0.25">
      <c r="F12" s="13">
        <f>C4</f>
        <v>45000000</v>
      </c>
      <c r="G12" s="38"/>
      <c r="M12" s="13">
        <f>C4</f>
        <v>45000000</v>
      </c>
    </row>
    <row r="13" spans="2:13" x14ac:dyDescent="0.25">
      <c r="B13" s="11">
        <v>1</v>
      </c>
      <c r="C13" s="14">
        <f>$C$9</f>
        <v>1520015.5136707125</v>
      </c>
      <c r="D13" s="14">
        <f>F12*$C$7</f>
        <v>494048.3377578053</v>
      </c>
      <c r="E13" s="14">
        <f>C13-D13</f>
        <v>1025967.1759129071</v>
      </c>
      <c r="F13" s="10">
        <f>F12-E13</f>
        <v>43974032.824087091</v>
      </c>
      <c r="G13" s="39"/>
      <c r="I13" s="11">
        <v>1</v>
      </c>
      <c r="J13" s="14">
        <f>K13+L13</f>
        <v>1744048.3377578054</v>
      </c>
      <c r="K13" s="14">
        <f>M12*$C$7</f>
        <v>494048.3377578053</v>
      </c>
      <c r="L13" s="14">
        <f>M12/36</f>
        <v>1250000</v>
      </c>
      <c r="M13" s="10">
        <f>M12-L13</f>
        <v>43750000</v>
      </c>
    </row>
    <row r="14" spans="2:13" x14ac:dyDescent="0.25">
      <c r="B14" s="11">
        <v>2</v>
      </c>
      <c r="C14" s="14">
        <f t="shared" ref="C14:C48" si="0">$C$9</f>
        <v>1520015.5136707125</v>
      </c>
      <c r="D14" s="14">
        <f t="shared" ref="D14:D48" si="1">F13*$C$7</f>
        <v>482784.39602771995</v>
      </c>
      <c r="E14" s="14">
        <f t="shared" ref="E14:E48" si="2">C14-D14</f>
        <v>1037231.1176429925</v>
      </c>
      <c r="F14" s="10">
        <f t="shared" ref="F14:F48" si="3">F13-E14</f>
        <v>42936801.7064441</v>
      </c>
      <c r="G14" s="39"/>
      <c r="I14" s="11">
        <v>2</v>
      </c>
      <c r="J14" s="14">
        <f t="shared" ref="J14:J48" si="4">K14+L14</f>
        <v>1730324.7728200885</v>
      </c>
      <c r="K14" s="14">
        <f t="shared" ref="K14:K48" si="5">M13*$C$7</f>
        <v>480324.77282008849</v>
      </c>
      <c r="L14" s="14">
        <f>L13</f>
        <v>1250000</v>
      </c>
      <c r="M14" s="10">
        <f t="shared" ref="M14:M48" si="6">M13-L14</f>
        <v>42500000</v>
      </c>
    </row>
    <row r="15" spans="2:13" x14ac:dyDescent="0.25">
      <c r="B15" s="11">
        <v>3</v>
      </c>
      <c r="C15" s="14">
        <f t="shared" si="0"/>
        <v>1520015.5136707125</v>
      </c>
      <c r="D15" s="14">
        <f t="shared" si="1"/>
        <v>471396.78914900456</v>
      </c>
      <c r="E15" s="14">
        <f t="shared" si="2"/>
        <v>1048618.724521708</v>
      </c>
      <c r="F15" s="10">
        <f t="shared" si="3"/>
        <v>41888182.981922388</v>
      </c>
      <c r="G15" s="39"/>
      <c r="I15" s="11">
        <v>3</v>
      </c>
      <c r="J15" s="14">
        <f t="shared" si="4"/>
        <v>1716601.2078823717</v>
      </c>
      <c r="K15" s="14">
        <f t="shared" si="5"/>
        <v>466601.20788237167</v>
      </c>
      <c r="L15" s="14">
        <f t="shared" ref="L15:L48" si="7">L14</f>
        <v>1250000</v>
      </c>
      <c r="M15" s="10">
        <f t="shared" si="6"/>
        <v>41250000</v>
      </c>
    </row>
    <row r="16" spans="2:13" x14ac:dyDescent="0.25">
      <c r="B16" s="11">
        <v>4</v>
      </c>
      <c r="C16" s="14">
        <f t="shared" si="0"/>
        <v>1520015.5136707125</v>
      </c>
      <c r="D16" s="14">
        <f>F15*$C$7</f>
        <v>459884.15942030097</v>
      </c>
      <c r="E16" s="14">
        <f t="shared" si="2"/>
        <v>1060131.3542504115</v>
      </c>
      <c r="F16" s="10">
        <f t="shared" si="3"/>
        <v>40828051.627671979</v>
      </c>
      <c r="G16" s="39"/>
      <c r="I16" s="11">
        <v>4</v>
      </c>
      <c r="J16" s="14">
        <f t="shared" si="4"/>
        <v>1702877.6429446549</v>
      </c>
      <c r="K16" s="14">
        <f t="shared" si="5"/>
        <v>452877.64294465486</v>
      </c>
      <c r="L16" s="14">
        <f t="shared" si="7"/>
        <v>1250000</v>
      </c>
      <c r="M16" s="10">
        <f t="shared" si="6"/>
        <v>40000000</v>
      </c>
    </row>
    <row r="17" spans="2:13" x14ac:dyDescent="0.25">
      <c r="B17" s="11">
        <v>5</v>
      </c>
      <c r="C17" s="14">
        <f t="shared" si="0"/>
        <v>1520015.5136707125</v>
      </c>
      <c r="D17" s="14">
        <f t="shared" si="1"/>
        <v>448245.13423424889</v>
      </c>
      <c r="E17" s="14">
        <f t="shared" si="2"/>
        <v>1071770.3794364636</v>
      </c>
      <c r="F17" s="10">
        <f t="shared" si="3"/>
        <v>39756281.248235516</v>
      </c>
      <c r="G17" s="39"/>
      <c r="I17" s="11">
        <v>5</v>
      </c>
      <c r="J17" s="14">
        <f t="shared" si="4"/>
        <v>1689154.0780069381</v>
      </c>
      <c r="K17" s="14">
        <f t="shared" si="5"/>
        <v>439154.07800693804</v>
      </c>
      <c r="L17" s="14">
        <f t="shared" si="7"/>
        <v>1250000</v>
      </c>
      <c r="M17" s="10">
        <f t="shared" si="6"/>
        <v>38750000</v>
      </c>
    </row>
    <row r="18" spans="2:13" x14ac:dyDescent="0.25">
      <c r="B18" s="11">
        <v>6</v>
      </c>
      <c r="C18" s="14">
        <f t="shared" si="0"/>
        <v>1520015.5136707125</v>
      </c>
      <c r="D18" s="14">
        <f t="shared" si="1"/>
        <v>436478.32591383473</v>
      </c>
      <c r="E18" s="14">
        <f t="shared" si="2"/>
        <v>1083537.1877568779</v>
      </c>
      <c r="F18" s="10">
        <f t="shared" si="3"/>
        <v>38672744.060478635</v>
      </c>
      <c r="G18" s="39"/>
      <c r="I18" s="11">
        <v>6</v>
      </c>
      <c r="J18" s="14">
        <f t="shared" si="4"/>
        <v>1675430.5130692213</v>
      </c>
      <c r="K18" s="14">
        <f t="shared" si="5"/>
        <v>425430.51306922123</v>
      </c>
      <c r="L18" s="14">
        <f t="shared" si="7"/>
        <v>1250000</v>
      </c>
      <c r="M18" s="10">
        <f t="shared" si="6"/>
        <v>37500000</v>
      </c>
    </row>
    <row r="19" spans="2:13" x14ac:dyDescent="0.25">
      <c r="B19" s="11">
        <v>7</v>
      </c>
      <c r="C19" s="14">
        <f t="shared" si="0"/>
        <v>1520015.5136707125</v>
      </c>
      <c r="D19" s="14">
        <f t="shared" si="1"/>
        <v>424582.33154694462</v>
      </c>
      <c r="E19" s="14">
        <f t="shared" si="2"/>
        <v>1095433.1821237679</v>
      </c>
      <c r="F19" s="10">
        <f t="shared" si="3"/>
        <v>37577310.87835487</v>
      </c>
      <c r="G19" s="39"/>
      <c r="I19" s="11">
        <v>7</v>
      </c>
      <c r="J19" s="14">
        <f t="shared" si="4"/>
        <v>1661706.9481315045</v>
      </c>
      <c r="K19" s="14">
        <f t="shared" si="5"/>
        <v>411706.94813150441</v>
      </c>
      <c r="L19" s="14">
        <f t="shared" si="7"/>
        <v>1250000</v>
      </c>
      <c r="M19" s="10">
        <f t="shared" si="6"/>
        <v>36250000</v>
      </c>
    </row>
    <row r="20" spans="2:13" x14ac:dyDescent="0.25">
      <c r="B20" s="11">
        <v>8</v>
      </c>
      <c r="C20" s="14">
        <f t="shared" si="0"/>
        <v>1520015.5136707125</v>
      </c>
      <c r="D20" s="14">
        <f t="shared" si="1"/>
        <v>412555.73281910043</v>
      </c>
      <c r="E20" s="14">
        <f t="shared" si="2"/>
        <v>1107459.7808516121</v>
      </c>
      <c r="F20" s="10">
        <f t="shared" si="3"/>
        <v>36469851.09750326</v>
      </c>
      <c r="G20" s="39"/>
      <c r="I20" s="11">
        <v>8</v>
      </c>
      <c r="J20" s="14">
        <f t="shared" si="4"/>
        <v>1647983.3831937877</v>
      </c>
      <c r="K20" s="14">
        <f t="shared" si="5"/>
        <v>397983.38319378759</v>
      </c>
      <c r="L20" s="14">
        <f t="shared" si="7"/>
        <v>1250000</v>
      </c>
      <c r="M20" s="10">
        <f t="shared" si="6"/>
        <v>35000000</v>
      </c>
    </row>
    <row r="21" spans="2:13" x14ac:dyDescent="0.25">
      <c r="B21" s="11">
        <v>9</v>
      </c>
      <c r="C21" s="14">
        <f t="shared" si="0"/>
        <v>1520015.5136707125</v>
      </c>
      <c r="D21" s="14">
        <f t="shared" si="1"/>
        <v>400397.09584435908</v>
      </c>
      <c r="E21" s="14">
        <f t="shared" si="2"/>
        <v>1119618.4178263533</v>
      </c>
      <c r="F21" s="10">
        <f t="shared" si="3"/>
        <v>35350232.679676905</v>
      </c>
      <c r="G21" s="39"/>
      <c r="I21" s="11">
        <v>9</v>
      </c>
      <c r="J21" s="14">
        <f t="shared" si="4"/>
        <v>1634259.8182560708</v>
      </c>
      <c r="K21" s="14">
        <f t="shared" si="5"/>
        <v>384259.81825607078</v>
      </c>
      <c r="L21" s="14">
        <f t="shared" si="7"/>
        <v>1250000</v>
      </c>
      <c r="M21" s="10">
        <f t="shared" si="6"/>
        <v>33750000</v>
      </c>
    </row>
    <row r="22" spans="2:13" x14ac:dyDescent="0.25">
      <c r="B22" s="11">
        <v>10</v>
      </c>
      <c r="C22" s="14">
        <f t="shared" si="0"/>
        <v>1520015.5136707125</v>
      </c>
      <c r="D22" s="14">
        <f t="shared" si="1"/>
        <v>388104.97099435609</v>
      </c>
      <c r="E22" s="14">
        <f t="shared" si="2"/>
        <v>1131910.5426763564</v>
      </c>
      <c r="F22" s="10">
        <f t="shared" si="3"/>
        <v>34218322.137000546</v>
      </c>
      <c r="G22" s="39"/>
      <c r="I22" s="11">
        <v>10</v>
      </c>
      <c r="J22" s="14">
        <f t="shared" si="4"/>
        <v>1620536.253318354</v>
      </c>
      <c r="K22" s="14">
        <f t="shared" si="5"/>
        <v>370536.25331835396</v>
      </c>
      <c r="L22" s="14">
        <f t="shared" si="7"/>
        <v>1250000</v>
      </c>
      <c r="M22" s="10">
        <f t="shared" si="6"/>
        <v>32500000</v>
      </c>
    </row>
    <row r="23" spans="2:13" x14ac:dyDescent="0.25">
      <c r="B23" s="11">
        <v>11</v>
      </c>
      <c r="C23" s="14">
        <f t="shared" si="0"/>
        <v>1520015.5136707125</v>
      </c>
      <c r="D23" s="14">
        <f t="shared" si="1"/>
        <v>375677.89272547181</v>
      </c>
      <c r="E23" s="14">
        <f t="shared" si="2"/>
        <v>1144337.6209452406</v>
      </c>
      <c r="F23" s="10">
        <f t="shared" si="3"/>
        <v>33073984.516055305</v>
      </c>
      <c r="G23" s="39"/>
      <c r="I23" s="11">
        <v>11</v>
      </c>
      <c r="J23" s="14">
        <f t="shared" si="4"/>
        <v>1606812.6883806372</v>
      </c>
      <c r="K23" s="14">
        <f t="shared" si="5"/>
        <v>356812.68838063721</v>
      </c>
      <c r="L23" s="14">
        <f t="shared" si="7"/>
        <v>1250000</v>
      </c>
      <c r="M23" s="10">
        <f t="shared" si="6"/>
        <v>31250000</v>
      </c>
    </row>
    <row r="24" spans="2:13" x14ac:dyDescent="0.25">
      <c r="B24" s="11">
        <v>12</v>
      </c>
      <c r="C24" s="14">
        <f t="shared" si="0"/>
        <v>1520015.5136707125</v>
      </c>
      <c r="D24" s="14">
        <f t="shared" si="1"/>
        <v>363114.3794041003</v>
      </c>
      <c r="E24" s="14">
        <f t="shared" si="2"/>
        <v>1156901.1342666121</v>
      </c>
      <c r="F24" s="10">
        <f t="shared" si="3"/>
        <v>31917083.381788693</v>
      </c>
      <c r="G24" s="39"/>
      <c r="I24" s="11">
        <v>12</v>
      </c>
      <c r="J24" s="14">
        <f t="shared" si="4"/>
        <v>1593089.1234429204</v>
      </c>
      <c r="K24" s="14">
        <f t="shared" si="5"/>
        <v>343089.12344292039</v>
      </c>
      <c r="L24" s="14">
        <f t="shared" si="7"/>
        <v>1250000</v>
      </c>
      <c r="M24" s="10">
        <f t="shared" si="6"/>
        <v>30000000</v>
      </c>
    </row>
    <row r="25" spans="2:13" x14ac:dyDescent="0.25">
      <c r="B25" s="11">
        <v>13</v>
      </c>
      <c r="C25" s="14">
        <f t="shared" si="0"/>
        <v>1520015.5136707125</v>
      </c>
      <c r="D25" s="14">
        <f t="shared" si="1"/>
        <v>350412.93312999944</v>
      </c>
      <c r="E25" s="14">
        <f t="shared" si="2"/>
        <v>1169602.5805407129</v>
      </c>
      <c r="F25" s="10">
        <f t="shared" si="3"/>
        <v>30747480.80124798</v>
      </c>
      <c r="G25" s="39"/>
      <c r="I25" s="11">
        <v>13</v>
      </c>
      <c r="J25" s="14">
        <f t="shared" si="4"/>
        <v>1579365.5585052036</v>
      </c>
      <c r="K25" s="14">
        <f t="shared" si="5"/>
        <v>329365.55850520357</v>
      </c>
      <c r="L25" s="14">
        <f t="shared" si="7"/>
        <v>1250000</v>
      </c>
      <c r="M25" s="10">
        <f t="shared" si="6"/>
        <v>28750000</v>
      </c>
    </row>
    <row r="26" spans="2:13" x14ac:dyDescent="0.25">
      <c r="B26" s="11">
        <v>14</v>
      </c>
      <c r="C26" s="14">
        <f t="shared" si="0"/>
        <v>1520015.5136707125</v>
      </c>
      <c r="D26" s="14">
        <f t="shared" si="1"/>
        <v>337572.03955770214</v>
      </c>
      <c r="E26" s="14">
        <f t="shared" si="2"/>
        <v>1182443.4741130103</v>
      </c>
      <c r="F26" s="10">
        <f t="shared" si="3"/>
        <v>29565037.327134971</v>
      </c>
      <c r="G26" s="39"/>
      <c r="I26" s="11">
        <v>14</v>
      </c>
      <c r="J26" s="14">
        <f t="shared" si="4"/>
        <v>1565641.9935674868</v>
      </c>
      <c r="K26" s="14">
        <f t="shared" si="5"/>
        <v>315641.99356748676</v>
      </c>
      <c r="L26" s="14">
        <f t="shared" si="7"/>
        <v>1250000</v>
      </c>
      <c r="M26" s="10">
        <f t="shared" si="6"/>
        <v>27500000</v>
      </c>
    </row>
    <row r="27" spans="2:13" x14ac:dyDescent="0.25">
      <c r="B27" s="11">
        <v>15</v>
      </c>
      <c r="C27" s="14">
        <f t="shared" si="0"/>
        <v>1520015.5136707125</v>
      </c>
      <c r="D27" s="14">
        <f t="shared" si="1"/>
        <v>324590.16771596664</v>
      </c>
      <c r="E27" s="14">
        <f t="shared" si="2"/>
        <v>1195425.3459547458</v>
      </c>
      <c r="F27" s="10">
        <f t="shared" si="3"/>
        <v>28369611.981180225</v>
      </c>
      <c r="G27" s="39"/>
      <c r="I27" s="11">
        <v>15</v>
      </c>
      <c r="J27" s="14">
        <f t="shared" si="4"/>
        <v>1551918.4286297699</v>
      </c>
      <c r="K27" s="14">
        <f t="shared" si="5"/>
        <v>301918.42862976994</v>
      </c>
      <c r="L27" s="14">
        <f t="shared" si="7"/>
        <v>1250000</v>
      </c>
      <c r="M27" s="10">
        <f t="shared" si="6"/>
        <v>26250000</v>
      </c>
    </row>
    <row r="28" spans="2:13" x14ac:dyDescent="0.25">
      <c r="B28" s="11">
        <v>16</v>
      </c>
      <c r="C28" s="14">
        <f t="shared" si="0"/>
        <v>1520015.5136707125</v>
      </c>
      <c r="D28" s="14">
        <f t="shared" si="1"/>
        <v>311465.76982524461</v>
      </c>
      <c r="E28" s="14">
        <f t="shared" si="2"/>
        <v>1208549.7438454679</v>
      </c>
      <c r="F28" s="10">
        <f t="shared" si="3"/>
        <v>27161062.237334758</v>
      </c>
      <c r="G28" s="39"/>
      <c r="I28" s="11">
        <v>16</v>
      </c>
      <c r="J28" s="14">
        <f t="shared" si="4"/>
        <v>1538194.8636920531</v>
      </c>
      <c r="K28" s="14">
        <f t="shared" si="5"/>
        <v>288194.86369205313</v>
      </c>
      <c r="L28" s="14">
        <f t="shared" si="7"/>
        <v>1250000</v>
      </c>
      <c r="M28" s="10">
        <f t="shared" si="6"/>
        <v>25000000</v>
      </c>
    </row>
    <row r="29" spans="2:13" x14ac:dyDescent="0.25">
      <c r="B29" s="11">
        <v>17</v>
      </c>
      <c r="C29" s="14">
        <f t="shared" si="0"/>
        <v>1520015.5136707125</v>
      </c>
      <c r="D29" s="14">
        <f t="shared" si="1"/>
        <v>298197.28111314517</v>
      </c>
      <c r="E29" s="14">
        <f t="shared" si="2"/>
        <v>1221818.2325575673</v>
      </c>
      <c r="F29" s="10">
        <f t="shared" si="3"/>
        <v>25939244.004777189</v>
      </c>
      <c r="G29" s="39"/>
      <c r="I29" s="11">
        <v>17</v>
      </c>
      <c r="J29" s="14">
        <f t="shared" si="4"/>
        <v>1524471.2987543363</v>
      </c>
      <c r="K29" s="14">
        <f t="shared" si="5"/>
        <v>274471.29875433631</v>
      </c>
      <c r="L29" s="14">
        <f t="shared" si="7"/>
        <v>1250000</v>
      </c>
      <c r="M29" s="10">
        <f t="shared" si="6"/>
        <v>23750000</v>
      </c>
    </row>
    <row r="30" spans="2:13" x14ac:dyDescent="0.25">
      <c r="B30" s="11">
        <v>18</v>
      </c>
      <c r="C30" s="14">
        <f t="shared" si="0"/>
        <v>1520015.5136707125</v>
      </c>
      <c r="D30" s="14">
        <f t="shared" si="1"/>
        <v>284783.11962787306</v>
      </c>
      <c r="E30" s="14">
        <f t="shared" si="2"/>
        <v>1235232.3940428393</v>
      </c>
      <c r="F30" s="10">
        <f t="shared" si="3"/>
        <v>24704011.610734351</v>
      </c>
      <c r="G30" s="39"/>
      <c r="I30" s="11">
        <v>18</v>
      </c>
      <c r="J30" s="14">
        <f t="shared" si="4"/>
        <v>1510747.7338166195</v>
      </c>
      <c r="K30" s="14">
        <f t="shared" si="5"/>
        <v>260747.73381661947</v>
      </c>
      <c r="L30" s="14">
        <f t="shared" si="7"/>
        <v>1250000</v>
      </c>
      <c r="M30" s="10">
        <f t="shared" si="6"/>
        <v>22500000</v>
      </c>
    </row>
    <row r="31" spans="2:13" x14ac:dyDescent="0.25">
      <c r="B31" s="11">
        <v>19</v>
      </c>
      <c r="C31" s="14">
        <f t="shared" si="0"/>
        <v>1520015.5136707125</v>
      </c>
      <c r="D31" s="14">
        <f t="shared" si="1"/>
        <v>271221.68604961841</v>
      </c>
      <c r="E31" s="14">
        <f t="shared" si="2"/>
        <v>1248793.827621094</v>
      </c>
      <c r="F31" s="10">
        <f t="shared" si="3"/>
        <v>23455217.783113256</v>
      </c>
      <c r="G31" s="39"/>
      <c r="I31" s="11">
        <v>19</v>
      </c>
      <c r="J31" s="14">
        <f t="shared" si="4"/>
        <v>1497024.1688789027</v>
      </c>
      <c r="K31" s="14">
        <f t="shared" si="5"/>
        <v>247024.16887890265</v>
      </c>
      <c r="L31" s="14">
        <f t="shared" si="7"/>
        <v>1250000</v>
      </c>
      <c r="M31" s="10">
        <f t="shared" si="6"/>
        <v>21250000</v>
      </c>
    </row>
    <row r="32" spans="2:13" x14ac:dyDescent="0.25">
      <c r="B32" s="11">
        <v>20</v>
      </c>
      <c r="C32" s="14">
        <f t="shared" si="0"/>
        <v>1520015.5136707125</v>
      </c>
      <c r="D32" s="14">
        <f t="shared" si="1"/>
        <v>257511.363499876</v>
      </c>
      <c r="E32" s="14">
        <f t="shared" si="2"/>
        <v>1262504.1501708366</v>
      </c>
      <c r="F32" s="10">
        <f t="shared" si="3"/>
        <v>22192713.632942419</v>
      </c>
      <c r="G32" s="39"/>
      <c r="I32" s="11">
        <v>20</v>
      </c>
      <c r="J32" s="14">
        <f t="shared" si="4"/>
        <v>1483300.6039411859</v>
      </c>
      <c r="K32" s="14">
        <f t="shared" si="5"/>
        <v>233300.60394118584</v>
      </c>
      <c r="L32" s="14">
        <f t="shared" si="7"/>
        <v>1250000</v>
      </c>
      <c r="M32" s="10">
        <f t="shared" si="6"/>
        <v>20000000</v>
      </c>
    </row>
    <row r="33" spans="2:13" x14ac:dyDescent="0.25">
      <c r="B33" s="11">
        <v>21</v>
      </c>
      <c r="C33" s="14">
        <f t="shared" si="0"/>
        <v>1520015.5136707125</v>
      </c>
      <c r="D33" s="14">
        <f t="shared" si="1"/>
        <v>243650.51734867084</v>
      </c>
      <c r="E33" s="14">
        <f t="shared" si="2"/>
        <v>1276364.9963220416</v>
      </c>
      <c r="F33" s="10">
        <f t="shared" si="3"/>
        <v>20916348.636620376</v>
      </c>
      <c r="G33" s="39"/>
      <c r="I33" s="11">
        <v>21</v>
      </c>
      <c r="J33" s="14">
        <f t="shared" si="4"/>
        <v>1469577.039003469</v>
      </c>
      <c r="K33" s="14">
        <f t="shared" si="5"/>
        <v>219577.03900346902</v>
      </c>
      <c r="L33" s="14">
        <f t="shared" si="7"/>
        <v>1250000</v>
      </c>
      <c r="M33" s="10">
        <f t="shared" si="6"/>
        <v>18750000</v>
      </c>
    </row>
    <row r="34" spans="2:13" x14ac:dyDescent="0.25">
      <c r="B34" s="11">
        <v>22</v>
      </c>
      <c r="C34" s="14">
        <f t="shared" si="0"/>
        <v>1520015.5136707125</v>
      </c>
      <c r="D34" s="14">
        <f t="shared" si="1"/>
        <v>229637.49501966743</v>
      </c>
      <c r="E34" s="14">
        <f t="shared" si="2"/>
        <v>1290378.0186510449</v>
      </c>
      <c r="F34" s="10">
        <f t="shared" si="3"/>
        <v>19625970.61796933</v>
      </c>
      <c r="G34" s="39"/>
      <c r="I34" s="11">
        <v>22</v>
      </c>
      <c r="J34" s="14">
        <f t="shared" si="4"/>
        <v>1455853.4740657522</v>
      </c>
      <c r="K34" s="14">
        <f t="shared" si="5"/>
        <v>205853.47406575221</v>
      </c>
      <c r="L34" s="14">
        <f t="shared" si="7"/>
        <v>1250000</v>
      </c>
      <c r="M34" s="10">
        <f t="shared" si="6"/>
        <v>17500000</v>
      </c>
    </row>
    <row r="35" spans="2:13" x14ac:dyDescent="0.25">
      <c r="B35" s="11">
        <v>23</v>
      </c>
      <c r="C35" s="14">
        <f t="shared" si="0"/>
        <v>1520015.5136707125</v>
      </c>
      <c r="D35" s="14">
        <f t="shared" si="1"/>
        <v>215470.62579313945</v>
      </c>
      <c r="E35" s="14">
        <f t="shared" si="2"/>
        <v>1304544.887877573</v>
      </c>
      <c r="F35" s="10">
        <f t="shared" si="3"/>
        <v>18321425.730091758</v>
      </c>
      <c r="G35" s="39"/>
      <c r="I35" s="11">
        <v>23</v>
      </c>
      <c r="J35" s="14">
        <f t="shared" si="4"/>
        <v>1442129.9091280354</v>
      </c>
      <c r="K35" s="14">
        <f t="shared" si="5"/>
        <v>192129.90912803539</v>
      </c>
      <c r="L35" s="14">
        <f t="shared" si="7"/>
        <v>1250000</v>
      </c>
      <c r="M35" s="10">
        <f t="shared" si="6"/>
        <v>16250000</v>
      </c>
    </row>
    <row r="36" spans="2:13" x14ac:dyDescent="0.25">
      <c r="B36" s="11">
        <v>24</v>
      </c>
      <c r="C36" s="14">
        <f t="shared" si="0"/>
        <v>1520015.5136707125</v>
      </c>
      <c r="D36" s="14">
        <f t="shared" si="1"/>
        <v>201148.22060677595</v>
      </c>
      <c r="E36" s="14">
        <f t="shared" si="2"/>
        <v>1318867.2930639365</v>
      </c>
      <c r="F36" s="10">
        <f t="shared" si="3"/>
        <v>17002558.437027823</v>
      </c>
      <c r="G36" s="39"/>
      <c r="I36" s="11">
        <v>24</v>
      </c>
      <c r="J36" s="14">
        <f t="shared" si="4"/>
        <v>1428406.3441903186</v>
      </c>
      <c r="K36" s="14">
        <f t="shared" si="5"/>
        <v>178406.3441903186</v>
      </c>
      <c r="L36" s="14">
        <f t="shared" si="7"/>
        <v>1250000</v>
      </c>
      <c r="M36" s="10">
        <f t="shared" si="6"/>
        <v>15000000</v>
      </c>
    </row>
    <row r="37" spans="2:13" x14ac:dyDescent="0.25">
      <c r="B37" s="11">
        <v>25</v>
      </c>
      <c r="C37" s="14">
        <f t="shared" si="0"/>
        <v>1520015.5136707125</v>
      </c>
      <c r="D37" s="14">
        <f t="shared" si="1"/>
        <v>186668.571854301</v>
      </c>
      <c r="E37" s="14">
        <f t="shared" si="2"/>
        <v>1333346.9418164114</v>
      </c>
      <c r="F37" s="10">
        <f t="shared" si="3"/>
        <v>15669211.495211411</v>
      </c>
      <c r="G37" s="39"/>
      <c r="I37" s="11">
        <v>25</v>
      </c>
      <c r="J37" s="14">
        <f t="shared" si="4"/>
        <v>1414682.7792526018</v>
      </c>
      <c r="K37" s="14">
        <f t="shared" si="5"/>
        <v>164682.77925260179</v>
      </c>
      <c r="L37" s="14">
        <f t="shared" si="7"/>
        <v>1250000</v>
      </c>
      <c r="M37" s="10">
        <f t="shared" si="6"/>
        <v>13750000</v>
      </c>
    </row>
    <row r="38" spans="2:13" x14ac:dyDescent="0.25">
      <c r="B38" s="11">
        <v>26</v>
      </c>
      <c r="C38" s="14">
        <f t="shared" si="0"/>
        <v>1520015.5136707125</v>
      </c>
      <c r="D38" s="14">
        <f t="shared" si="1"/>
        <v>172029.95318188207</v>
      </c>
      <c r="E38" s="14">
        <f t="shared" si="2"/>
        <v>1347985.5604888303</v>
      </c>
      <c r="F38" s="10">
        <f t="shared" si="3"/>
        <v>14321225.93472258</v>
      </c>
      <c r="G38" s="39"/>
      <c r="I38" s="11">
        <v>26</v>
      </c>
      <c r="J38" s="14">
        <f t="shared" si="4"/>
        <v>1400959.214314885</v>
      </c>
      <c r="K38" s="14">
        <f t="shared" si="5"/>
        <v>150959.21431488497</v>
      </c>
      <c r="L38" s="14">
        <f t="shared" si="7"/>
        <v>1250000</v>
      </c>
      <c r="M38" s="10">
        <f t="shared" si="6"/>
        <v>12500000</v>
      </c>
    </row>
    <row r="39" spans="2:13" x14ac:dyDescent="0.25">
      <c r="B39" s="11">
        <v>27</v>
      </c>
      <c r="C39" s="14">
        <f t="shared" si="0"/>
        <v>1520015.5136707125</v>
      </c>
      <c r="D39" s="14">
        <f t="shared" si="1"/>
        <v>157230.61928230361</v>
      </c>
      <c r="E39" s="14">
        <f t="shared" si="2"/>
        <v>1362784.8943884089</v>
      </c>
      <c r="F39" s="10">
        <f t="shared" si="3"/>
        <v>12958441.040334171</v>
      </c>
      <c r="G39" s="39"/>
      <c r="I39" s="11">
        <v>27</v>
      </c>
      <c r="J39" s="14">
        <f t="shared" si="4"/>
        <v>1387235.6493771682</v>
      </c>
      <c r="K39" s="14">
        <f t="shared" si="5"/>
        <v>137235.64937716816</v>
      </c>
      <c r="L39" s="14">
        <f t="shared" si="7"/>
        <v>1250000</v>
      </c>
      <c r="M39" s="10">
        <f t="shared" si="6"/>
        <v>11250000</v>
      </c>
    </row>
    <row r="40" spans="2:13" x14ac:dyDescent="0.25">
      <c r="B40" s="11">
        <v>28</v>
      </c>
      <c r="C40" s="14">
        <f t="shared" si="0"/>
        <v>1520015.5136707125</v>
      </c>
      <c r="D40" s="14">
        <f t="shared" si="1"/>
        <v>142268.80568688051</v>
      </c>
      <c r="E40" s="14">
        <f t="shared" si="2"/>
        <v>1377746.7079838319</v>
      </c>
      <c r="F40" s="10">
        <f t="shared" si="3"/>
        <v>11580694.33235034</v>
      </c>
      <c r="G40" s="39"/>
      <c r="I40" s="11">
        <v>28</v>
      </c>
      <c r="J40" s="14">
        <f t="shared" si="4"/>
        <v>1373512.0844394513</v>
      </c>
      <c r="K40" s="14">
        <f t="shared" si="5"/>
        <v>123512.08443945133</v>
      </c>
      <c r="L40" s="14">
        <f t="shared" si="7"/>
        <v>1250000</v>
      </c>
      <c r="M40" s="10">
        <f t="shared" si="6"/>
        <v>10000000</v>
      </c>
    </row>
    <row r="41" spans="2:13" x14ac:dyDescent="0.25">
      <c r="B41" s="11">
        <v>29</v>
      </c>
      <c r="C41" s="14">
        <f t="shared" si="0"/>
        <v>1520015.5136707125</v>
      </c>
      <c r="D41" s="14">
        <f t="shared" si="1"/>
        <v>127142.72855508716</v>
      </c>
      <c r="E41" s="14">
        <f t="shared" si="2"/>
        <v>1392872.7851156252</v>
      </c>
      <c r="F41" s="10">
        <f t="shared" si="3"/>
        <v>10187821.547234714</v>
      </c>
      <c r="G41" s="39"/>
      <c r="I41" s="11">
        <v>29</v>
      </c>
      <c r="J41" s="14">
        <f t="shared" si="4"/>
        <v>1359788.5195017345</v>
      </c>
      <c r="K41" s="14">
        <f t="shared" si="5"/>
        <v>109788.51950173451</v>
      </c>
      <c r="L41" s="14">
        <f t="shared" si="7"/>
        <v>1250000</v>
      </c>
      <c r="M41" s="10">
        <f t="shared" si="6"/>
        <v>8750000</v>
      </c>
    </row>
    <row r="42" spans="2:13" x14ac:dyDescent="0.25">
      <c r="B42" s="11">
        <v>30</v>
      </c>
      <c r="C42" s="14">
        <f t="shared" si="0"/>
        <v>1520015.5136707125</v>
      </c>
      <c r="D42" s="14">
        <f t="shared" si="1"/>
        <v>111850.58446187695</v>
      </c>
      <c r="E42" s="14">
        <f t="shared" si="2"/>
        <v>1408164.9292088356</v>
      </c>
      <c r="F42" s="10">
        <f t="shared" si="3"/>
        <v>8779656.6180258784</v>
      </c>
      <c r="G42" s="39"/>
      <c r="I42" s="11">
        <v>30</v>
      </c>
      <c r="J42" s="14">
        <f t="shared" si="4"/>
        <v>1346064.9545640177</v>
      </c>
      <c r="K42" s="14">
        <f t="shared" si="5"/>
        <v>96064.954564017695</v>
      </c>
      <c r="L42" s="14">
        <f t="shared" si="7"/>
        <v>1250000</v>
      </c>
      <c r="M42" s="10">
        <f t="shared" si="6"/>
        <v>7500000</v>
      </c>
    </row>
    <row r="43" spans="2:13" x14ac:dyDescent="0.25">
      <c r="B43" s="11">
        <v>31</v>
      </c>
      <c r="C43" s="14">
        <f t="shared" si="0"/>
        <v>1520015.5136707125</v>
      </c>
      <c r="D43" s="14">
        <f t="shared" si="1"/>
        <v>96390.550182666673</v>
      </c>
      <c r="E43" s="14">
        <f t="shared" si="2"/>
        <v>1423624.9634880458</v>
      </c>
      <c r="F43" s="10">
        <f t="shared" si="3"/>
        <v>7356031.6545378324</v>
      </c>
      <c r="G43" s="39"/>
      <c r="I43" s="11">
        <v>31</v>
      </c>
      <c r="J43" s="14">
        <f t="shared" si="4"/>
        <v>1332341.3896263009</v>
      </c>
      <c r="K43" s="14">
        <f t="shared" si="5"/>
        <v>82341.389626300894</v>
      </c>
      <c r="L43" s="14">
        <f t="shared" si="7"/>
        <v>1250000</v>
      </c>
      <c r="M43" s="10">
        <f t="shared" si="6"/>
        <v>6250000</v>
      </c>
    </row>
    <row r="44" spans="2:13" x14ac:dyDescent="0.25">
      <c r="B44" s="11">
        <v>32</v>
      </c>
      <c r="C44" s="14">
        <f t="shared" si="0"/>
        <v>1520015.5136707125</v>
      </c>
      <c r="D44" s="14">
        <f t="shared" si="1"/>
        <v>80760.782475960325</v>
      </c>
      <c r="E44" s="14">
        <f t="shared" si="2"/>
        <v>1439254.7311947523</v>
      </c>
      <c r="F44" s="10">
        <f t="shared" si="3"/>
        <v>5916776.9233430801</v>
      </c>
      <c r="G44" s="39"/>
      <c r="I44" s="11">
        <v>32</v>
      </c>
      <c r="J44" s="14">
        <f t="shared" si="4"/>
        <v>1318617.8246885841</v>
      </c>
      <c r="K44" s="14">
        <f t="shared" si="5"/>
        <v>68617.824688584078</v>
      </c>
      <c r="L44" s="14">
        <f t="shared" si="7"/>
        <v>1250000</v>
      </c>
      <c r="M44" s="10">
        <f t="shared" si="6"/>
        <v>5000000</v>
      </c>
    </row>
    <row r="45" spans="2:13" x14ac:dyDescent="0.25">
      <c r="B45" s="11">
        <v>33</v>
      </c>
      <c r="C45" s="14">
        <f t="shared" si="0"/>
        <v>1520015.5136707125</v>
      </c>
      <c r="D45" s="14">
        <f t="shared" si="1"/>
        <v>64959.417863586452</v>
      </c>
      <c r="E45" s="14">
        <f t="shared" si="2"/>
        <v>1455056.095807126</v>
      </c>
      <c r="F45" s="10">
        <f t="shared" si="3"/>
        <v>4461720.8275359543</v>
      </c>
      <c r="G45" s="39"/>
      <c r="I45" s="11">
        <v>33</v>
      </c>
      <c r="J45" s="14">
        <f t="shared" si="4"/>
        <v>1304894.2597508673</v>
      </c>
      <c r="K45" s="14">
        <f t="shared" si="5"/>
        <v>54894.259750867255</v>
      </c>
      <c r="L45" s="14">
        <f t="shared" si="7"/>
        <v>1250000</v>
      </c>
      <c r="M45" s="10">
        <f t="shared" si="6"/>
        <v>3750000</v>
      </c>
    </row>
    <row r="46" spans="2:13" x14ac:dyDescent="0.25">
      <c r="B46" s="11">
        <v>34</v>
      </c>
      <c r="C46" s="14">
        <f t="shared" si="0"/>
        <v>1520015.5136707125</v>
      </c>
      <c r="D46" s="14">
        <f t="shared" si="1"/>
        <v>48984.572408522617</v>
      </c>
      <c r="E46" s="14">
        <f t="shared" si="2"/>
        <v>1471030.9412621898</v>
      </c>
      <c r="F46" s="10">
        <f t="shared" si="3"/>
        <v>2990689.8862737645</v>
      </c>
      <c r="G46" s="39"/>
      <c r="I46" s="11">
        <v>34</v>
      </c>
      <c r="J46" s="14">
        <f t="shared" si="4"/>
        <v>1291170.6948131504</v>
      </c>
      <c r="K46" s="14">
        <f t="shared" si="5"/>
        <v>41170.694813150447</v>
      </c>
      <c r="L46" s="14">
        <f t="shared" si="7"/>
        <v>1250000</v>
      </c>
      <c r="M46" s="10">
        <f t="shared" si="6"/>
        <v>2500000</v>
      </c>
    </row>
    <row r="47" spans="2:13" x14ac:dyDescent="0.25">
      <c r="B47" s="11">
        <v>35</v>
      </c>
      <c r="C47" s="14">
        <f t="shared" si="0"/>
        <v>1520015.5136707125</v>
      </c>
      <c r="D47" s="14">
        <f t="shared" si="1"/>
        <v>32834.341490280734</v>
      </c>
      <c r="E47" s="14">
        <f t="shared" si="2"/>
        <v>1487181.1721804317</v>
      </c>
      <c r="F47" s="10">
        <f t="shared" si="3"/>
        <v>1503508.7140933329</v>
      </c>
      <c r="G47" s="39"/>
      <c r="I47" s="11">
        <v>35</v>
      </c>
      <c r="J47" s="14">
        <f t="shared" si="4"/>
        <v>1277447.1298754336</v>
      </c>
      <c r="K47" s="14">
        <f t="shared" si="5"/>
        <v>27447.129875433628</v>
      </c>
      <c r="L47" s="14">
        <f t="shared" si="7"/>
        <v>1250000</v>
      </c>
      <c r="M47" s="10">
        <f t="shared" si="6"/>
        <v>1250000</v>
      </c>
    </row>
    <row r="48" spans="2:13" x14ac:dyDescent="0.25">
      <c r="B48" s="11">
        <v>36</v>
      </c>
      <c r="C48" s="14">
        <f t="shared" si="0"/>
        <v>1520015.5136707125</v>
      </c>
      <c r="D48" s="14">
        <f t="shared" si="1"/>
        <v>16506.799577826365</v>
      </c>
      <c r="E48" s="14">
        <f t="shared" si="2"/>
        <v>1503508.7140928861</v>
      </c>
      <c r="F48" s="10">
        <f t="shared" si="3"/>
        <v>4.4680200517177582E-7</v>
      </c>
      <c r="G48" s="39"/>
      <c r="I48" s="11">
        <v>36</v>
      </c>
      <c r="J48" s="14">
        <f t="shared" si="4"/>
        <v>1263723.5649377168</v>
      </c>
      <c r="K48" s="14">
        <f t="shared" si="5"/>
        <v>13723.564937716814</v>
      </c>
      <c r="L48" s="14">
        <f t="shared" si="7"/>
        <v>1250000</v>
      </c>
      <c r="M48" s="10">
        <f t="shared" si="6"/>
        <v>0</v>
      </c>
    </row>
    <row r="49" spans="3:13" x14ac:dyDescent="0.25">
      <c r="C49" s="14">
        <f>SUM(C13:C48)</f>
        <v>54720558.49214565</v>
      </c>
      <c r="D49" s="14">
        <f>SUM(D13:D48)</f>
        <v>9720558.492146099</v>
      </c>
      <c r="I49" s="11"/>
      <c r="J49" s="14">
        <f t="shared" ref="J49:K49" si="8">SUM(J13:J48)</f>
        <v>54139894.248519398</v>
      </c>
      <c r="K49" s="14">
        <f t="shared" si="8"/>
        <v>9139894.2485193983</v>
      </c>
      <c r="L49" s="14"/>
      <c r="M49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1BE3-2C13-4582-A496-C485851F70DF}">
  <dimension ref="B1:AJ201"/>
  <sheetViews>
    <sheetView tabSelected="1" zoomScale="130" zoomScaleNormal="130" workbookViewId="0">
      <selection activeCell="L2" sqref="L2"/>
    </sheetView>
  </sheetViews>
  <sheetFormatPr baseColWidth="10" defaultRowHeight="15" x14ac:dyDescent="0.25"/>
  <cols>
    <col min="1" max="1" width="6.85546875" customWidth="1"/>
    <col min="3" max="3" width="13.7109375" bestFit="1" customWidth="1"/>
    <col min="4" max="4" width="12" bestFit="1" customWidth="1"/>
    <col min="5" max="5" width="13" bestFit="1" customWidth="1"/>
    <col min="6" max="6" width="12" bestFit="1" customWidth="1"/>
    <col min="7" max="7" width="2.5703125" customWidth="1"/>
    <col min="8" max="8" width="12" bestFit="1" customWidth="1"/>
    <col min="9" max="9" width="11.42578125" style="32"/>
    <col min="12" max="12" width="12" bestFit="1" customWidth="1"/>
    <col min="14" max="14" width="13.140625" bestFit="1" customWidth="1"/>
    <col min="16" max="16" width="11.42578125" style="32"/>
    <col min="17" max="17" width="5.42578125" customWidth="1"/>
    <col min="20" max="20" width="13.5703125" bestFit="1" customWidth="1"/>
    <col min="21" max="21" width="12.140625" bestFit="1" customWidth="1"/>
    <col min="22" max="22" width="14.5703125" bestFit="1" customWidth="1"/>
    <col min="23" max="23" width="4.7109375" customWidth="1"/>
    <col min="24" max="24" width="12.5703125" bestFit="1" customWidth="1"/>
    <col min="25" max="25" width="9.42578125" style="32" customWidth="1"/>
    <col min="26" max="26" width="8.85546875" customWidth="1"/>
    <col min="27" max="27" width="4.28515625" bestFit="1" customWidth="1"/>
    <col min="33" max="33" width="5.5703125" customWidth="1"/>
    <col min="34" max="34" width="11.5703125" bestFit="1" customWidth="1"/>
    <col min="35" max="35" width="12.5703125" bestFit="1" customWidth="1"/>
  </cols>
  <sheetData>
    <row r="1" spans="2:27" x14ac:dyDescent="0.25">
      <c r="B1" s="15" t="s">
        <v>14</v>
      </c>
      <c r="K1" s="15" t="s">
        <v>24</v>
      </c>
      <c r="AA1" s="15" t="s">
        <v>33</v>
      </c>
    </row>
    <row r="2" spans="2:27" x14ac:dyDescent="0.25">
      <c r="B2" s="4" t="s">
        <v>15</v>
      </c>
      <c r="C2" s="16">
        <v>0.09</v>
      </c>
      <c r="K2" s="4" t="s">
        <v>15</v>
      </c>
      <c r="L2" s="16">
        <f>C2</f>
        <v>0.09</v>
      </c>
    </row>
    <row r="3" spans="2:27" x14ac:dyDescent="0.25">
      <c r="B3" s="4" t="s">
        <v>16</v>
      </c>
      <c r="C3" s="16">
        <v>0.05</v>
      </c>
      <c r="K3" s="4" t="s">
        <v>16</v>
      </c>
      <c r="L3" s="16">
        <f>C3</f>
        <v>0.05</v>
      </c>
    </row>
    <row r="4" spans="2:27" x14ac:dyDescent="0.25">
      <c r="B4" s="4" t="s">
        <v>2</v>
      </c>
      <c r="C4" s="16">
        <v>15</v>
      </c>
      <c r="K4" s="4" t="s">
        <v>2</v>
      </c>
      <c r="L4" s="16">
        <f>C4</f>
        <v>15</v>
      </c>
    </row>
    <row r="5" spans="2:27" x14ac:dyDescent="0.25">
      <c r="B5" s="4" t="s">
        <v>3</v>
      </c>
      <c r="C5" s="17">
        <v>300000000</v>
      </c>
      <c r="K5" s="4" t="s">
        <v>3</v>
      </c>
      <c r="L5" s="17">
        <f>C5</f>
        <v>300000000</v>
      </c>
    </row>
    <row r="6" spans="2:27" x14ac:dyDescent="0.25">
      <c r="B6" t="s">
        <v>1</v>
      </c>
      <c r="C6" s="22">
        <f>(1+C2)*(1+C3)-1</f>
        <v>0.14450000000000007</v>
      </c>
      <c r="K6" s="4" t="s">
        <v>23</v>
      </c>
      <c r="L6" s="31">
        <v>322.33999999999997</v>
      </c>
    </row>
    <row r="7" spans="2:27" x14ac:dyDescent="0.25">
      <c r="B7" t="s">
        <v>4</v>
      </c>
      <c r="C7" s="18">
        <f>12*((1+C6)^(1/12)-1)</f>
        <v>0.13572972752548562</v>
      </c>
      <c r="K7" t="s">
        <v>1</v>
      </c>
      <c r="L7" s="22">
        <f>(1+L2)*(1+L3)-1</f>
        <v>0.14450000000000007</v>
      </c>
      <c r="M7" t="s">
        <v>34</v>
      </c>
    </row>
    <row r="8" spans="2:27" x14ac:dyDescent="0.25">
      <c r="K8" t="s">
        <v>4</v>
      </c>
      <c r="L8" s="18">
        <f>12*((1+L7)^(1/12)-1)</f>
        <v>0.13572972752548562</v>
      </c>
      <c r="M8" t="s">
        <v>34</v>
      </c>
    </row>
    <row r="9" spans="2:27" x14ac:dyDescent="0.25">
      <c r="B9" t="s">
        <v>17</v>
      </c>
      <c r="C9" s="18">
        <f>12*((1+C2)^(1/12)-1)</f>
        <v>8.6487879793640587E-2</v>
      </c>
    </row>
    <row r="10" spans="2:27" x14ac:dyDescent="0.25">
      <c r="B10" t="s">
        <v>18</v>
      </c>
      <c r="C10" s="18">
        <f>C9/12</f>
        <v>7.2073233161367156E-3</v>
      </c>
      <c r="K10" t="s">
        <v>3</v>
      </c>
      <c r="L10" s="14">
        <f>L5/L6</f>
        <v>930694.29794626799</v>
      </c>
    </row>
    <row r="11" spans="2:27" x14ac:dyDescent="0.25">
      <c r="B11" t="s">
        <v>19</v>
      </c>
      <c r="C11" s="18">
        <f>(C6/C7)*(1/(1+C3))*(1-(1+C2)^(-C4))/C2*12</f>
        <v>98.074691676851174</v>
      </c>
      <c r="K11" t="s">
        <v>17</v>
      </c>
      <c r="L11" s="18">
        <f>12*((1+L2)^(1/12)-1)</f>
        <v>8.6487879793640587E-2</v>
      </c>
    </row>
    <row r="12" spans="2:27" x14ac:dyDescent="0.25">
      <c r="B12" t="s">
        <v>20</v>
      </c>
      <c r="C12" s="10">
        <f>C5/C11</f>
        <v>3058893.1239108834</v>
      </c>
      <c r="K12" t="s">
        <v>18</v>
      </c>
      <c r="L12" s="18">
        <f>L11/12</f>
        <v>7.2073233161367156E-3</v>
      </c>
    </row>
    <row r="13" spans="2:27" x14ac:dyDescent="0.25">
      <c r="K13" t="s">
        <v>25</v>
      </c>
      <c r="L13" s="14">
        <f>12*(1-(1+L2)^(-L4))/L11</f>
        <v>100.65622518454548</v>
      </c>
      <c r="M13" s="41">
        <f>(1-(1+L12)^(-L4*12))/L12</f>
        <v>100.65622518454515</v>
      </c>
    </row>
    <row r="14" spans="2:27" x14ac:dyDescent="0.25">
      <c r="B14" s="15" t="s">
        <v>21</v>
      </c>
      <c r="K14" t="s">
        <v>20</v>
      </c>
      <c r="L14" s="14">
        <f>L10/L13</f>
        <v>9246.2666490811807</v>
      </c>
    </row>
    <row r="15" spans="2:27" x14ac:dyDescent="0.25">
      <c r="B15" t="s">
        <v>22</v>
      </c>
      <c r="C15" s="19">
        <f>12*(1-(1+C6)^(-C4))/C7</f>
        <v>76.735659066788926</v>
      </c>
      <c r="N15">
        <f>12*((1+0.1232)^(1/12)-1)</f>
        <v>0.11674599879040048</v>
      </c>
    </row>
    <row r="16" spans="2:27" x14ac:dyDescent="0.25">
      <c r="B16" t="s">
        <v>21</v>
      </c>
      <c r="C16" s="10">
        <f>C5/C15</f>
        <v>3909525.2930438379</v>
      </c>
      <c r="R16" t="s">
        <v>26</v>
      </c>
      <c r="S16" s="22">
        <f>(1+L3)^(1/12)-1</f>
        <v>4.0741237836483535E-3</v>
      </c>
    </row>
    <row r="17" spans="2:36" x14ac:dyDescent="0.25">
      <c r="K17" s="15" t="s">
        <v>29</v>
      </c>
      <c r="R17" s="15" t="s">
        <v>30</v>
      </c>
      <c r="AA17" s="15" t="s">
        <v>31</v>
      </c>
    </row>
    <row r="18" spans="2:36" x14ac:dyDescent="0.25">
      <c r="B18" s="40" t="s">
        <v>8</v>
      </c>
      <c r="C18" s="40" t="s">
        <v>9</v>
      </c>
      <c r="D18" s="40" t="s">
        <v>10</v>
      </c>
      <c r="E18" s="40" t="s">
        <v>11</v>
      </c>
      <c r="F18" s="40" t="s">
        <v>12</v>
      </c>
      <c r="G18" s="12"/>
      <c r="H18" s="12" t="s">
        <v>28</v>
      </c>
      <c r="K18" s="40" t="s">
        <v>8</v>
      </c>
      <c r="L18" s="40" t="s">
        <v>9</v>
      </c>
      <c r="M18" s="40" t="s">
        <v>10</v>
      </c>
      <c r="N18" s="40" t="s">
        <v>11</v>
      </c>
      <c r="O18" s="40" t="s">
        <v>12</v>
      </c>
      <c r="P18" s="33"/>
      <c r="Q18" s="12"/>
      <c r="R18" s="40" t="s">
        <v>23</v>
      </c>
      <c r="S18" s="40" t="s">
        <v>27</v>
      </c>
      <c r="T18" s="40" t="s">
        <v>10</v>
      </c>
      <c r="U18" s="40" t="s">
        <v>11</v>
      </c>
      <c r="V18" s="40" t="s">
        <v>12</v>
      </c>
      <c r="W18" s="12"/>
      <c r="X18" s="12" t="s">
        <v>28</v>
      </c>
      <c r="Y18" s="33"/>
      <c r="Z18" s="12"/>
      <c r="AA18" s="40" t="s">
        <v>8</v>
      </c>
      <c r="AB18" s="40" t="s">
        <v>23</v>
      </c>
      <c r="AC18" s="40" t="s">
        <v>27</v>
      </c>
      <c r="AD18" s="40" t="s">
        <v>10</v>
      </c>
      <c r="AE18" s="40" t="s">
        <v>11</v>
      </c>
      <c r="AF18" s="40" t="s">
        <v>12</v>
      </c>
      <c r="AH18" s="12" t="s">
        <v>32</v>
      </c>
      <c r="AI18" s="12" t="s">
        <v>28</v>
      </c>
    </row>
    <row r="19" spans="2:36" x14ac:dyDescent="0.25">
      <c r="B19" s="11"/>
      <c r="F19" s="13">
        <f>C5</f>
        <v>300000000</v>
      </c>
      <c r="G19" s="13"/>
      <c r="H19" s="13">
        <f>SUM(H20:H199)</f>
        <v>300000000.00000131</v>
      </c>
      <c r="K19" s="11"/>
      <c r="O19" s="20">
        <f>L10</f>
        <v>930694.29794626799</v>
      </c>
      <c r="P19" s="34"/>
      <c r="Q19" s="20"/>
      <c r="R19" s="21">
        <f>L6</f>
        <v>322.33999999999997</v>
      </c>
      <c r="V19" s="28">
        <f>O19*R19</f>
        <v>300000000</v>
      </c>
      <c r="W19" s="24"/>
      <c r="X19" s="29">
        <f>SUM(X20:X199)</f>
        <v>300000000.00000113</v>
      </c>
      <c r="Y19" s="36"/>
      <c r="Z19" s="24"/>
      <c r="AB19" s="21">
        <f>R19</f>
        <v>322.33999999999997</v>
      </c>
      <c r="AF19" s="24">
        <f>O19</f>
        <v>930694.29794626799</v>
      </c>
      <c r="AI19" s="30">
        <f>SUM(AI20:AI199)</f>
        <v>300000000.00000072</v>
      </c>
    </row>
    <row r="20" spans="2:36" x14ac:dyDescent="0.25">
      <c r="B20" s="11">
        <v>1</v>
      </c>
      <c r="C20" s="10">
        <f>$C$12</f>
        <v>3058893.1239108834</v>
      </c>
      <c r="D20" s="10">
        <f>F19*$C$7/12</f>
        <v>3393243.1881371406</v>
      </c>
      <c r="E20" s="14">
        <f>C20-D20</f>
        <v>-334350.06422625715</v>
      </c>
      <c r="F20" s="10">
        <f>F19-E20</f>
        <v>300334350.06422627</v>
      </c>
      <c r="G20" s="10"/>
      <c r="H20" s="10">
        <f>1/(1+$C$7/12)^B20*C20</f>
        <v>3024681.5239857207</v>
      </c>
      <c r="K20" s="11">
        <v>1</v>
      </c>
      <c r="L20" s="14">
        <f>L14</f>
        <v>9246.2666490811807</v>
      </c>
      <c r="M20" s="14">
        <f>O19*$L$12</f>
        <v>6707.8147137836286</v>
      </c>
      <c r="N20" s="14">
        <f>L20-M20</f>
        <v>2538.4519352975522</v>
      </c>
      <c r="O20" s="14">
        <f>O19-N20</f>
        <v>928155.84601097042</v>
      </c>
      <c r="P20" s="35"/>
      <c r="Q20" s="14"/>
      <c r="R20" s="21">
        <f>R19*(1+$S$16)</f>
        <v>323.65325306042121</v>
      </c>
      <c r="S20" s="14">
        <f t="shared" ref="S20:S51" si="0">L20*R20</f>
        <v>2992584.279639204</v>
      </c>
      <c r="T20" s="23">
        <f>V19*$L$8/12</f>
        <v>3393243.1881371406</v>
      </c>
      <c r="U20" s="25">
        <f>S20-T20</f>
        <v>-400658.90849793656</v>
      </c>
      <c r="V20" s="25">
        <f>V19-U20</f>
        <v>300400658.90849793</v>
      </c>
      <c r="W20" s="25"/>
      <c r="X20" s="25">
        <f t="shared" ref="X20:X51" si="1">1/(1+$C$7/12)^K20*S20</f>
        <v>2959114.2981883809</v>
      </c>
      <c r="Y20" s="37"/>
      <c r="Z20" s="25"/>
      <c r="AA20" s="11">
        <v>1</v>
      </c>
      <c r="AB20" s="21">
        <f t="shared" ref="AB20:AB83" si="2">R20</f>
        <v>323.65325306042121</v>
      </c>
      <c r="AC20" s="25">
        <f>AE20+AD20</f>
        <v>11878.338591262895</v>
      </c>
      <c r="AD20" s="26">
        <f>AF19*$L$12</f>
        <v>6707.8147137836286</v>
      </c>
      <c r="AE20" s="25">
        <f>AF19/180</f>
        <v>5170.523877479267</v>
      </c>
      <c r="AF20" s="25">
        <f>AF19-AE20</f>
        <v>925523.77406878874</v>
      </c>
      <c r="AH20" s="27">
        <f>AC20*AB20</f>
        <v>3844462.9260153766</v>
      </c>
      <c r="AI20" s="27">
        <f>1/(1+$C$7/12)^AA20*AH20</f>
        <v>3801465.2722157566</v>
      </c>
      <c r="AJ20" s="10"/>
    </row>
    <row r="21" spans="2:36" x14ac:dyDescent="0.25">
      <c r="B21" s="11">
        <v>2</v>
      </c>
      <c r="C21" s="10">
        <f t="shared" ref="C21:C31" si="3">$C$12</f>
        <v>3058893.1239108834</v>
      </c>
      <c r="D21" s="10">
        <f t="shared" ref="D21:D84" si="4">F20*$C$7/12</f>
        <v>3397024.9583967705</v>
      </c>
      <c r="E21" s="14">
        <f t="shared" ref="E21:E84" si="5">C21-D21</f>
        <v>-338131.83448588708</v>
      </c>
      <c r="F21" s="10">
        <f t="shared" ref="F21:F84" si="6">F20-E21</f>
        <v>300672481.89871216</v>
      </c>
      <c r="G21" s="10"/>
      <c r="H21" s="10">
        <f t="shared" ref="H21:H84" si="7">1/(1+$C$7/12)^B21*C21</f>
        <v>2990852.5570987281</v>
      </c>
      <c r="K21" s="11">
        <v>2</v>
      </c>
      <c r="L21" s="14">
        <f>L20</f>
        <v>9246.2666490811807</v>
      </c>
      <c r="M21" s="14">
        <f t="shared" ref="M21:M84" si="8">O20*$L$12</f>
        <v>6689.5192699634663</v>
      </c>
      <c r="N21" s="14">
        <f t="shared" ref="N21:N84" si="9">L21-M21</f>
        <v>2556.7473791177144</v>
      </c>
      <c r="O21" s="14">
        <f t="shared" ref="O21:O84" si="10">O20-N21</f>
        <v>925599.09863185266</v>
      </c>
      <c r="P21" s="35"/>
      <c r="Q21" s="14"/>
      <c r="R21" s="21">
        <f t="shared" ref="R21:R84" si="11">R20*(1+$S$16)</f>
        <v>324.97185647636985</v>
      </c>
      <c r="S21" s="14">
        <f t="shared" si="0"/>
        <v>3004776.4384274548</v>
      </c>
      <c r="T21" s="23">
        <f t="shared" ref="T21:T84" si="12">V20*$L$8/12</f>
        <v>3397774.9651772305</v>
      </c>
      <c r="U21" s="25">
        <f t="shared" ref="U21:U84" si="13">S21-T21</f>
        <v>-392998.52674977574</v>
      </c>
      <c r="V21" s="25">
        <f t="shared" ref="V21:V84" si="14">V20-U21</f>
        <v>300793657.43524772</v>
      </c>
      <c r="W21" s="25"/>
      <c r="X21" s="25">
        <f t="shared" si="1"/>
        <v>2937939.6174819022</v>
      </c>
      <c r="Y21" s="37"/>
      <c r="Z21" s="25"/>
      <c r="AA21" s="11">
        <v>2</v>
      </c>
      <c r="AB21" s="21">
        <f t="shared" si="2"/>
        <v>324.97185647636985</v>
      </c>
      <c r="AC21" s="25">
        <f t="shared" ref="AC21:AC84" si="15">AE21+AD21</f>
        <v>11841.072953964098</v>
      </c>
      <c r="AD21" s="26">
        <f t="shared" ref="AD21:AD84" si="16">AF20*$L$12</f>
        <v>6670.5490764848309</v>
      </c>
      <c r="AE21" s="25">
        <f>AE20</f>
        <v>5170.523877479267</v>
      </c>
      <c r="AF21" s="25">
        <f t="shared" ref="AF21:AF84" si="17">AF20-AE21</f>
        <v>920353.25019130949</v>
      </c>
      <c r="AH21" s="27">
        <f>AC21*AB21</f>
        <v>3848015.4605218456</v>
      </c>
      <c r="AI21" s="27">
        <f t="shared" ref="AI21:AI84" si="18">1/(1+$C$7/12)^AA21*AH21</f>
        <v>3762422.030993619</v>
      </c>
      <c r="AJ21" s="10"/>
    </row>
    <row r="22" spans="2:36" x14ac:dyDescent="0.25">
      <c r="B22" s="11">
        <v>3</v>
      </c>
      <c r="C22" s="10">
        <f t="shared" si="3"/>
        <v>3058893.1239108834</v>
      </c>
      <c r="D22" s="10">
        <f t="shared" si="4"/>
        <v>3400849.5035436428</v>
      </c>
      <c r="E22" s="14">
        <f t="shared" si="5"/>
        <v>-341956.37963275937</v>
      </c>
      <c r="F22" s="10">
        <f t="shared" si="6"/>
        <v>301014438.27834493</v>
      </c>
      <c r="G22" s="10"/>
      <c r="H22" s="10">
        <f t="shared" si="7"/>
        <v>2957401.9437645199</v>
      </c>
      <c r="K22" s="11">
        <v>3</v>
      </c>
      <c r="L22" s="14">
        <f t="shared" ref="L22:L85" si="19">L21</f>
        <v>9246.2666490811807</v>
      </c>
      <c r="M22" s="14">
        <f t="shared" si="8"/>
        <v>6671.0919649644793</v>
      </c>
      <c r="N22" s="14">
        <f t="shared" si="9"/>
        <v>2575.1746841167014</v>
      </c>
      <c r="O22" s="14">
        <f t="shared" si="10"/>
        <v>923023.92394773592</v>
      </c>
      <c r="P22" s="35"/>
      <c r="Q22" s="14"/>
      <c r="R22" s="21">
        <f t="shared" si="11"/>
        <v>326.29583204585657</v>
      </c>
      <c r="S22" s="14">
        <f t="shared" si="0"/>
        <v>3017018.269579798</v>
      </c>
      <c r="T22" s="23">
        <f t="shared" si="12"/>
        <v>3402220.0970900361</v>
      </c>
      <c r="U22" s="25">
        <f t="shared" si="13"/>
        <v>-385201.82751023816</v>
      </c>
      <c r="V22" s="25">
        <f t="shared" si="14"/>
        <v>301178859.26275796</v>
      </c>
      <c r="W22" s="25"/>
      <c r="X22" s="25">
        <f t="shared" si="1"/>
        <v>2916916.457486636</v>
      </c>
      <c r="Y22" s="37"/>
      <c r="Z22" s="25"/>
      <c r="AA22" s="11">
        <v>3</v>
      </c>
      <c r="AB22" s="21">
        <f t="shared" si="2"/>
        <v>326.29583204585657</v>
      </c>
      <c r="AC22" s="25">
        <f t="shared" si="15"/>
        <v>11803.807316665301</v>
      </c>
      <c r="AD22" s="26">
        <f t="shared" si="16"/>
        <v>6633.2834391860333</v>
      </c>
      <c r="AE22" s="25">
        <f t="shared" ref="AE22:AE85" si="20">AE21</f>
        <v>5170.523877479267</v>
      </c>
      <c r="AF22" s="25">
        <f t="shared" si="17"/>
        <v>915182.72631383024</v>
      </c>
      <c r="AH22" s="27">
        <f t="shared" ref="AH22:AH85" si="21">AC22*AB22</f>
        <v>3851533.1297002742</v>
      </c>
      <c r="AI22" s="27">
        <f t="shared" si="18"/>
        <v>3723742.9039972182</v>
      </c>
      <c r="AJ22" s="10"/>
    </row>
    <row r="23" spans="2:36" x14ac:dyDescent="0.25">
      <c r="B23" s="11">
        <v>4</v>
      </c>
      <c r="C23" s="10">
        <f t="shared" si="3"/>
        <v>3058893.1239108834</v>
      </c>
      <c r="D23" s="10">
        <f t="shared" si="4"/>
        <v>3404717.3073964058</v>
      </c>
      <c r="E23" s="14">
        <f t="shared" si="5"/>
        <v>-345824.1834855224</v>
      </c>
      <c r="F23" s="10">
        <f t="shared" si="6"/>
        <v>301360262.46183044</v>
      </c>
      <c r="G23" s="10"/>
      <c r="H23" s="10">
        <f t="shared" si="7"/>
        <v>2924325.4523607893</v>
      </c>
      <c r="K23" s="11">
        <v>4</v>
      </c>
      <c r="L23" s="14">
        <f t="shared" si="19"/>
        <v>9246.2666490811807</v>
      </c>
      <c r="M23" s="14">
        <f t="shared" si="8"/>
        <v>6652.53184842052</v>
      </c>
      <c r="N23" s="14">
        <f t="shared" si="9"/>
        <v>2593.7348006606608</v>
      </c>
      <c r="O23" s="14">
        <f t="shared" si="10"/>
        <v>920430.18914707529</v>
      </c>
      <c r="P23" s="35"/>
      <c r="Q23" s="14"/>
      <c r="R23" s="21">
        <f t="shared" si="11"/>
        <v>327.62520165569993</v>
      </c>
      <c r="S23" s="14">
        <f t="shared" si="0"/>
        <v>3029309.9754675948</v>
      </c>
      <c r="T23" s="23">
        <f t="shared" si="12"/>
        <v>3406577.0420142263</v>
      </c>
      <c r="U23" s="25">
        <f t="shared" si="13"/>
        <v>-377267.06654663151</v>
      </c>
      <c r="V23" s="25">
        <f t="shared" si="14"/>
        <v>301556126.32930458</v>
      </c>
      <c r="W23" s="25"/>
      <c r="X23" s="25">
        <f t="shared" si="1"/>
        <v>2896043.7339583267</v>
      </c>
      <c r="Y23" s="37"/>
      <c r="Z23" s="25"/>
      <c r="AA23" s="11">
        <v>4</v>
      </c>
      <c r="AB23" s="21">
        <f t="shared" si="2"/>
        <v>327.62520165569993</v>
      </c>
      <c r="AC23" s="25">
        <f t="shared" si="15"/>
        <v>11766.541679366503</v>
      </c>
      <c r="AD23" s="26">
        <f t="shared" si="16"/>
        <v>6596.0178018872348</v>
      </c>
      <c r="AE23" s="25">
        <f t="shared" si="20"/>
        <v>5170.523877479267</v>
      </c>
      <c r="AF23" s="25">
        <f t="shared" si="17"/>
        <v>910012.20243635098</v>
      </c>
      <c r="AH23" s="27">
        <f t="shared" si="21"/>
        <v>3855015.5904926485</v>
      </c>
      <c r="AI23" s="27">
        <f t="shared" si="18"/>
        <v>3685424.6794056152</v>
      </c>
      <c r="AJ23" s="10"/>
    </row>
    <row r="24" spans="2:36" x14ac:dyDescent="0.25">
      <c r="B24" s="11">
        <v>5</v>
      </c>
      <c r="C24" s="10">
        <f t="shared" si="3"/>
        <v>3058893.1239108834</v>
      </c>
      <c r="D24" s="10">
        <f t="shared" si="4"/>
        <v>3408628.8592460901</v>
      </c>
      <c r="E24" s="14">
        <f t="shared" si="5"/>
        <v>-349735.73533520661</v>
      </c>
      <c r="F24" s="10">
        <f t="shared" si="6"/>
        <v>301709998.19716567</v>
      </c>
      <c r="G24" s="10"/>
      <c r="H24" s="10">
        <f t="shared" si="7"/>
        <v>2891618.8985929918</v>
      </c>
      <c r="K24" s="11">
        <v>5</v>
      </c>
      <c r="L24" s="14">
        <f t="shared" si="19"/>
        <v>9246.2666490811807</v>
      </c>
      <c r="M24" s="14">
        <f t="shared" si="8"/>
        <v>6633.8379631158432</v>
      </c>
      <c r="N24" s="14">
        <f t="shared" si="9"/>
        <v>2612.4286859653375</v>
      </c>
      <c r="O24" s="14">
        <f t="shared" si="10"/>
        <v>917817.76046110992</v>
      </c>
      <c r="P24" s="35"/>
      <c r="Q24" s="14"/>
      <c r="R24" s="21">
        <f t="shared" si="11"/>
        <v>328.959987281888</v>
      </c>
      <c r="S24" s="14">
        <f t="shared" si="0"/>
        <v>3041651.7592866905</v>
      </c>
      <c r="T24" s="23">
        <f t="shared" si="12"/>
        <v>3410844.2383597861</v>
      </c>
      <c r="U24" s="25">
        <f t="shared" si="13"/>
        <v>-369192.4790730956</v>
      </c>
      <c r="V24" s="25">
        <f t="shared" si="14"/>
        <v>301925318.80837768</v>
      </c>
      <c r="W24" s="25"/>
      <c r="X24" s="25">
        <f t="shared" si="1"/>
        <v>2875320.3704112987</v>
      </c>
      <c r="Y24" s="37"/>
      <c r="Z24" s="25"/>
      <c r="AA24" s="11">
        <v>5</v>
      </c>
      <c r="AB24" s="21">
        <f t="shared" si="2"/>
        <v>328.959987281888</v>
      </c>
      <c r="AC24" s="25">
        <f t="shared" si="15"/>
        <v>11729.276042067704</v>
      </c>
      <c r="AD24" s="26">
        <f t="shared" si="16"/>
        <v>6558.7521645884372</v>
      </c>
      <c r="AE24" s="25">
        <f t="shared" si="20"/>
        <v>5170.523877479267</v>
      </c>
      <c r="AF24" s="25">
        <f t="shared" si="17"/>
        <v>904841.67855887173</v>
      </c>
      <c r="AH24" s="27">
        <f t="shared" si="21"/>
        <v>3858462.4976243456</v>
      </c>
      <c r="AI24" s="27">
        <f t="shared" si="18"/>
        <v>3647464.1727194665</v>
      </c>
      <c r="AJ24" s="10"/>
    </row>
    <row r="25" spans="2:36" x14ac:dyDescent="0.25">
      <c r="B25" s="11">
        <v>6</v>
      </c>
      <c r="C25" s="10">
        <f t="shared" si="3"/>
        <v>3058893.1239108834</v>
      </c>
      <c r="D25" s="10">
        <f t="shared" si="4"/>
        <v>3412584.6539180041</v>
      </c>
      <c r="E25" s="14">
        <f t="shared" si="5"/>
        <v>-353691.53000712069</v>
      </c>
      <c r="F25" s="10">
        <f t="shared" si="6"/>
        <v>302063689.72717279</v>
      </c>
      <c r="G25" s="10"/>
      <c r="H25" s="10">
        <f t="shared" si="7"/>
        <v>2859278.1449650186</v>
      </c>
      <c r="K25" s="11">
        <v>6</v>
      </c>
      <c r="L25" s="14">
        <f t="shared" si="19"/>
        <v>9246.2666490811807</v>
      </c>
      <c r="M25" s="14">
        <f t="shared" si="8"/>
        <v>6615.00934493574</v>
      </c>
      <c r="N25" s="14">
        <f t="shared" si="9"/>
        <v>2631.2573041454407</v>
      </c>
      <c r="O25" s="14">
        <f t="shared" si="10"/>
        <v>915186.50315696443</v>
      </c>
      <c r="P25" s="35"/>
      <c r="Q25" s="14"/>
      <c r="R25" s="21">
        <f t="shared" si="11"/>
        <v>330.30021098994183</v>
      </c>
      <c r="S25" s="14">
        <f t="shared" si="0"/>
        <v>3054043.8250607764</v>
      </c>
      <c r="T25" s="23">
        <f t="shared" si="12"/>
        <v>3415020.1045755404</v>
      </c>
      <c r="U25" s="25">
        <f t="shared" si="13"/>
        <v>-360976.27951476397</v>
      </c>
      <c r="V25" s="25">
        <f t="shared" si="14"/>
        <v>302286295.08789247</v>
      </c>
      <c r="W25" s="25"/>
      <c r="X25" s="25">
        <f t="shared" si="1"/>
        <v>2854745.2980629383</v>
      </c>
      <c r="Y25" s="37"/>
      <c r="Z25" s="25"/>
      <c r="AA25" s="11">
        <v>6</v>
      </c>
      <c r="AB25" s="21">
        <f t="shared" si="2"/>
        <v>330.30021098994183</v>
      </c>
      <c r="AC25" s="25">
        <f t="shared" si="15"/>
        <v>11692.010404768906</v>
      </c>
      <c r="AD25" s="26">
        <f t="shared" si="16"/>
        <v>6521.4865272896395</v>
      </c>
      <c r="AE25" s="25">
        <f t="shared" si="20"/>
        <v>5170.523877479267</v>
      </c>
      <c r="AF25" s="25">
        <f t="shared" si="17"/>
        <v>899671.15468139248</v>
      </c>
      <c r="AH25" s="27">
        <f t="shared" si="21"/>
        <v>3861873.5035917647</v>
      </c>
      <c r="AI25" s="27">
        <f t="shared" si="18"/>
        <v>3609858.2265344672</v>
      </c>
      <c r="AJ25" s="10"/>
    </row>
    <row r="26" spans="2:36" x14ac:dyDescent="0.25">
      <c r="B26" s="11">
        <v>7</v>
      </c>
      <c r="C26" s="10">
        <f t="shared" si="3"/>
        <v>3058893.1239108834</v>
      </c>
      <c r="D26" s="10">
        <f t="shared" si="4"/>
        <v>3416585.1918343329</v>
      </c>
      <c r="E26" s="14">
        <f t="shared" si="5"/>
        <v>-357692.06792344945</v>
      </c>
      <c r="F26" s="10">
        <f t="shared" si="6"/>
        <v>302421381.79509622</v>
      </c>
      <c r="G26" s="10"/>
      <c r="H26" s="10">
        <f t="shared" si="7"/>
        <v>2827299.1002557878</v>
      </c>
      <c r="K26" s="11">
        <v>7</v>
      </c>
      <c r="L26" s="14">
        <f t="shared" si="19"/>
        <v>9246.2666490811807</v>
      </c>
      <c r="M26" s="14">
        <f t="shared" si="8"/>
        <v>6596.0450228168174</v>
      </c>
      <c r="N26" s="14">
        <f t="shared" si="9"/>
        <v>2650.2216262643633</v>
      </c>
      <c r="O26" s="14">
        <f t="shared" si="10"/>
        <v>912536.28153070004</v>
      </c>
      <c r="P26" s="35"/>
      <c r="Q26" s="14"/>
      <c r="R26" s="21">
        <f t="shared" si="11"/>
        <v>331.64589493528001</v>
      </c>
      <c r="S26" s="14">
        <f t="shared" si="0"/>
        <v>3066486.377644761</v>
      </c>
      <c r="T26" s="23">
        <f t="shared" si="12"/>
        <v>3419103.0389140155</v>
      </c>
      <c r="U26" s="25">
        <f t="shared" si="13"/>
        <v>-352616.66126925452</v>
      </c>
      <c r="V26" s="25">
        <f t="shared" si="14"/>
        <v>302638911.74916172</v>
      </c>
      <c r="W26" s="25"/>
      <c r="X26" s="25">
        <f t="shared" si="1"/>
        <v>2834317.4557785718</v>
      </c>
      <c r="Y26" s="37"/>
      <c r="Z26" s="25"/>
      <c r="AA26" s="11">
        <v>7</v>
      </c>
      <c r="AB26" s="21">
        <f t="shared" si="2"/>
        <v>331.64589493528001</v>
      </c>
      <c r="AC26" s="25">
        <f t="shared" si="15"/>
        <v>11654.744767470109</v>
      </c>
      <c r="AD26" s="26">
        <f t="shared" si="16"/>
        <v>6484.2208899908419</v>
      </c>
      <c r="AE26" s="25">
        <f t="shared" si="20"/>
        <v>5170.523877479267</v>
      </c>
      <c r="AF26" s="25">
        <f t="shared" si="17"/>
        <v>894500.63080391323</v>
      </c>
      <c r="AH26" s="27">
        <f t="shared" si="21"/>
        <v>3865248.2586498964</v>
      </c>
      <c r="AI26" s="27">
        <f t="shared" si="18"/>
        <v>3572603.7103166473</v>
      </c>
      <c r="AJ26" s="10"/>
    </row>
    <row r="27" spans="2:36" x14ac:dyDescent="0.25">
      <c r="B27" s="11">
        <v>8</v>
      </c>
      <c r="C27" s="10">
        <f t="shared" si="3"/>
        <v>3058893.1239108834</v>
      </c>
      <c r="D27" s="10">
        <f t="shared" si="4"/>
        <v>3420630.9790774393</v>
      </c>
      <c r="E27" s="14">
        <f t="shared" si="5"/>
        <v>-361737.85516655585</v>
      </c>
      <c r="F27" s="10">
        <f t="shared" si="6"/>
        <v>302783119.65026277</v>
      </c>
      <c r="G27" s="10"/>
      <c r="H27" s="10">
        <f t="shared" si="7"/>
        <v>2795677.7190016909</v>
      </c>
      <c r="K27" s="11">
        <v>8</v>
      </c>
      <c r="L27" s="14">
        <f t="shared" si="19"/>
        <v>9246.2666490811807</v>
      </c>
      <c r="M27" s="14">
        <f t="shared" si="8"/>
        <v>6576.9440186969123</v>
      </c>
      <c r="N27" s="14">
        <f t="shared" si="9"/>
        <v>2669.3226303842685</v>
      </c>
      <c r="O27" s="14">
        <f t="shared" si="10"/>
        <v>909866.9589003158</v>
      </c>
      <c r="P27" s="35"/>
      <c r="Q27" s="14"/>
      <c r="R27" s="21">
        <f t="shared" si="11"/>
        <v>332.9970613635852</v>
      </c>
      <c r="S27" s="14">
        <f t="shared" si="0"/>
        <v>3078979.6227281573</v>
      </c>
      <c r="T27" s="23">
        <f t="shared" si="12"/>
        <v>3423091.4191936008</v>
      </c>
      <c r="U27" s="25">
        <f t="shared" si="13"/>
        <v>-344111.79646544345</v>
      </c>
      <c r="V27" s="25">
        <f t="shared" si="14"/>
        <v>302983023.54562718</v>
      </c>
      <c r="W27" s="25"/>
      <c r="X27" s="25">
        <f t="shared" si="1"/>
        <v>2814035.7900167415</v>
      </c>
      <c r="Y27" s="37"/>
      <c r="Z27" s="25"/>
      <c r="AA27" s="11">
        <v>8</v>
      </c>
      <c r="AB27" s="21">
        <f t="shared" si="2"/>
        <v>332.9970613635852</v>
      </c>
      <c r="AC27" s="25">
        <f t="shared" si="15"/>
        <v>11617.479130171312</v>
      </c>
      <c r="AD27" s="26">
        <f t="shared" si="16"/>
        <v>6446.9552526920443</v>
      </c>
      <c r="AE27" s="25">
        <f t="shared" si="20"/>
        <v>5170.523877479267</v>
      </c>
      <c r="AF27" s="25">
        <f t="shared" si="17"/>
        <v>889330.10692643397</v>
      </c>
      <c r="AH27" s="27">
        <f t="shared" si="21"/>
        <v>3868586.410799827</v>
      </c>
      <c r="AI27" s="27">
        <f t="shared" si="18"/>
        <v>3535697.5201794882</v>
      </c>
      <c r="AJ27" s="10"/>
    </row>
    <row r="28" spans="2:36" x14ac:dyDescent="0.25">
      <c r="B28" s="11">
        <v>9</v>
      </c>
      <c r="C28" s="10">
        <f t="shared" si="3"/>
        <v>3058893.1239108834</v>
      </c>
      <c r="D28" s="10">
        <f t="shared" si="4"/>
        <v>3424722.5274538901</v>
      </c>
      <c r="E28" s="14">
        <f t="shared" si="5"/>
        <v>-365829.40354300663</v>
      </c>
      <c r="F28" s="10">
        <f t="shared" si="6"/>
        <v>303148949.05380577</v>
      </c>
      <c r="G28" s="10"/>
      <c r="H28" s="10">
        <f t="shared" si="7"/>
        <v>2764410.0009848243</v>
      </c>
      <c r="K28" s="11">
        <v>9</v>
      </c>
      <c r="L28" s="14">
        <f t="shared" si="19"/>
        <v>9246.2666490811807</v>
      </c>
      <c r="M28" s="14">
        <f t="shared" si="8"/>
        <v>6557.7053474646527</v>
      </c>
      <c r="N28" s="14">
        <f t="shared" si="9"/>
        <v>2688.561301616528</v>
      </c>
      <c r="O28" s="14">
        <f t="shared" si="10"/>
        <v>907178.39759869932</v>
      </c>
      <c r="P28" s="35"/>
      <c r="Q28" s="14"/>
      <c r="R28" s="21">
        <f t="shared" si="11"/>
        <v>334.35373261117161</v>
      </c>
      <c r="S28" s="14">
        <f t="shared" si="0"/>
        <v>3091523.7668384826</v>
      </c>
      <c r="T28" s="23">
        <f t="shared" si="12"/>
        <v>3426983.6025579809</v>
      </c>
      <c r="U28" s="25">
        <f t="shared" si="13"/>
        <v>-335459.83571949834</v>
      </c>
      <c r="V28" s="25">
        <f t="shared" si="14"/>
        <v>303318483.3813467</v>
      </c>
      <c r="W28" s="25"/>
      <c r="X28" s="25">
        <f t="shared" si="1"/>
        <v>2793899.2547748652</v>
      </c>
      <c r="Y28" s="37"/>
      <c r="Z28" s="25"/>
      <c r="AA28" s="11">
        <v>9</v>
      </c>
      <c r="AB28" s="21">
        <f t="shared" si="2"/>
        <v>334.35373261117161</v>
      </c>
      <c r="AC28" s="25">
        <f t="shared" si="15"/>
        <v>11580.213492872514</v>
      </c>
      <c r="AD28" s="26">
        <f t="shared" si="16"/>
        <v>6409.6896153932457</v>
      </c>
      <c r="AE28" s="25">
        <f t="shared" si="20"/>
        <v>5170.523877479267</v>
      </c>
      <c r="AF28" s="25">
        <f t="shared" si="17"/>
        <v>884159.58304895472</v>
      </c>
      <c r="AH28" s="27">
        <f t="shared" si="21"/>
        <v>3871887.6057761782</v>
      </c>
      <c r="AI28" s="27">
        <f t="shared" si="18"/>
        <v>3499136.5786628523</v>
      </c>
      <c r="AJ28" s="10"/>
    </row>
    <row r="29" spans="2:36" x14ac:dyDescent="0.25">
      <c r="B29" s="11">
        <v>10</v>
      </c>
      <c r="C29" s="10">
        <f t="shared" si="3"/>
        <v>3058893.1239108834</v>
      </c>
      <c r="D29" s="10">
        <f t="shared" si="4"/>
        <v>3428860.354559198</v>
      </c>
      <c r="E29" s="14">
        <f t="shared" si="5"/>
        <v>-369967.23064831458</v>
      </c>
      <c r="F29" s="10">
        <f t="shared" si="6"/>
        <v>303518916.28445411</v>
      </c>
      <c r="G29" s="10"/>
      <c r="H29" s="10">
        <f t="shared" si="7"/>
        <v>2733491.990726952</v>
      </c>
      <c r="K29" s="11">
        <v>10</v>
      </c>
      <c r="L29" s="14">
        <f t="shared" si="19"/>
        <v>9246.2666490811807</v>
      </c>
      <c r="M29" s="14">
        <f t="shared" si="8"/>
        <v>6538.3280169086493</v>
      </c>
      <c r="N29" s="14">
        <f t="shared" si="9"/>
        <v>2707.9386321725315</v>
      </c>
      <c r="O29" s="14">
        <f t="shared" si="10"/>
        <v>904470.45896652678</v>
      </c>
      <c r="P29" s="35"/>
      <c r="Q29" s="14"/>
      <c r="R29" s="21">
        <f t="shared" si="11"/>
        <v>335.7159311053544</v>
      </c>
      <c r="S29" s="14">
        <f t="shared" si="0"/>
        <v>3104119.0173446736</v>
      </c>
      <c r="T29" s="23">
        <f t="shared" si="12"/>
        <v>3430777.9252328104</v>
      </c>
      <c r="U29" s="25">
        <f t="shared" si="13"/>
        <v>-326658.9078881368</v>
      </c>
      <c r="V29" s="25">
        <f t="shared" si="14"/>
        <v>303645142.28923482</v>
      </c>
      <c r="W29" s="25"/>
      <c r="X29" s="25">
        <f t="shared" si="1"/>
        <v>2773906.811535297</v>
      </c>
      <c r="Y29" s="37"/>
      <c r="Z29" s="25"/>
      <c r="AA29" s="11">
        <v>10</v>
      </c>
      <c r="AB29" s="21">
        <f t="shared" si="2"/>
        <v>335.7159311053544</v>
      </c>
      <c r="AC29" s="25">
        <f t="shared" si="15"/>
        <v>11542.947855573715</v>
      </c>
      <c r="AD29" s="26">
        <f t="shared" si="16"/>
        <v>6372.4239780944481</v>
      </c>
      <c r="AE29" s="25">
        <f t="shared" si="20"/>
        <v>5170.523877479267</v>
      </c>
      <c r="AF29" s="25">
        <f t="shared" si="17"/>
        <v>878989.05917147547</v>
      </c>
      <c r="AH29" s="27">
        <f t="shared" si="21"/>
        <v>3875151.4870344838</v>
      </c>
      <c r="AI29" s="27">
        <f t="shared" si="18"/>
        <v>3462917.8345137252</v>
      </c>
      <c r="AJ29" s="10"/>
    </row>
    <row r="30" spans="2:36" x14ac:dyDescent="0.25">
      <c r="B30" s="11">
        <v>11</v>
      </c>
      <c r="C30" s="10">
        <f t="shared" si="3"/>
        <v>3058893.1239108834</v>
      </c>
      <c r="D30" s="10">
        <f t="shared" si="4"/>
        <v>3433044.9838433028</v>
      </c>
      <c r="E30" s="14">
        <f t="shared" si="5"/>
        <v>-374151.85993241938</v>
      </c>
      <c r="F30" s="10">
        <f t="shared" si="6"/>
        <v>303893068.14438653</v>
      </c>
      <c r="G30" s="10"/>
      <c r="H30" s="10">
        <f t="shared" si="7"/>
        <v>2702919.776989121</v>
      </c>
      <c r="K30" s="11">
        <v>11</v>
      </c>
      <c r="L30" s="14">
        <f t="shared" si="19"/>
        <v>9246.2666490811807</v>
      </c>
      <c r="M30" s="14">
        <f t="shared" si="8"/>
        <v>6518.8110276663247</v>
      </c>
      <c r="N30" s="14">
        <f t="shared" si="9"/>
        <v>2727.4556214148561</v>
      </c>
      <c r="O30" s="14">
        <f t="shared" si="10"/>
        <v>901743.00334511197</v>
      </c>
      <c r="P30" s="35"/>
      <c r="Q30" s="14"/>
      <c r="R30" s="21">
        <f t="shared" si="11"/>
        <v>337.0836793648204</v>
      </c>
      <c r="S30" s="14">
        <f t="shared" si="0"/>
        <v>3116765.5824605129</v>
      </c>
      <c r="T30" s="23">
        <f t="shared" si="12"/>
        <v>3434472.7022795961</v>
      </c>
      <c r="U30" s="25">
        <f t="shared" si="13"/>
        <v>-317707.11981908325</v>
      </c>
      <c r="V30" s="25">
        <f t="shared" si="14"/>
        <v>303962849.40905392</v>
      </c>
      <c r="W30" s="25"/>
      <c r="X30" s="25">
        <f t="shared" si="1"/>
        <v>2754057.4292117599</v>
      </c>
      <c r="Y30" s="37"/>
      <c r="Z30" s="25"/>
      <c r="AA30" s="11">
        <v>11</v>
      </c>
      <c r="AB30" s="21">
        <f t="shared" si="2"/>
        <v>337.0836793648204</v>
      </c>
      <c r="AC30" s="25">
        <f t="shared" si="15"/>
        <v>11505.682218274917</v>
      </c>
      <c r="AD30" s="26">
        <f t="shared" si="16"/>
        <v>6335.1583407956505</v>
      </c>
      <c r="AE30" s="25">
        <f t="shared" si="20"/>
        <v>5170.523877479267</v>
      </c>
      <c r="AF30" s="25">
        <f t="shared" si="17"/>
        <v>873818.53529399622</v>
      </c>
      <c r="AH30" s="27">
        <f t="shared" si="21"/>
        <v>3878377.6957384977</v>
      </c>
      <c r="AI30" s="27">
        <f t="shared" si="18"/>
        <v>3427038.2624687236</v>
      </c>
      <c r="AJ30" s="10"/>
    </row>
    <row r="31" spans="2:36" x14ac:dyDescent="0.25">
      <c r="B31" s="11">
        <v>12</v>
      </c>
      <c r="C31" s="10">
        <f t="shared" si="3"/>
        <v>3058893.1239108834</v>
      </c>
      <c r="D31" s="10">
        <f t="shared" si="4"/>
        <v>3437276.9446767848</v>
      </c>
      <c r="E31" s="14">
        <f t="shared" si="5"/>
        <v>-378383.82076590136</v>
      </c>
      <c r="F31" s="10">
        <f t="shared" si="6"/>
        <v>304271451.96515244</v>
      </c>
      <c r="G31" s="10"/>
      <c r="H31" s="10">
        <f t="shared" si="7"/>
        <v>2672689.4922768739</v>
      </c>
      <c r="K31" s="11">
        <v>12</v>
      </c>
      <c r="L31" s="14">
        <f t="shared" si="19"/>
        <v>9246.2666490811807</v>
      </c>
      <c r="M31" s="14">
        <f t="shared" si="8"/>
        <v>6499.1533731723739</v>
      </c>
      <c r="N31" s="14">
        <f t="shared" si="9"/>
        <v>2747.1132759088068</v>
      </c>
      <c r="O31" s="14">
        <f t="shared" si="10"/>
        <v>898995.89006920322</v>
      </c>
      <c r="P31" s="35"/>
      <c r="Q31" s="14"/>
      <c r="R31" s="21">
        <f t="shared" si="11"/>
        <v>338.45700000000033</v>
      </c>
      <c r="S31" s="14">
        <f t="shared" si="0"/>
        <v>3129463.6712480723</v>
      </c>
      <c r="T31" s="23">
        <f t="shared" si="12"/>
        <v>3438066.2273467588</v>
      </c>
      <c r="U31" s="25">
        <f t="shared" si="13"/>
        <v>-308602.55609868653</v>
      </c>
      <c r="V31" s="25">
        <f t="shared" si="14"/>
        <v>304271451.96515262</v>
      </c>
      <c r="W31" s="25"/>
      <c r="X31" s="25">
        <f t="shared" si="1"/>
        <v>2734350.0840961738</v>
      </c>
      <c r="Y31" s="37"/>
      <c r="Z31" s="25"/>
      <c r="AA31" s="11">
        <v>12</v>
      </c>
      <c r="AB31" s="21">
        <f t="shared" si="2"/>
        <v>338.45700000000033</v>
      </c>
      <c r="AC31" s="25">
        <f t="shared" si="15"/>
        <v>11468.41658097612</v>
      </c>
      <c r="AD31" s="26">
        <f t="shared" si="16"/>
        <v>6297.8927034968528</v>
      </c>
      <c r="AE31" s="25">
        <f t="shared" si="20"/>
        <v>5170.523877479267</v>
      </c>
      <c r="AF31" s="25">
        <f t="shared" si="17"/>
        <v>868648.01141651697</v>
      </c>
      <c r="AH31" s="27">
        <f t="shared" si="21"/>
        <v>3881565.8707474386</v>
      </c>
      <c r="AI31" s="27">
        <f t="shared" si="18"/>
        <v>3391494.8630383895</v>
      </c>
      <c r="AJ31" s="10"/>
    </row>
    <row r="32" spans="2:36" x14ac:dyDescent="0.25">
      <c r="B32" s="11">
        <v>13</v>
      </c>
      <c r="C32" s="10">
        <f>$C$31*(1+$C$3)</f>
        <v>3211837.7801064276</v>
      </c>
      <c r="D32" s="10">
        <f t="shared" si="4"/>
        <v>3441556.7724178359</v>
      </c>
      <c r="E32" s="14">
        <f t="shared" si="5"/>
        <v>-229718.99231140828</v>
      </c>
      <c r="F32" s="10">
        <f t="shared" si="6"/>
        <v>304501170.95746386</v>
      </c>
      <c r="G32" s="10"/>
      <c r="H32" s="10">
        <f t="shared" si="7"/>
        <v>2774937.17796855</v>
      </c>
      <c r="K32" s="11">
        <v>13</v>
      </c>
      <c r="L32" s="14">
        <f t="shared" si="19"/>
        <v>9246.2666490811807</v>
      </c>
      <c r="M32" s="14">
        <f t="shared" si="8"/>
        <v>6479.3540396068483</v>
      </c>
      <c r="N32" s="14">
        <f t="shared" si="9"/>
        <v>2766.9126094743324</v>
      </c>
      <c r="O32" s="14">
        <f t="shared" si="10"/>
        <v>896228.97745972883</v>
      </c>
      <c r="P32" s="35"/>
      <c r="Q32" s="14"/>
      <c r="R32" s="21">
        <f t="shared" si="11"/>
        <v>339.8359157134426</v>
      </c>
      <c r="S32" s="14">
        <f t="shared" si="0"/>
        <v>3142213.4936211677</v>
      </c>
      <c r="T32" s="23">
        <f t="shared" si="12"/>
        <v>3441556.7724178378</v>
      </c>
      <c r="U32" s="25">
        <f t="shared" si="13"/>
        <v>-299343.27879667003</v>
      </c>
      <c r="V32" s="25">
        <f t="shared" si="14"/>
        <v>304570795.24394929</v>
      </c>
      <c r="W32" s="25"/>
      <c r="X32" s="25">
        <f t="shared" si="1"/>
        <v>2714783.7598058558</v>
      </c>
      <c r="Y32" s="37"/>
      <c r="Z32" s="25"/>
      <c r="AA32" s="11">
        <v>13</v>
      </c>
      <c r="AB32" s="21">
        <f t="shared" si="2"/>
        <v>339.8359157134426</v>
      </c>
      <c r="AC32" s="25">
        <f t="shared" si="15"/>
        <v>11431.150943677321</v>
      </c>
      <c r="AD32" s="26">
        <f t="shared" si="16"/>
        <v>6260.6270661980543</v>
      </c>
      <c r="AE32" s="25">
        <f t="shared" si="20"/>
        <v>5170.523877479267</v>
      </c>
      <c r="AF32" s="25">
        <f t="shared" si="17"/>
        <v>863477.48753903771</v>
      </c>
      <c r="AH32" s="27">
        <f t="shared" si="21"/>
        <v>3884715.648603166</v>
      </c>
      <c r="AI32" s="27">
        <f t="shared" si="18"/>
        <v>3356284.6622932288</v>
      </c>
      <c r="AJ32" s="10"/>
    </row>
    <row r="33" spans="2:36" x14ac:dyDescent="0.25">
      <c r="B33" s="11">
        <v>14</v>
      </c>
      <c r="C33" s="10">
        <f t="shared" ref="C33:C43" si="22">$C$31*(1+$C$3)</f>
        <v>3211837.7801064276</v>
      </c>
      <c r="D33" s="10">
        <f t="shared" si="4"/>
        <v>3444155.0804373235</v>
      </c>
      <c r="E33" s="14">
        <f t="shared" si="5"/>
        <v>-232317.30033089593</v>
      </c>
      <c r="F33" s="10">
        <f t="shared" si="6"/>
        <v>304733488.25779474</v>
      </c>
      <c r="G33" s="10"/>
      <c r="H33" s="10">
        <f t="shared" si="7"/>
        <v>2743901.4285309422</v>
      </c>
      <c r="K33" s="11">
        <v>14</v>
      </c>
      <c r="L33" s="14">
        <f t="shared" si="19"/>
        <v>9246.2666490811807</v>
      </c>
      <c r="M33" s="14">
        <f t="shared" si="8"/>
        <v>6459.4120058428707</v>
      </c>
      <c r="N33" s="14">
        <f t="shared" si="9"/>
        <v>2786.85464323831</v>
      </c>
      <c r="O33" s="14">
        <f t="shared" si="10"/>
        <v>893442.12281649048</v>
      </c>
      <c r="P33" s="35"/>
      <c r="Q33" s="14"/>
      <c r="R33" s="21">
        <f t="shared" si="11"/>
        <v>341.22044930018865</v>
      </c>
      <c r="S33" s="14">
        <f t="shared" si="0"/>
        <v>3155015.2603488304</v>
      </c>
      <c r="T33" s="23">
        <f t="shared" si="12"/>
        <v>3444942.5875568092</v>
      </c>
      <c r="U33" s="25">
        <f t="shared" si="13"/>
        <v>-289927.32720797881</v>
      </c>
      <c r="V33" s="25">
        <f t="shared" si="14"/>
        <v>304860722.57115728</v>
      </c>
      <c r="W33" s="25"/>
      <c r="X33" s="25">
        <f t="shared" si="1"/>
        <v>2695357.4472311041</v>
      </c>
      <c r="Y33" s="37"/>
      <c r="Z33" s="25"/>
      <c r="AA33" s="11">
        <v>14</v>
      </c>
      <c r="AB33" s="21">
        <f t="shared" si="2"/>
        <v>341.22044930018865</v>
      </c>
      <c r="AC33" s="25">
        <f t="shared" si="15"/>
        <v>11393.885306378525</v>
      </c>
      <c r="AD33" s="26">
        <f t="shared" si="16"/>
        <v>6223.3614288992567</v>
      </c>
      <c r="AE33" s="25">
        <f t="shared" si="20"/>
        <v>5170.523877479267</v>
      </c>
      <c r="AF33" s="25">
        <f t="shared" si="17"/>
        <v>858306.96366155846</v>
      </c>
      <c r="AH33" s="27">
        <f t="shared" si="21"/>
        <v>3887826.6635172977</v>
      </c>
      <c r="AI33" s="27">
        <f t="shared" si="18"/>
        <v>3321404.711651505</v>
      </c>
      <c r="AJ33" s="10"/>
    </row>
    <row r="34" spans="2:36" x14ac:dyDescent="0.25">
      <c r="B34" s="11">
        <v>15</v>
      </c>
      <c r="C34" s="10">
        <f t="shared" si="22"/>
        <v>3211837.7801064276</v>
      </c>
      <c r="D34" s="10">
        <f t="shared" si="4"/>
        <v>3446782.7774267714</v>
      </c>
      <c r="E34" s="14">
        <f t="shared" si="5"/>
        <v>-234944.99732034374</v>
      </c>
      <c r="F34" s="10">
        <f t="shared" si="6"/>
        <v>304968433.25511509</v>
      </c>
      <c r="G34" s="10"/>
      <c r="H34" s="10">
        <f t="shared" si="7"/>
        <v>2713212.7924445122</v>
      </c>
      <c r="K34" s="11">
        <v>15</v>
      </c>
      <c r="L34" s="14">
        <f t="shared" si="19"/>
        <v>9246.2666490811807</v>
      </c>
      <c r="M34" s="14">
        <f t="shared" si="8"/>
        <v>6439.3262433939744</v>
      </c>
      <c r="N34" s="14">
        <f t="shared" si="9"/>
        <v>2806.9404056872063</v>
      </c>
      <c r="O34" s="14">
        <f t="shared" si="10"/>
        <v>890635.18241080327</v>
      </c>
      <c r="P34" s="35"/>
      <c r="Q34" s="14"/>
      <c r="R34" s="21">
        <f t="shared" si="11"/>
        <v>342.61062364814973</v>
      </c>
      <c r="S34" s="14">
        <f t="shared" si="0"/>
        <v>3167869.1830587909</v>
      </c>
      <c r="T34" s="23">
        <f t="shared" si="12"/>
        <v>3448221.9006504868</v>
      </c>
      <c r="U34" s="25">
        <f t="shared" si="13"/>
        <v>-280352.71759169595</v>
      </c>
      <c r="V34" s="25">
        <f t="shared" si="14"/>
        <v>305141075.28874898</v>
      </c>
      <c r="W34" s="25"/>
      <c r="X34" s="25">
        <f t="shared" si="1"/>
        <v>2676070.1444831532</v>
      </c>
      <c r="Y34" s="37"/>
      <c r="Z34" s="25"/>
      <c r="AA34" s="11">
        <v>15</v>
      </c>
      <c r="AB34" s="21">
        <f t="shared" si="2"/>
        <v>342.61062364814973</v>
      </c>
      <c r="AC34" s="25">
        <f t="shared" si="15"/>
        <v>11356.619669079726</v>
      </c>
      <c r="AD34" s="26">
        <f t="shared" si="16"/>
        <v>6186.0957916004591</v>
      </c>
      <c r="AE34" s="25">
        <f t="shared" si="20"/>
        <v>5170.523877479267</v>
      </c>
      <c r="AF34" s="25">
        <f t="shared" si="17"/>
        <v>853136.43978407921</v>
      </c>
      <c r="AH34" s="27">
        <f t="shared" si="21"/>
        <v>3890898.5473582488</v>
      </c>
      <c r="AI34" s="27">
        <f t="shared" si="18"/>
        <v>3286852.0876687486</v>
      </c>
      <c r="AJ34" s="10"/>
    </row>
    <row r="35" spans="2:36" x14ac:dyDescent="0.25">
      <c r="B35" s="11">
        <v>16</v>
      </c>
      <c r="C35" s="10">
        <f t="shared" si="22"/>
        <v>3211837.7801064276</v>
      </c>
      <c r="D35" s="10">
        <f t="shared" si="4"/>
        <v>3449440.1957992516</v>
      </c>
      <c r="E35" s="14">
        <f t="shared" si="5"/>
        <v>-237602.41569282394</v>
      </c>
      <c r="F35" s="10">
        <f t="shared" si="6"/>
        <v>305206035.6708079</v>
      </c>
      <c r="G35" s="10"/>
      <c r="H35" s="10">
        <f t="shared" si="7"/>
        <v>2682867.3874869612</v>
      </c>
      <c r="K35" s="11">
        <v>16</v>
      </c>
      <c r="L35" s="14">
        <f t="shared" si="19"/>
        <v>9246.2666490811807</v>
      </c>
      <c r="M35" s="14">
        <f t="shared" si="8"/>
        <v>6419.0957163610592</v>
      </c>
      <c r="N35" s="14">
        <f t="shared" si="9"/>
        <v>2827.1709327201215</v>
      </c>
      <c r="O35" s="14">
        <f t="shared" si="10"/>
        <v>887808.01147808321</v>
      </c>
      <c r="P35" s="35"/>
      <c r="Q35" s="14"/>
      <c r="R35" s="21">
        <f t="shared" si="11"/>
        <v>344.00646173848526</v>
      </c>
      <c r="S35" s="14">
        <f t="shared" si="0"/>
        <v>3180775.4742409773</v>
      </c>
      <c r="T35" s="23">
        <f t="shared" si="12"/>
        <v>3451392.9171479661</v>
      </c>
      <c r="U35" s="25">
        <f t="shared" si="13"/>
        <v>-270617.44290698878</v>
      </c>
      <c r="V35" s="25">
        <f t="shared" si="14"/>
        <v>305411692.73165596</v>
      </c>
      <c r="W35" s="25"/>
      <c r="X35" s="25">
        <f t="shared" si="1"/>
        <v>2656920.8568425025</v>
      </c>
      <c r="Y35" s="37"/>
      <c r="Z35" s="25"/>
      <c r="AA35" s="11">
        <v>16</v>
      </c>
      <c r="AB35" s="21">
        <f t="shared" si="2"/>
        <v>344.00646173848526</v>
      </c>
      <c r="AC35" s="25">
        <f t="shared" si="15"/>
        <v>11319.354031780927</v>
      </c>
      <c r="AD35" s="26">
        <f t="shared" si="16"/>
        <v>6148.8301543016614</v>
      </c>
      <c r="AE35" s="25">
        <f t="shared" si="20"/>
        <v>5170.523877479267</v>
      </c>
      <c r="AF35" s="25">
        <f t="shared" si="17"/>
        <v>847965.91590659996</v>
      </c>
      <c r="AH35" s="27">
        <f t="shared" si="21"/>
        <v>3893930.9296382144</v>
      </c>
      <c r="AI35" s="27">
        <f t="shared" si="18"/>
        <v>3252623.8918289891</v>
      </c>
      <c r="AJ35" s="10"/>
    </row>
    <row r="36" spans="2:36" x14ac:dyDescent="0.25">
      <c r="B36" s="11">
        <v>17</v>
      </c>
      <c r="C36" s="10">
        <f t="shared" si="22"/>
        <v>3211837.7801064276</v>
      </c>
      <c r="D36" s="10">
        <f t="shared" si="4"/>
        <v>3452127.6717277002</v>
      </c>
      <c r="E36" s="14">
        <f t="shared" si="5"/>
        <v>-240289.89162127255</v>
      </c>
      <c r="F36" s="10">
        <f t="shared" si="6"/>
        <v>305446325.56242919</v>
      </c>
      <c r="G36" s="10"/>
      <c r="H36" s="10">
        <f t="shared" si="7"/>
        <v>2652861.3748559542</v>
      </c>
      <c r="K36" s="11">
        <v>17</v>
      </c>
      <c r="L36" s="14">
        <f t="shared" si="19"/>
        <v>9246.2666490811807</v>
      </c>
      <c r="M36" s="14">
        <f t="shared" si="8"/>
        <v>6398.7193813789618</v>
      </c>
      <c r="N36" s="14">
        <f t="shared" si="9"/>
        <v>2847.547267702219</v>
      </c>
      <c r="O36" s="14">
        <f t="shared" si="10"/>
        <v>884960.46421038103</v>
      </c>
      <c r="P36" s="35"/>
      <c r="Q36" s="14"/>
      <c r="R36" s="21">
        <f t="shared" si="11"/>
        <v>345.40798664598276</v>
      </c>
      <c r="S36" s="14">
        <f t="shared" si="0"/>
        <v>3193734.3472510283</v>
      </c>
      <c r="T36" s="23">
        <f t="shared" si="12"/>
        <v>3454453.8197970833</v>
      </c>
      <c r="U36" s="25">
        <f t="shared" si="13"/>
        <v>-260719.47254605498</v>
      </c>
      <c r="V36" s="25">
        <f t="shared" si="14"/>
        <v>305672412.204202</v>
      </c>
      <c r="W36" s="25"/>
      <c r="X36" s="25">
        <f t="shared" si="1"/>
        <v>2637908.5967076146</v>
      </c>
      <c r="Y36" s="37"/>
      <c r="Z36" s="25"/>
      <c r="AA36" s="11">
        <v>17</v>
      </c>
      <c r="AB36" s="21">
        <f t="shared" si="2"/>
        <v>345.40798664598276</v>
      </c>
      <c r="AC36" s="25">
        <f t="shared" si="15"/>
        <v>11282.088394482129</v>
      </c>
      <c r="AD36" s="26">
        <f t="shared" si="16"/>
        <v>6111.5645170028629</v>
      </c>
      <c r="AE36" s="25">
        <f t="shared" si="20"/>
        <v>5170.523877479267</v>
      </c>
      <c r="AF36" s="25">
        <f t="shared" si="17"/>
        <v>842795.3920291207</v>
      </c>
      <c r="AH36" s="27">
        <f t="shared" si="21"/>
        <v>3896923.4375000801</v>
      </c>
      <c r="AI36" s="27">
        <f t="shared" si="18"/>
        <v>3218717.2503376845</v>
      </c>
      <c r="AJ36" s="10"/>
    </row>
    <row r="37" spans="2:36" x14ac:dyDescent="0.25">
      <c r="B37" s="11">
        <v>18</v>
      </c>
      <c r="C37" s="10">
        <f t="shared" si="22"/>
        <v>3211837.7801064276</v>
      </c>
      <c r="D37" s="10">
        <f t="shared" si="4"/>
        <v>3454845.5451874402</v>
      </c>
      <c r="E37" s="14">
        <f t="shared" si="5"/>
        <v>-243007.76508101262</v>
      </c>
      <c r="F37" s="10">
        <f t="shared" si="6"/>
        <v>305689333.32751018</v>
      </c>
      <c r="G37" s="10"/>
      <c r="H37" s="10">
        <f t="shared" si="7"/>
        <v>2623190.9586835024</v>
      </c>
      <c r="K37" s="11">
        <v>18</v>
      </c>
      <c r="L37" s="14">
        <f t="shared" si="19"/>
        <v>9246.2666490811807</v>
      </c>
      <c r="M37" s="14">
        <f t="shared" si="8"/>
        <v>6378.1961875626503</v>
      </c>
      <c r="N37" s="14">
        <f t="shared" si="9"/>
        <v>2868.0704615185305</v>
      </c>
      <c r="O37" s="14">
        <f t="shared" si="10"/>
        <v>882092.39374886255</v>
      </c>
      <c r="P37" s="35"/>
      <c r="Q37" s="14"/>
      <c r="R37" s="21">
        <f t="shared" si="11"/>
        <v>346.81522153943928</v>
      </c>
      <c r="S37" s="14">
        <f t="shared" si="0"/>
        <v>3206746.0163138187</v>
      </c>
      <c r="T37" s="23">
        <f t="shared" si="12"/>
        <v>3457402.7683778554</v>
      </c>
      <c r="U37" s="25">
        <f t="shared" si="13"/>
        <v>-250656.75206403667</v>
      </c>
      <c r="V37" s="25">
        <f t="shared" si="14"/>
        <v>305923068.95626605</v>
      </c>
      <c r="W37" s="25"/>
      <c r="X37" s="25">
        <f t="shared" si="1"/>
        <v>2619032.3835439817</v>
      </c>
      <c r="Y37" s="37"/>
      <c r="Z37" s="25"/>
      <c r="AA37" s="11">
        <v>18</v>
      </c>
      <c r="AB37" s="21">
        <f t="shared" si="2"/>
        <v>346.81522153943928</v>
      </c>
      <c r="AC37" s="25">
        <f t="shared" si="15"/>
        <v>11244.822757183332</v>
      </c>
      <c r="AD37" s="26">
        <f t="shared" si="16"/>
        <v>6074.2988797040653</v>
      </c>
      <c r="AE37" s="25">
        <f t="shared" si="20"/>
        <v>5170.523877479267</v>
      </c>
      <c r="AF37" s="25">
        <f t="shared" si="17"/>
        <v>837624.86815164145</v>
      </c>
      <c r="AH37" s="27">
        <f t="shared" si="21"/>
        <v>3899875.695704266</v>
      </c>
      <c r="AI37" s="27">
        <f t="shared" si="18"/>
        <v>3185129.3139163391</v>
      </c>
      <c r="AJ37" s="10"/>
    </row>
    <row r="38" spans="2:36" x14ac:dyDescent="0.25">
      <c r="B38" s="11">
        <v>19</v>
      </c>
      <c r="C38" s="10">
        <f t="shared" si="22"/>
        <v>3211837.7801064276</v>
      </c>
      <c r="D38" s="10">
        <f t="shared" si="4"/>
        <v>3457594.1599991922</v>
      </c>
      <c r="E38" s="14">
        <f t="shared" si="5"/>
        <v>-245756.37989276461</v>
      </c>
      <c r="F38" s="10">
        <f t="shared" si="6"/>
        <v>305935089.70740294</v>
      </c>
      <c r="G38" s="10"/>
      <c r="H38" s="10">
        <f t="shared" si="7"/>
        <v>2593852.3855557679</v>
      </c>
      <c r="K38" s="11">
        <v>19</v>
      </c>
      <c r="L38" s="14">
        <f t="shared" si="19"/>
        <v>9246.2666490811807</v>
      </c>
      <c r="M38" s="14">
        <f t="shared" si="8"/>
        <v>6357.5250764530256</v>
      </c>
      <c r="N38" s="14">
        <f t="shared" si="9"/>
        <v>2888.7415726281552</v>
      </c>
      <c r="O38" s="14">
        <f t="shared" si="10"/>
        <v>879203.65217623441</v>
      </c>
      <c r="P38" s="35"/>
      <c r="Q38" s="14"/>
      <c r="R38" s="21">
        <f t="shared" si="11"/>
        <v>348.22818968204439</v>
      </c>
      <c r="S38" s="14">
        <f t="shared" si="0"/>
        <v>3219810.6965270024</v>
      </c>
      <c r="T38" s="23">
        <f t="shared" si="12"/>
        <v>3460237.8994328617</v>
      </c>
      <c r="U38" s="25">
        <f t="shared" si="13"/>
        <v>-240427.20290585933</v>
      </c>
      <c r="V38" s="25">
        <f t="shared" si="14"/>
        <v>306163496.15917188</v>
      </c>
      <c r="W38" s="25"/>
      <c r="X38" s="25">
        <f t="shared" si="1"/>
        <v>2600291.243833554</v>
      </c>
      <c r="Y38" s="37"/>
      <c r="Z38" s="25"/>
      <c r="AA38" s="11">
        <v>19</v>
      </c>
      <c r="AB38" s="21">
        <f t="shared" si="2"/>
        <v>348.22818968204439</v>
      </c>
      <c r="AC38" s="25">
        <f t="shared" si="15"/>
        <v>11207.557119884535</v>
      </c>
      <c r="AD38" s="26">
        <f t="shared" si="16"/>
        <v>6037.0332424052676</v>
      </c>
      <c r="AE38" s="25">
        <f t="shared" si="20"/>
        <v>5170.523877479267</v>
      </c>
      <c r="AF38" s="25">
        <f t="shared" si="17"/>
        <v>832454.3442741622</v>
      </c>
      <c r="AH38" s="27">
        <f t="shared" si="21"/>
        <v>3902787.3266154993</v>
      </c>
      <c r="AI38" s="27">
        <f t="shared" si="18"/>
        <v>3151857.2575987899</v>
      </c>
      <c r="AJ38" s="10"/>
    </row>
    <row r="39" spans="2:36" x14ac:dyDescent="0.25">
      <c r="B39" s="11">
        <v>20</v>
      </c>
      <c r="C39" s="10">
        <f t="shared" si="22"/>
        <v>3211837.7801064276</v>
      </c>
      <c r="D39" s="10">
        <f t="shared" si="4"/>
        <v>3460373.8638725667</v>
      </c>
      <c r="E39" s="14">
        <f t="shared" si="5"/>
        <v>-248536.08376613911</v>
      </c>
      <c r="F39" s="10">
        <f t="shared" si="6"/>
        <v>306183625.79116911</v>
      </c>
      <c r="G39" s="10"/>
      <c r="H39" s="10">
        <f t="shared" si="7"/>
        <v>2564841.9440382468</v>
      </c>
      <c r="K39" s="11">
        <v>20</v>
      </c>
      <c r="L39" s="14">
        <f t="shared" si="19"/>
        <v>9246.2666490811807</v>
      </c>
      <c r="M39" s="14">
        <f t="shared" si="8"/>
        <v>6336.7049819623289</v>
      </c>
      <c r="N39" s="14">
        <f t="shared" si="9"/>
        <v>2909.5616671188518</v>
      </c>
      <c r="O39" s="14">
        <f t="shared" si="10"/>
        <v>876294.0905091156</v>
      </c>
      <c r="P39" s="35"/>
      <c r="Q39" s="14"/>
      <c r="R39" s="21">
        <f t="shared" si="11"/>
        <v>349.6469144317648</v>
      </c>
      <c r="S39" s="14">
        <f t="shared" si="0"/>
        <v>3232928.6038645683</v>
      </c>
      <c r="T39" s="23">
        <f t="shared" si="12"/>
        <v>3462957.3259945386</v>
      </c>
      <c r="U39" s="25">
        <f t="shared" si="13"/>
        <v>-230028.72212997032</v>
      </c>
      <c r="V39" s="25">
        <f t="shared" si="14"/>
        <v>306393524.88130182</v>
      </c>
      <c r="W39" s="25"/>
      <c r="X39" s="25">
        <f t="shared" si="1"/>
        <v>2581684.2110245344</v>
      </c>
      <c r="Y39" s="37"/>
      <c r="Z39" s="25"/>
      <c r="AA39" s="11">
        <v>20</v>
      </c>
      <c r="AB39" s="21">
        <f t="shared" si="2"/>
        <v>349.6469144317648</v>
      </c>
      <c r="AC39" s="25">
        <f t="shared" si="15"/>
        <v>11170.291482585737</v>
      </c>
      <c r="AD39" s="26">
        <f t="shared" si="16"/>
        <v>5999.76760510647</v>
      </c>
      <c r="AE39" s="25">
        <f t="shared" si="20"/>
        <v>5170.523877479267</v>
      </c>
      <c r="AF39" s="25">
        <f t="shared" si="17"/>
        <v>827283.82039668295</v>
      </c>
      <c r="AH39" s="27">
        <f t="shared" si="21"/>
        <v>3905657.9501895262</v>
      </c>
      <c r="AI39" s="27">
        <f t="shared" si="18"/>
        <v>3118898.2805291624</v>
      </c>
      <c r="AJ39" s="10"/>
    </row>
    <row r="40" spans="2:36" x14ac:dyDescent="0.25">
      <c r="B40" s="11">
        <v>21</v>
      </c>
      <c r="C40" s="10">
        <f t="shared" si="22"/>
        <v>3211837.7801064276</v>
      </c>
      <c r="D40" s="10">
        <f t="shared" si="4"/>
        <v>3463185.0084500532</v>
      </c>
      <c r="E40" s="14">
        <f t="shared" si="5"/>
        <v>-251347.22834362555</v>
      </c>
      <c r="F40" s="10">
        <f t="shared" si="6"/>
        <v>306434973.01951271</v>
      </c>
      <c r="G40" s="10"/>
      <c r="H40" s="10">
        <f t="shared" si="7"/>
        <v>2536155.9642062597</v>
      </c>
      <c r="K40" s="11">
        <v>21</v>
      </c>
      <c r="L40" s="14">
        <f t="shared" si="19"/>
        <v>9246.2666490811807</v>
      </c>
      <c r="M40" s="14">
        <f t="shared" si="8"/>
        <v>6315.7348303191666</v>
      </c>
      <c r="N40" s="14">
        <f t="shared" si="9"/>
        <v>2930.5318187620142</v>
      </c>
      <c r="O40" s="14">
        <f t="shared" si="10"/>
        <v>873363.55869035353</v>
      </c>
      <c r="P40" s="35"/>
      <c r="Q40" s="14"/>
      <c r="R40" s="21">
        <f t="shared" si="11"/>
        <v>351.0714192417305</v>
      </c>
      <c r="S40" s="14">
        <f t="shared" si="0"/>
        <v>3246099.9551804098</v>
      </c>
      <c r="T40" s="23">
        <f t="shared" si="12"/>
        <v>3465559.1373093496</v>
      </c>
      <c r="U40" s="25">
        <f t="shared" si="13"/>
        <v>-219459.18212893978</v>
      </c>
      <c r="V40" s="25">
        <f t="shared" si="14"/>
        <v>306612984.06343079</v>
      </c>
      <c r="W40" s="25"/>
      <c r="X40" s="25">
        <f t="shared" si="1"/>
        <v>2563210.3254815293</v>
      </c>
      <c r="Y40" s="37"/>
      <c r="Z40" s="25"/>
      <c r="AA40" s="11">
        <v>21</v>
      </c>
      <c r="AB40" s="21">
        <f t="shared" si="2"/>
        <v>351.0714192417305</v>
      </c>
      <c r="AC40" s="25">
        <f t="shared" si="15"/>
        <v>11133.025845286938</v>
      </c>
      <c r="AD40" s="26">
        <f t="shared" si="16"/>
        <v>5962.5019678076724</v>
      </c>
      <c r="AE40" s="25">
        <f t="shared" si="20"/>
        <v>5170.523877479267</v>
      </c>
      <c r="AF40" s="25">
        <f t="shared" si="17"/>
        <v>822113.29651920369</v>
      </c>
      <c r="AH40" s="27">
        <f t="shared" si="21"/>
        <v>3908487.1839597519</v>
      </c>
      <c r="AI40" s="27">
        <f t="shared" si="18"/>
        <v>3086249.6057614689</v>
      </c>
      <c r="AJ40" s="10"/>
    </row>
    <row r="41" spans="2:36" x14ac:dyDescent="0.25">
      <c r="B41" s="11">
        <v>22</v>
      </c>
      <c r="C41" s="10">
        <f t="shared" si="22"/>
        <v>3211837.7801064276</v>
      </c>
      <c r="D41" s="10">
        <f t="shared" si="4"/>
        <v>3466027.9493515003</v>
      </c>
      <c r="E41" s="14">
        <f t="shared" si="5"/>
        <v>-254190.16924507264</v>
      </c>
      <c r="F41" s="10">
        <f t="shared" si="6"/>
        <v>306689163.18875778</v>
      </c>
      <c r="G41" s="10"/>
      <c r="H41" s="10">
        <f t="shared" si="7"/>
        <v>2507790.817180689</v>
      </c>
      <c r="K41" s="11">
        <v>22</v>
      </c>
      <c r="L41" s="14">
        <f t="shared" si="19"/>
        <v>9246.2666490811807</v>
      </c>
      <c r="M41" s="14">
        <f t="shared" si="8"/>
        <v>6294.6135400131216</v>
      </c>
      <c r="N41" s="14">
        <f t="shared" si="9"/>
        <v>2951.6531090680592</v>
      </c>
      <c r="O41" s="14">
        <f t="shared" si="10"/>
        <v>870411.90558128548</v>
      </c>
      <c r="P41" s="35"/>
      <c r="Q41" s="14"/>
      <c r="R41" s="21">
        <f t="shared" si="11"/>
        <v>352.50172766062241</v>
      </c>
      <c r="S41" s="14">
        <f t="shared" si="0"/>
        <v>3259324.9682119102</v>
      </c>
      <c r="T41" s="23">
        <f t="shared" si="12"/>
        <v>3468041.3985587936</v>
      </c>
      <c r="U41" s="25">
        <f t="shared" si="13"/>
        <v>-208716.43034688337</v>
      </c>
      <c r="V41" s="25">
        <f t="shared" si="14"/>
        <v>306821700.49377769</v>
      </c>
      <c r="W41" s="25"/>
      <c r="X41" s="25">
        <f t="shared" si="1"/>
        <v>2544868.6344360532</v>
      </c>
      <c r="Y41" s="37"/>
      <c r="Z41" s="25"/>
      <c r="AA41" s="11">
        <v>22</v>
      </c>
      <c r="AB41" s="21">
        <f t="shared" si="2"/>
        <v>352.50172766062241</v>
      </c>
      <c r="AC41" s="25">
        <f t="shared" si="15"/>
        <v>11095.76020798814</v>
      </c>
      <c r="AD41" s="26">
        <f t="shared" si="16"/>
        <v>5925.2363305088738</v>
      </c>
      <c r="AE41" s="25">
        <f t="shared" si="20"/>
        <v>5170.523877479267</v>
      </c>
      <c r="AF41" s="25">
        <f t="shared" si="17"/>
        <v>816942.77264172444</v>
      </c>
      <c r="AH41" s="27">
        <f t="shared" si="21"/>
        <v>3911274.6430238062</v>
      </c>
      <c r="AI41" s="27">
        <f t="shared" si="18"/>
        <v>3053908.4800608321</v>
      </c>
      <c r="AJ41" s="10"/>
    </row>
    <row r="42" spans="2:36" x14ac:dyDescent="0.25">
      <c r="B42" s="11">
        <v>23</v>
      </c>
      <c r="C42" s="10">
        <f t="shared" si="22"/>
        <v>3211837.7801064276</v>
      </c>
      <c r="D42" s="10">
        <f t="shared" si="4"/>
        <v>3468903.0462191072</v>
      </c>
      <c r="E42" s="14">
        <f t="shared" si="5"/>
        <v>-257065.26611267962</v>
      </c>
      <c r="F42" s="10">
        <f t="shared" si="6"/>
        <v>306946228.45487046</v>
      </c>
      <c r="G42" s="10"/>
      <c r="H42" s="10">
        <f t="shared" si="7"/>
        <v>2479742.9146689167</v>
      </c>
      <c r="K42" s="11">
        <v>23</v>
      </c>
      <c r="L42" s="14">
        <f t="shared" si="19"/>
        <v>9246.2666490811807</v>
      </c>
      <c r="M42" s="14">
        <f t="shared" si="8"/>
        <v>6273.3400217389881</v>
      </c>
      <c r="N42" s="14">
        <f t="shared" si="9"/>
        <v>2972.9266273421927</v>
      </c>
      <c r="O42" s="14">
        <f t="shared" si="10"/>
        <v>867438.97895394324</v>
      </c>
      <c r="P42" s="35"/>
      <c r="Q42" s="14"/>
      <c r="R42" s="21">
        <f t="shared" si="11"/>
        <v>353.93786333306167</v>
      </c>
      <c r="S42" s="14">
        <f t="shared" si="0"/>
        <v>3272603.8615835411</v>
      </c>
      <c r="T42" s="23">
        <f t="shared" si="12"/>
        <v>3470402.1505772169</v>
      </c>
      <c r="U42" s="25">
        <f t="shared" si="13"/>
        <v>-197798.28899367573</v>
      </c>
      <c r="V42" s="25">
        <f t="shared" si="14"/>
        <v>307019498.78277135</v>
      </c>
      <c r="W42" s="25"/>
      <c r="X42" s="25">
        <f t="shared" si="1"/>
        <v>2526658.1919373949</v>
      </c>
      <c r="Y42" s="37"/>
      <c r="Z42" s="25"/>
      <c r="AA42" s="11">
        <v>23</v>
      </c>
      <c r="AB42" s="21">
        <f t="shared" si="2"/>
        <v>353.93786333306167</v>
      </c>
      <c r="AC42" s="25">
        <f t="shared" si="15"/>
        <v>11058.494570689343</v>
      </c>
      <c r="AD42" s="26">
        <f t="shared" si="16"/>
        <v>5887.9706932100762</v>
      </c>
      <c r="AE42" s="25">
        <f t="shared" si="20"/>
        <v>5170.523877479267</v>
      </c>
      <c r="AF42" s="25">
        <f t="shared" si="17"/>
        <v>811772.24876424519</v>
      </c>
      <c r="AH42" s="27">
        <f t="shared" si="21"/>
        <v>3914019.9400300491</v>
      </c>
      <c r="AI42" s="27">
        <f t="shared" si="18"/>
        <v>3021872.1737063448</v>
      </c>
      <c r="AJ42" s="10"/>
    </row>
    <row r="43" spans="2:36" x14ac:dyDescent="0.25">
      <c r="B43" s="11">
        <v>24</v>
      </c>
      <c r="C43" s="10">
        <f t="shared" si="22"/>
        <v>3211837.7801064276</v>
      </c>
      <c r="D43" s="10">
        <f t="shared" si="4"/>
        <v>3471810.662762919</v>
      </c>
      <c r="E43" s="14">
        <f t="shared" si="5"/>
        <v>-259972.88265649136</v>
      </c>
      <c r="F43" s="10">
        <f t="shared" si="6"/>
        <v>307206201.33752698</v>
      </c>
      <c r="G43" s="10"/>
      <c r="H43" s="10">
        <f t="shared" si="7"/>
        <v>2452008.708510892</v>
      </c>
      <c r="K43" s="11">
        <v>24</v>
      </c>
      <c r="L43" s="14">
        <f t="shared" si="19"/>
        <v>9246.2666490811807</v>
      </c>
      <c r="M43" s="14">
        <f t="shared" si="8"/>
        <v>6251.913178340581</v>
      </c>
      <c r="N43" s="14">
        <f t="shared" si="9"/>
        <v>2994.3534707405997</v>
      </c>
      <c r="O43" s="14">
        <f t="shared" si="10"/>
        <v>864444.62548320263</v>
      </c>
      <c r="P43" s="35"/>
      <c r="Q43" s="14"/>
      <c r="R43" s="21">
        <f t="shared" si="11"/>
        <v>355.3798500000006</v>
      </c>
      <c r="S43" s="14">
        <f t="shared" si="0"/>
        <v>3285936.8548104782</v>
      </c>
      <c r="T43" s="23">
        <f t="shared" si="12"/>
        <v>3472639.4095663931</v>
      </c>
      <c r="U43" s="25">
        <f t="shared" si="13"/>
        <v>-186702.55475591496</v>
      </c>
      <c r="V43" s="25">
        <f t="shared" si="14"/>
        <v>307206201.33752728</v>
      </c>
      <c r="W43" s="25"/>
      <c r="X43" s="25">
        <f t="shared" si="1"/>
        <v>2508578.0588038294</v>
      </c>
      <c r="Y43" s="37"/>
      <c r="Z43" s="25"/>
      <c r="AA43" s="11">
        <v>24</v>
      </c>
      <c r="AB43" s="21">
        <f t="shared" si="2"/>
        <v>355.3798500000006</v>
      </c>
      <c r="AC43" s="25">
        <f t="shared" si="15"/>
        <v>11021.228933390546</v>
      </c>
      <c r="AD43" s="26">
        <f t="shared" si="16"/>
        <v>5850.7050559112786</v>
      </c>
      <c r="AE43" s="25">
        <f t="shared" si="20"/>
        <v>5170.523877479267</v>
      </c>
      <c r="AF43" s="25">
        <f t="shared" si="17"/>
        <v>806601.72488676594</v>
      </c>
      <c r="AH43" s="27">
        <f t="shared" si="21"/>
        <v>3916722.685163999</v>
      </c>
      <c r="AI43" s="27">
        <f t="shared" si="18"/>
        <v>2990137.9802955231</v>
      </c>
      <c r="AJ43" s="10"/>
    </row>
    <row r="44" spans="2:36" x14ac:dyDescent="0.25">
      <c r="B44" s="11">
        <v>25</v>
      </c>
      <c r="C44" s="10">
        <f>$C$43*(1+$C$3)</f>
        <v>3372429.6691117492</v>
      </c>
      <c r="D44" s="10">
        <f t="shared" si="4"/>
        <v>3474751.1668068343</v>
      </c>
      <c r="E44" s="14">
        <f t="shared" si="5"/>
        <v>-102321.49769508513</v>
      </c>
      <c r="F44" s="10">
        <f t="shared" si="6"/>
        <v>307308522.83522207</v>
      </c>
      <c r="G44" s="10"/>
      <c r="H44" s="10">
        <f t="shared" si="7"/>
        <v>2545813.9247417874</v>
      </c>
      <c r="K44" s="11">
        <v>25</v>
      </c>
      <c r="L44" s="14">
        <f t="shared" si="19"/>
        <v>9246.2666490811807</v>
      </c>
      <c r="M44" s="14">
        <f t="shared" si="8"/>
        <v>6230.3319047541572</v>
      </c>
      <c r="N44" s="14">
        <f t="shared" si="9"/>
        <v>3015.9347443270235</v>
      </c>
      <c r="O44" s="14">
        <f t="shared" si="10"/>
        <v>861428.69073887565</v>
      </c>
      <c r="P44" s="35"/>
      <c r="Q44" s="14"/>
      <c r="R44" s="21">
        <f t="shared" si="11"/>
        <v>356.82771149911497</v>
      </c>
      <c r="S44" s="14">
        <f t="shared" si="0"/>
        <v>3299324.1683022282</v>
      </c>
      <c r="T44" s="23">
        <f t="shared" si="12"/>
        <v>3474751.1668068375</v>
      </c>
      <c r="U44" s="25">
        <f t="shared" si="13"/>
        <v>-175426.99850460934</v>
      </c>
      <c r="V44" s="25">
        <f t="shared" si="14"/>
        <v>307381628.33603191</v>
      </c>
      <c r="W44" s="25"/>
      <c r="X44" s="25">
        <f t="shared" si="1"/>
        <v>2490627.3025741796</v>
      </c>
      <c r="Y44" s="37"/>
      <c r="Z44" s="25"/>
      <c r="AA44" s="11">
        <v>25</v>
      </c>
      <c r="AB44" s="21">
        <f t="shared" si="2"/>
        <v>356.82771149911497</v>
      </c>
      <c r="AC44" s="25">
        <f t="shared" si="15"/>
        <v>10983.963296091748</v>
      </c>
      <c r="AD44" s="26">
        <f t="shared" si="16"/>
        <v>5813.4394186124809</v>
      </c>
      <c r="AE44" s="25">
        <f t="shared" si="20"/>
        <v>5170.523877479267</v>
      </c>
      <c r="AF44" s="25">
        <f t="shared" si="17"/>
        <v>801431.20100928668</v>
      </c>
      <c r="AH44" s="27">
        <f t="shared" si="21"/>
        <v>3919382.486134694</v>
      </c>
      <c r="AI44" s="27">
        <f t="shared" si="18"/>
        <v>2958703.2165503572</v>
      </c>
      <c r="AJ44" s="10"/>
    </row>
    <row r="45" spans="2:36" x14ac:dyDescent="0.25">
      <c r="B45" s="11">
        <v>26</v>
      </c>
      <c r="C45" s="10">
        <f t="shared" ref="C45:C55" si="23">$C$43*(1+$C$3)</f>
        <v>3372429.6691117492</v>
      </c>
      <c r="D45" s="10">
        <f t="shared" si="4"/>
        <v>3475908.5058903471</v>
      </c>
      <c r="E45" s="14">
        <f t="shared" si="5"/>
        <v>-103478.83677859791</v>
      </c>
      <c r="F45" s="10">
        <f t="shared" si="6"/>
        <v>307412001.67200065</v>
      </c>
      <c r="G45" s="10"/>
      <c r="H45" s="10">
        <f t="shared" si="7"/>
        <v>2517340.7601201287</v>
      </c>
      <c r="K45" s="11">
        <v>26</v>
      </c>
      <c r="L45" s="14">
        <f t="shared" si="19"/>
        <v>9246.2666490811807</v>
      </c>
      <c r="M45" s="14">
        <f t="shared" si="8"/>
        <v>6208.5950879514221</v>
      </c>
      <c r="N45" s="14">
        <f t="shared" si="9"/>
        <v>3037.6715611297586</v>
      </c>
      <c r="O45" s="14">
        <f t="shared" si="10"/>
        <v>858391.01917774591</v>
      </c>
      <c r="P45" s="35"/>
      <c r="Q45" s="14"/>
      <c r="R45" s="21">
        <f t="shared" si="11"/>
        <v>358.28147176519832</v>
      </c>
      <c r="S45" s="14">
        <f t="shared" si="0"/>
        <v>3312766.0233662738</v>
      </c>
      <c r="T45" s="23">
        <f t="shared" si="12"/>
        <v>3476735.3883658084</v>
      </c>
      <c r="U45" s="25">
        <f t="shared" si="13"/>
        <v>-163969.36499953456</v>
      </c>
      <c r="V45" s="25">
        <f t="shared" si="14"/>
        <v>307545597.70103145</v>
      </c>
      <c r="W45" s="25"/>
      <c r="X45" s="25">
        <f t="shared" si="1"/>
        <v>2472804.9974597283</v>
      </c>
      <c r="Y45" s="37"/>
      <c r="Z45" s="25"/>
      <c r="AA45" s="11">
        <v>26</v>
      </c>
      <c r="AB45" s="21">
        <f t="shared" si="2"/>
        <v>358.28147176519832</v>
      </c>
      <c r="AC45" s="25">
        <f t="shared" si="15"/>
        <v>10946.697658792949</v>
      </c>
      <c r="AD45" s="26">
        <f t="shared" si="16"/>
        <v>5776.1737813136824</v>
      </c>
      <c r="AE45" s="25">
        <f t="shared" si="20"/>
        <v>5170.523877479267</v>
      </c>
      <c r="AF45" s="25">
        <f t="shared" si="17"/>
        <v>796260.67713180743</v>
      </c>
      <c r="AH45" s="27">
        <f t="shared" si="21"/>
        <v>3921998.9481609887</v>
      </c>
      <c r="AI45" s="27">
        <f t="shared" si="18"/>
        <v>2927565.2221249556</v>
      </c>
      <c r="AJ45" s="10"/>
    </row>
    <row r="46" spans="2:36" x14ac:dyDescent="0.25">
      <c r="B46" s="11">
        <v>27</v>
      </c>
      <c r="C46" s="10">
        <f t="shared" si="23"/>
        <v>3372429.6691117492</v>
      </c>
      <c r="D46" s="10">
        <f t="shared" si="4"/>
        <v>3477078.9354170649</v>
      </c>
      <c r="E46" s="14">
        <f t="shared" si="5"/>
        <v>-104649.26630531577</v>
      </c>
      <c r="F46" s="10">
        <f t="shared" si="6"/>
        <v>307516650.93830597</v>
      </c>
      <c r="G46" s="10"/>
      <c r="H46" s="10">
        <f t="shared" si="7"/>
        <v>2489186.0481142304</v>
      </c>
      <c r="K46" s="11">
        <v>27</v>
      </c>
      <c r="L46" s="14">
        <f t="shared" si="19"/>
        <v>9246.2666490811807</v>
      </c>
      <c r="M46" s="14">
        <f t="shared" si="8"/>
        <v>6186.7016068821267</v>
      </c>
      <c r="N46" s="14">
        <f t="shared" si="9"/>
        <v>3059.565042199054</v>
      </c>
      <c r="O46" s="14">
        <f t="shared" si="10"/>
        <v>855331.45413554681</v>
      </c>
      <c r="P46" s="35"/>
      <c r="Q46" s="14"/>
      <c r="R46" s="21">
        <f t="shared" si="11"/>
        <v>359.74115483055743</v>
      </c>
      <c r="S46" s="14">
        <f t="shared" si="0"/>
        <v>3326262.6422117325</v>
      </c>
      <c r="T46" s="23">
        <f t="shared" si="12"/>
        <v>3478590.0148019679</v>
      </c>
      <c r="U46" s="25">
        <f t="shared" si="13"/>
        <v>-152327.37259023543</v>
      </c>
      <c r="V46" s="25">
        <f t="shared" si="14"/>
        <v>307697925.07362169</v>
      </c>
      <c r="W46" s="25"/>
      <c r="X46" s="25">
        <f t="shared" si="1"/>
        <v>2455110.2242964711</v>
      </c>
      <c r="Y46" s="37"/>
      <c r="Z46" s="25"/>
      <c r="AA46" s="11">
        <v>27</v>
      </c>
      <c r="AB46" s="21">
        <f t="shared" si="2"/>
        <v>359.74115483055743</v>
      </c>
      <c r="AC46" s="25">
        <f t="shared" si="15"/>
        <v>10909.432021494151</v>
      </c>
      <c r="AD46" s="26">
        <f t="shared" si="16"/>
        <v>5738.9081440148848</v>
      </c>
      <c r="AE46" s="25">
        <f t="shared" si="20"/>
        <v>5170.523877479267</v>
      </c>
      <c r="AF46" s="25">
        <f t="shared" si="17"/>
        <v>791090.15325432818</v>
      </c>
      <c r="AH46" s="27">
        <f t="shared" si="21"/>
        <v>3924571.6739577684</v>
      </c>
      <c r="AI46" s="27">
        <f t="shared" si="18"/>
        <v>2896721.35941474</v>
      </c>
      <c r="AJ46" s="10"/>
    </row>
    <row r="47" spans="2:36" x14ac:dyDescent="0.25">
      <c r="B47" s="11">
        <v>28</v>
      </c>
      <c r="C47" s="10">
        <f t="shared" si="23"/>
        <v>3372429.6691117492</v>
      </c>
      <c r="D47" s="10">
        <f t="shared" si="4"/>
        <v>3478262.603450512</v>
      </c>
      <c r="E47" s="14">
        <f t="shared" si="5"/>
        <v>-105832.93433876289</v>
      </c>
      <c r="F47" s="10">
        <f t="shared" si="6"/>
        <v>307622483.87264472</v>
      </c>
      <c r="G47" s="10"/>
      <c r="H47" s="10">
        <f t="shared" si="7"/>
        <v>2461346.2270522569</v>
      </c>
      <c r="K47" s="11">
        <v>28</v>
      </c>
      <c r="L47" s="14">
        <f t="shared" si="19"/>
        <v>9246.2666490811807</v>
      </c>
      <c r="M47" s="14">
        <f t="shared" si="8"/>
        <v>6164.6503324162486</v>
      </c>
      <c r="N47" s="14">
        <f t="shared" si="9"/>
        <v>3081.6163166649321</v>
      </c>
      <c r="O47" s="14">
        <f t="shared" si="10"/>
        <v>852249.83781888185</v>
      </c>
      <c r="P47" s="35"/>
      <c r="Q47" s="14"/>
      <c r="R47" s="21">
        <f t="shared" si="11"/>
        <v>361.20678482540973</v>
      </c>
      <c r="S47" s="14">
        <f t="shared" si="0"/>
        <v>3339814.2479530284</v>
      </c>
      <c r="T47" s="23">
        <f t="shared" si="12"/>
        <v>3480312.9608666636</v>
      </c>
      <c r="U47" s="25">
        <f t="shared" si="13"/>
        <v>-140498.71291363519</v>
      </c>
      <c r="V47" s="25">
        <f t="shared" si="14"/>
        <v>307838423.78653532</v>
      </c>
      <c r="W47" s="25"/>
      <c r="X47" s="25">
        <f t="shared" si="1"/>
        <v>2437542.0704977093</v>
      </c>
      <c r="Y47" s="37"/>
      <c r="Z47" s="25"/>
      <c r="AA47" s="11">
        <v>28</v>
      </c>
      <c r="AB47" s="21">
        <f t="shared" si="2"/>
        <v>361.20678482540973</v>
      </c>
      <c r="AC47" s="25">
        <f t="shared" si="15"/>
        <v>10872.166384195354</v>
      </c>
      <c r="AD47" s="26">
        <f t="shared" si="16"/>
        <v>5701.6425067160872</v>
      </c>
      <c r="AE47" s="25">
        <f t="shared" si="20"/>
        <v>5170.523877479267</v>
      </c>
      <c r="AF47" s="25">
        <f t="shared" si="17"/>
        <v>785919.62937684893</v>
      </c>
      <c r="AH47" s="27">
        <f t="shared" si="21"/>
        <v>3927100.263722104</v>
      </c>
      <c r="AI47" s="27">
        <f t="shared" si="18"/>
        <v>2866169.0133672087</v>
      </c>
      <c r="AJ47" s="10"/>
    </row>
    <row r="48" spans="2:36" x14ac:dyDescent="0.25">
      <c r="B48" s="11">
        <v>29</v>
      </c>
      <c r="C48" s="10">
        <f t="shared" si="23"/>
        <v>3372429.6691117492</v>
      </c>
      <c r="D48" s="10">
        <f t="shared" si="4"/>
        <v>3479459.6597289299</v>
      </c>
      <c r="E48" s="14">
        <f t="shared" si="5"/>
        <v>-107029.99061718071</v>
      </c>
      <c r="F48" s="10">
        <f t="shared" si="6"/>
        <v>307729513.86326188</v>
      </c>
      <c r="G48" s="10"/>
      <c r="H48" s="10">
        <f t="shared" si="7"/>
        <v>2433817.7750972048</v>
      </c>
      <c r="K48" s="11">
        <v>29</v>
      </c>
      <c r="L48" s="14">
        <f t="shared" si="19"/>
        <v>9246.2666490811807</v>
      </c>
      <c r="M48" s="14">
        <f t="shared" si="8"/>
        <v>6142.4401272857613</v>
      </c>
      <c r="N48" s="14">
        <f t="shared" si="9"/>
        <v>3103.8265217954195</v>
      </c>
      <c r="O48" s="14">
        <f t="shared" si="10"/>
        <v>849146.01129708637</v>
      </c>
      <c r="P48" s="35"/>
      <c r="Q48" s="14"/>
      <c r="R48" s="21">
        <f t="shared" si="11"/>
        <v>362.67838597828211</v>
      </c>
      <c r="S48" s="14">
        <f t="shared" si="0"/>
        <v>3353421.0646135816</v>
      </c>
      <c r="T48" s="23">
        <f t="shared" si="12"/>
        <v>3481902.1152017843</v>
      </c>
      <c r="U48" s="25">
        <f t="shared" si="13"/>
        <v>-128481.05058820266</v>
      </c>
      <c r="V48" s="25">
        <f t="shared" si="14"/>
        <v>307966904.83712351</v>
      </c>
      <c r="W48" s="25"/>
      <c r="X48" s="25">
        <f t="shared" si="1"/>
        <v>2420099.6300069867</v>
      </c>
      <c r="Y48" s="37"/>
      <c r="Z48" s="25"/>
      <c r="AA48" s="11">
        <v>29</v>
      </c>
      <c r="AB48" s="21">
        <f t="shared" si="2"/>
        <v>362.67838597828211</v>
      </c>
      <c r="AC48" s="25">
        <f t="shared" si="15"/>
        <v>10834.900746896557</v>
      </c>
      <c r="AD48" s="26">
        <f t="shared" si="16"/>
        <v>5664.3768694172895</v>
      </c>
      <c r="AE48" s="25">
        <f t="shared" si="20"/>
        <v>5170.523877479267</v>
      </c>
      <c r="AF48" s="25">
        <f t="shared" si="17"/>
        <v>780749.10549936967</v>
      </c>
      <c r="AH48" s="27">
        <f t="shared" si="21"/>
        <v>3929584.3151193266</v>
      </c>
      <c r="AI48" s="27">
        <f t="shared" si="18"/>
        <v>2835905.5912942402</v>
      </c>
      <c r="AJ48" s="10"/>
    </row>
    <row r="49" spans="2:36" x14ac:dyDescent="0.25">
      <c r="B49" s="11">
        <v>30</v>
      </c>
      <c r="C49" s="10">
        <f t="shared" si="23"/>
        <v>3372429.6691117492</v>
      </c>
      <c r="D49" s="10">
        <f t="shared" si="4"/>
        <v>3480670.2556842235</v>
      </c>
      <c r="E49" s="14">
        <f t="shared" si="5"/>
        <v>-108240.58657247433</v>
      </c>
      <c r="F49" s="10">
        <f t="shared" si="6"/>
        <v>307837754.44983435</v>
      </c>
      <c r="G49" s="10"/>
      <c r="H49" s="10">
        <f t="shared" si="7"/>
        <v>2406597.2098013768</v>
      </c>
      <c r="K49" s="11">
        <v>30</v>
      </c>
      <c r="L49" s="14">
        <f t="shared" si="19"/>
        <v>9246.2666490811807</v>
      </c>
      <c r="M49" s="14">
        <f t="shared" si="8"/>
        <v>6120.0698460259819</v>
      </c>
      <c r="N49" s="14">
        <f t="shared" si="9"/>
        <v>3126.1968030551989</v>
      </c>
      <c r="O49" s="14">
        <f t="shared" si="10"/>
        <v>846019.81449403113</v>
      </c>
      <c r="P49" s="35"/>
      <c r="Q49" s="14"/>
      <c r="R49" s="21">
        <f t="shared" si="11"/>
        <v>364.15598261641145</v>
      </c>
      <c r="S49" s="14">
        <f t="shared" si="0"/>
        <v>3367083.3171295114</v>
      </c>
      <c r="T49" s="23">
        <f t="shared" si="12"/>
        <v>3483355.3400341612</v>
      </c>
      <c r="U49" s="25">
        <f t="shared" si="13"/>
        <v>-116272.02290464984</v>
      </c>
      <c r="V49" s="25">
        <f t="shared" si="14"/>
        <v>308083176.86002815</v>
      </c>
      <c r="W49" s="25"/>
      <c r="X49" s="25">
        <f t="shared" si="1"/>
        <v>2402782.0032513593</v>
      </c>
      <c r="Y49" s="37"/>
      <c r="Z49" s="25"/>
      <c r="AA49" s="11">
        <v>30</v>
      </c>
      <c r="AB49" s="21">
        <f t="shared" si="2"/>
        <v>364.15598261641145</v>
      </c>
      <c r="AC49" s="25">
        <f t="shared" si="15"/>
        <v>10797.635109597759</v>
      </c>
      <c r="AD49" s="26">
        <f t="shared" si="16"/>
        <v>5627.1112321184919</v>
      </c>
      <c r="AE49" s="25">
        <f t="shared" si="20"/>
        <v>5170.523877479267</v>
      </c>
      <c r="AF49" s="25">
        <f t="shared" si="17"/>
        <v>775578.58162189042</v>
      </c>
      <c r="AH49" s="27">
        <f t="shared" si="21"/>
        <v>3932023.4232690353</v>
      </c>
      <c r="AI49" s="27">
        <f t="shared" si="18"/>
        <v>2805928.5226859269</v>
      </c>
      <c r="AJ49" s="10"/>
    </row>
    <row r="50" spans="2:36" x14ac:dyDescent="0.25">
      <c r="B50" s="11">
        <v>31</v>
      </c>
      <c r="C50" s="10">
        <f t="shared" si="23"/>
        <v>3372429.6691117492</v>
      </c>
      <c r="D50" s="10">
        <f t="shared" si="4"/>
        <v>3481894.5444611139</v>
      </c>
      <c r="E50" s="14">
        <f t="shared" si="5"/>
        <v>-109464.87534936471</v>
      </c>
      <c r="F50" s="10">
        <f t="shared" si="6"/>
        <v>307947219.32518369</v>
      </c>
      <c r="G50" s="10"/>
      <c r="H50" s="10">
        <f t="shared" si="7"/>
        <v>2379681.0876658401</v>
      </c>
      <c r="K50" s="11">
        <v>31</v>
      </c>
      <c r="L50" s="14">
        <f t="shared" si="19"/>
        <v>9246.2666490811807</v>
      </c>
      <c r="M50" s="14">
        <f t="shared" si="8"/>
        <v>6097.5383349164895</v>
      </c>
      <c r="N50" s="14">
        <f t="shared" si="9"/>
        <v>3148.7283141646913</v>
      </c>
      <c r="O50" s="14">
        <f t="shared" si="10"/>
        <v>842871.08617986646</v>
      </c>
      <c r="P50" s="35"/>
      <c r="Q50" s="14"/>
      <c r="R50" s="21">
        <f t="shared" si="11"/>
        <v>365.63959916614681</v>
      </c>
      <c r="S50" s="14">
        <f t="shared" si="0"/>
        <v>3380801.2313533542</v>
      </c>
      <c r="T50" s="23">
        <f t="shared" si="12"/>
        <v>3484670.4708664683</v>
      </c>
      <c r="U50" s="25">
        <f t="shared" si="13"/>
        <v>-103869.23951311409</v>
      </c>
      <c r="V50" s="25">
        <f t="shared" si="14"/>
        <v>308187046.09954125</v>
      </c>
      <c r="W50" s="25"/>
      <c r="X50" s="25">
        <f t="shared" si="1"/>
        <v>2385588.2970950031</v>
      </c>
      <c r="Y50" s="37"/>
      <c r="Z50" s="25"/>
      <c r="AA50" s="11">
        <v>31</v>
      </c>
      <c r="AB50" s="21">
        <f t="shared" si="2"/>
        <v>365.63959916614681</v>
      </c>
      <c r="AC50" s="25">
        <f t="shared" si="15"/>
        <v>10760.36947229896</v>
      </c>
      <c r="AD50" s="26">
        <f t="shared" si="16"/>
        <v>5589.8455948196934</v>
      </c>
      <c r="AE50" s="25">
        <f t="shared" si="20"/>
        <v>5170.523877479267</v>
      </c>
      <c r="AF50" s="25">
        <f t="shared" si="17"/>
        <v>770408.05774441117</v>
      </c>
      <c r="AH50" s="27">
        <f t="shared" si="21"/>
        <v>3934417.1807310344</v>
      </c>
      <c r="AI50" s="27">
        <f t="shared" si="18"/>
        <v>2776235.2590259323</v>
      </c>
      <c r="AJ50" s="10"/>
    </row>
    <row r="51" spans="2:36" x14ac:dyDescent="0.25">
      <c r="B51" s="11">
        <v>32</v>
      </c>
      <c r="C51" s="10">
        <f t="shared" si="23"/>
        <v>3372429.6691117492</v>
      </c>
      <c r="D51" s="10">
        <f t="shared" si="4"/>
        <v>3483132.6809365116</v>
      </c>
      <c r="E51" s="14">
        <f t="shared" si="5"/>
        <v>-110703.01182476245</v>
      </c>
      <c r="F51" s="10">
        <f t="shared" si="6"/>
        <v>308057922.33700848</v>
      </c>
      <c r="G51" s="10"/>
      <c r="H51" s="10">
        <f t="shared" si="7"/>
        <v>2353066.0037048128</v>
      </c>
      <c r="K51" s="11">
        <v>32</v>
      </c>
      <c r="L51" s="14">
        <f t="shared" si="19"/>
        <v>9246.2666490811807</v>
      </c>
      <c r="M51" s="14">
        <f t="shared" si="8"/>
        <v>6074.8444319216305</v>
      </c>
      <c r="N51" s="14">
        <f t="shared" si="9"/>
        <v>3171.4222171595502</v>
      </c>
      <c r="O51" s="14">
        <f t="shared" si="10"/>
        <v>839699.66396270692</v>
      </c>
      <c r="P51" s="35"/>
      <c r="Q51" s="14"/>
      <c r="R51" s="21">
        <f t="shared" si="11"/>
        <v>367.12926015335324</v>
      </c>
      <c r="S51" s="14">
        <f t="shared" si="0"/>
        <v>3394575.0340577983</v>
      </c>
      <c r="T51" s="23">
        <f t="shared" si="12"/>
        <v>3485845.3161645844</v>
      </c>
      <c r="U51" s="25">
        <f t="shared" si="13"/>
        <v>-91270.282106786035</v>
      </c>
      <c r="V51" s="25">
        <f t="shared" si="14"/>
        <v>308278316.381648</v>
      </c>
      <c r="W51" s="25"/>
      <c r="X51" s="25">
        <f t="shared" si="1"/>
        <v>2368517.6247931509</v>
      </c>
      <c r="Y51" s="37"/>
      <c r="Z51" s="25"/>
      <c r="AA51" s="11">
        <v>32</v>
      </c>
      <c r="AB51" s="21">
        <f t="shared" si="2"/>
        <v>367.12926015335324</v>
      </c>
      <c r="AC51" s="25">
        <f t="shared" si="15"/>
        <v>10723.103835000162</v>
      </c>
      <c r="AD51" s="26">
        <f t="shared" si="16"/>
        <v>5552.5799575208957</v>
      </c>
      <c r="AE51" s="25">
        <f t="shared" si="20"/>
        <v>5170.523877479267</v>
      </c>
      <c r="AF51" s="25">
        <f t="shared" si="17"/>
        <v>765237.53386693192</v>
      </c>
      <c r="AH51" s="27">
        <f t="shared" si="21"/>
        <v>3936765.1774911941</v>
      </c>
      <c r="AI51" s="27">
        <f t="shared" si="18"/>
        <v>2746823.2736083539</v>
      </c>
      <c r="AJ51" s="10"/>
    </row>
    <row r="52" spans="2:36" x14ac:dyDescent="0.25">
      <c r="B52" s="11">
        <v>33</v>
      </c>
      <c r="C52" s="10">
        <f t="shared" si="23"/>
        <v>3372429.6691117492</v>
      </c>
      <c r="D52" s="10">
        <f t="shared" si="4"/>
        <v>3484384.8217391144</v>
      </c>
      <c r="E52" s="14">
        <f t="shared" si="5"/>
        <v>-111955.1526273652</v>
      </c>
      <c r="F52" s="10">
        <f t="shared" si="6"/>
        <v>308169877.48963583</v>
      </c>
      <c r="G52" s="10"/>
      <c r="H52" s="10">
        <f t="shared" si="7"/>
        <v>2326748.5910149156</v>
      </c>
      <c r="K52" s="11">
        <v>33</v>
      </c>
      <c r="L52" s="14">
        <f t="shared" si="19"/>
        <v>9246.2666490811807</v>
      </c>
      <c r="M52" s="14">
        <f t="shared" si="8"/>
        <v>6051.9869666305822</v>
      </c>
      <c r="N52" s="14">
        <f t="shared" si="9"/>
        <v>3194.2796824505986</v>
      </c>
      <c r="O52" s="14">
        <f t="shared" si="10"/>
        <v>836505.38428025634</v>
      </c>
      <c r="P52" s="35"/>
      <c r="Q52" s="14"/>
      <c r="R52" s="21">
        <f t="shared" si="11"/>
        <v>368.62499020381722</v>
      </c>
      <c r="S52" s="14">
        <f t="shared" ref="S52:S83" si="24">L52*R52</f>
        <v>3408404.9529394321</v>
      </c>
      <c r="T52" s="23">
        <f t="shared" si="12"/>
        <v>3486877.6570413779</v>
      </c>
      <c r="U52" s="25">
        <f t="shared" si="13"/>
        <v>-78472.704101945739</v>
      </c>
      <c r="V52" s="25">
        <f t="shared" si="14"/>
        <v>308356789.08574992</v>
      </c>
      <c r="W52" s="25"/>
      <c r="X52" s="25">
        <f t="shared" ref="X52:X83" si="25">1/(1+$C$7/12)^K52*S52</f>
        <v>2351569.1059463569</v>
      </c>
      <c r="Y52" s="37"/>
      <c r="Z52" s="25"/>
      <c r="AA52" s="11">
        <v>33</v>
      </c>
      <c r="AB52" s="21">
        <f t="shared" si="2"/>
        <v>368.62499020381722</v>
      </c>
      <c r="AC52" s="25">
        <f t="shared" si="15"/>
        <v>10685.838197701365</v>
      </c>
      <c r="AD52" s="26">
        <f t="shared" si="16"/>
        <v>5515.3143202220981</v>
      </c>
      <c r="AE52" s="25">
        <f t="shared" si="20"/>
        <v>5170.523877479267</v>
      </c>
      <c r="AF52" s="25">
        <f t="shared" si="17"/>
        <v>760067.00998945266</v>
      </c>
      <c r="AH52" s="27">
        <f t="shared" si="21"/>
        <v>3939067.0009472417</v>
      </c>
      <c r="AI52" s="27">
        <f t="shared" si="18"/>
        <v>2717690.0613560714</v>
      </c>
      <c r="AJ52" s="10"/>
    </row>
    <row r="53" spans="2:36" x14ac:dyDescent="0.25">
      <c r="B53" s="11">
        <v>34</v>
      </c>
      <c r="C53" s="10">
        <f t="shared" si="23"/>
        <v>3372429.6691117492</v>
      </c>
      <c r="D53" s="10">
        <f t="shared" si="4"/>
        <v>3485651.1252692132</v>
      </c>
      <c r="E53" s="14">
        <f t="shared" si="5"/>
        <v>-113221.45615746407</v>
      </c>
      <c r="F53" s="10">
        <f t="shared" si="6"/>
        <v>308283098.94579327</v>
      </c>
      <c r="G53" s="10"/>
      <c r="H53" s="10">
        <f t="shared" si="7"/>
        <v>2300725.5203492544</v>
      </c>
      <c r="K53" s="11">
        <v>34</v>
      </c>
      <c r="L53" s="14">
        <f t="shared" si="19"/>
        <v>9246.2666490811807</v>
      </c>
      <c r="M53" s="14">
        <f t="shared" si="8"/>
        <v>6028.9647601969946</v>
      </c>
      <c r="N53" s="14">
        <f t="shared" si="9"/>
        <v>3217.3018888841862</v>
      </c>
      <c r="O53" s="14">
        <f t="shared" si="10"/>
        <v>833288.08239137218</v>
      </c>
      <c r="P53" s="35"/>
      <c r="Q53" s="14"/>
      <c r="R53" s="21">
        <f t="shared" si="11"/>
        <v>370.12681404365372</v>
      </c>
      <c r="S53" s="14">
        <f t="shared" si="24"/>
        <v>3422291.2166225072</v>
      </c>
      <c r="T53" s="23">
        <f t="shared" si="12"/>
        <v>3487765.2469368731</v>
      </c>
      <c r="U53" s="25">
        <f t="shared" si="13"/>
        <v>-65474.030314365868</v>
      </c>
      <c r="V53" s="25">
        <f t="shared" si="14"/>
        <v>308422263.11606431</v>
      </c>
      <c r="W53" s="25"/>
      <c r="X53" s="25">
        <f t="shared" si="25"/>
        <v>2334741.8664550944</v>
      </c>
      <c r="Y53" s="37"/>
      <c r="Z53" s="25"/>
      <c r="AA53" s="11">
        <v>34</v>
      </c>
      <c r="AB53" s="21">
        <f t="shared" si="2"/>
        <v>370.12681404365372</v>
      </c>
      <c r="AC53" s="25">
        <f t="shared" si="15"/>
        <v>10648.572560402568</v>
      </c>
      <c r="AD53" s="26">
        <f t="shared" si="16"/>
        <v>5478.0486829233005</v>
      </c>
      <c r="AE53" s="25">
        <f t="shared" si="20"/>
        <v>5170.523877479267</v>
      </c>
      <c r="AF53" s="25">
        <f t="shared" si="17"/>
        <v>754896.48611197341</v>
      </c>
      <c r="AH53" s="27">
        <f t="shared" si="21"/>
        <v>3941322.2358944751</v>
      </c>
      <c r="AI53" s="27">
        <f t="shared" si="18"/>
        <v>2688833.1386405937</v>
      </c>
      <c r="AJ53" s="10"/>
    </row>
    <row r="54" spans="2:36" x14ac:dyDescent="0.25">
      <c r="B54" s="11">
        <v>35</v>
      </c>
      <c r="C54" s="10">
        <f t="shared" si="23"/>
        <v>3372429.6691117492</v>
      </c>
      <c r="D54" s="10">
        <f t="shared" si="4"/>
        <v>3486931.7517187372</v>
      </c>
      <c r="E54" s="14">
        <f t="shared" si="5"/>
        <v>-114502.08260698803</v>
      </c>
      <c r="F54" s="10">
        <f t="shared" si="6"/>
        <v>308397601.02840024</v>
      </c>
      <c r="G54" s="10"/>
      <c r="H54" s="10">
        <f t="shared" si="7"/>
        <v>2274993.4996962524</v>
      </c>
      <c r="K54" s="11">
        <v>35</v>
      </c>
      <c r="L54" s="14">
        <f t="shared" si="19"/>
        <v>9246.2666490811807</v>
      </c>
      <c r="M54" s="14">
        <f t="shared" si="8"/>
        <v>6005.7766252781894</v>
      </c>
      <c r="N54" s="14">
        <f t="shared" si="9"/>
        <v>3240.4900238029913</v>
      </c>
      <c r="O54" s="14">
        <f t="shared" si="10"/>
        <v>830047.59236756922</v>
      </c>
      <c r="P54" s="35"/>
      <c r="Q54" s="14"/>
      <c r="R54" s="21">
        <f t="shared" si="11"/>
        <v>371.63475649971497</v>
      </c>
      <c r="S54" s="14">
        <f t="shared" si="24"/>
        <v>3436234.0546627198</v>
      </c>
      <c r="T54" s="23">
        <f t="shared" si="12"/>
        <v>3488505.8112947536</v>
      </c>
      <c r="U54" s="25">
        <f t="shared" si="13"/>
        <v>-52271.756632033736</v>
      </c>
      <c r="V54" s="25">
        <f t="shared" si="14"/>
        <v>308474534.87269634</v>
      </c>
      <c r="W54" s="25"/>
      <c r="X54" s="25">
        <f t="shared" si="25"/>
        <v>2318035.0384746739</v>
      </c>
      <c r="Y54" s="37"/>
      <c r="Z54" s="25"/>
      <c r="AA54" s="11">
        <v>35</v>
      </c>
      <c r="AB54" s="21">
        <f t="shared" si="2"/>
        <v>371.63475649971497</v>
      </c>
      <c r="AC54" s="25">
        <f t="shared" si="15"/>
        <v>10611.30692310377</v>
      </c>
      <c r="AD54" s="26">
        <f t="shared" si="16"/>
        <v>5440.7830456245019</v>
      </c>
      <c r="AE54" s="25">
        <f t="shared" si="20"/>
        <v>5170.523877479267</v>
      </c>
      <c r="AF54" s="25">
        <f t="shared" si="17"/>
        <v>749725.96223449416</v>
      </c>
      <c r="AH54" s="27">
        <f t="shared" si="21"/>
        <v>3943530.4645114089</v>
      </c>
      <c r="AI54" s="27">
        <f t="shared" si="18"/>
        <v>2660250.0431033652</v>
      </c>
      <c r="AJ54" s="10"/>
    </row>
    <row r="55" spans="2:36" x14ac:dyDescent="0.25">
      <c r="B55" s="11">
        <v>36</v>
      </c>
      <c r="C55" s="10">
        <f t="shared" si="23"/>
        <v>3372429.6691117492</v>
      </c>
      <c r="D55" s="10">
        <f t="shared" si="4"/>
        <v>3488226.8630915158</v>
      </c>
      <c r="E55" s="14">
        <f t="shared" si="5"/>
        <v>-115797.19397976669</v>
      </c>
      <c r="F55" s="10">
        <f t="shared" si="6"/>
        <v>308513398.22237998</v>
      </c>
      <c r="G55" s="10"/>
      <c r="H55" s="10">
        <f t="shared" si="7"/>
        <v>2249549.2738632024</v>
      </c>
      <c r="K55" s="11">
        <v>36</v>
      </c>
      <c r="L55" s="14">
        <f t="shared" si="19"/>
        <v>9246.2666490811807</v>
      </c>
      <c r="M55" s="14">
        <f t="shared" si="8"/>
        <v>5982.4213659739262</v>
      </c>
      <c r="N55" s="14">
        <f t="shared" si="9"/>
        <v>3263.8452831072545</v>
      </c>
      <c r="O55" s="14">
        <f t="shared" si="10"/>
        <v>826783.74708446197</v>
      </c>
      <c r="P55" s="35"/>
      <c r="Q55" s="14"/>
      <c r="R55" s="21">
        <f t="shared" si="11"/>
        <v>373.1488425000008</v>
      </c>
      <c r="S55" s="14">
        <f t="shared" si="24"/>
        <v>3450233.6975510037</v>
      </c>
      <c r="T55" s="23">
        <f t="shared" si="12"/>
        <v>3489097.0472351653</v>
      </c>
      <c r="U55" s="25">
        <f t="shared" si="13"/>
        <v>-38863.3496841616</v>
      </c>
      <c r="V55" s="25">
        <f t="shared" si="14"/>
        <v>308513398.22238052</v>
      </c>
      <c r="W55" s="25"/>
      <c r="X55" s="25">
        <f t="shared" si="25"/>
        <v>2301447.7603704855</v>
      </c>
      <c r="Y55" s="37"/>
      <c r="Z55" s="25"/>
      <c r="AA55" s="11">
        <v>36</v>
      </c>
      <c r="AB55" s="21">
        <f t="shared" si="2"/>
        <v>373.1488425000008</v>
      </c>
      <c r="AC55" s="25">
        <f t="shared" si="15"/>
        <v>10574.041285804971</v>
      </c>
      <c r="AD55" s="26">
        <f t="shared" si="16"/>
        <v>5403.5174083257043</v>
      </c>
      <c r="AE55" s="25">
        <f t="shared" si="20"/>
        <v>5170.523877479267</v>
      </c>
      <c r="AF55" s="25">
        <f t="shared" si="17"/>
        <v>744555.43835701491</v>
      </c>
      <c r="AH55" s="27">
        <f t="shared" si="21"/>
        <v>3945691.2663453449</v>
      </c>
      <c r="AI55" s="27">
        <f t="shared" si="18"/>
        <v>2631938.3334785369</v>
      </c>
      <c r="AJ55" s="10"/>
    </row>
    <row r="56" spans="2:36" x14ac:dyDescent="0.25">
      <c r="B56" s="11">
        <v>37</v>
      </c>
      <c r="C56" s="10">
        <f>$C$55*(1+$C$3)</f>
        <v>3541051.1525673368</v>
      </c>
      <c r="D56" s="10">
        <f t="shared" si="4"/>
        <v>3489536.6232237727</v>
      </c>
      <c r="E56" s="14">
        <f t="shared" si="5"/>
        <v>51514.529343564063</v>
      </c>
      <c r="F56" s="10">
        <f t="shared" si="6"/>
        <v>308461883.69303644</v>
      </c>
      <c r="G56" s="10"/>
      <c r="H56" s="10">
        <f t="shared" si="7"/>
        <v>2335609.1052676938</v>
      </c>
      <c r="K56" s="11">
        <v>37</v>
      </c>
      <c r="L56" s="14">
        <f t="shared" si="19"/>
        <v>9246.2666490811807</v>
      </c>
      <c r="M56" s="14">
        <f t="shared" si="8"/>
        <v>5958.8977777647242</v>
      </c>
      <c r="N56" s="14">
        <f t="shared" si="9"/>
        <v>3287.3688713164565</v>
      </c>
      <c r="O56" s="14">
        <f t="shared" si="10"/>
        <v>823496.37821314554</v>
      </c>
      <c r="P56" s="35"/>
      <c r="Q56" s="14"/>
      <c r="R56" s="21">
        <f t="shared" si="11"/>
        <v>374.66909707407092</v>
      </c>
      <c r="S56" s="14">
        <f t="shared" si="24"/>
        <v>3464290.3767173411</v>
      </c>
      <c r="T56" s="23">
        <f t="shared" si="12"/>
        <v>3489536.6232237793</v>
      </c>
      <c r="U56" s="25">
        <f t="shared" si="13"/>
        <v>-25246.246506438125</v>
      </c>
      <c r="V56" s="25">
        <f t="shared" si="14"/>
        <v>308538644.46888697</v>
      </c>
      <c r="W56" s="25"/>
      <c r="X56" s="25">
        <f t="shared" si="25"/>
        <v>2284979.176673559</v>
      </c>
      <c r="Y56" s="37"/>
      <c r="Z56" s="25"/>
      <c r="AA56" s="11">
        <v>37</v>
      </c>
      <c r="AB56" s="21">
        <f t="shared" si="2"/>
        <v>374.66909707407092</v>
      </c>
      <c r="AC56" s="25">
        <f t="shared" si="15"/>
        <v>10536.775648506173</v>
      </c>
      <c r="AD56" s="26">
        <f t="shared" si="16"/>
        <v>5366.2517710269067</v>
      </c>
      <c r="AE56" s="25">
        <f t="shared" si="20"/>
        <v>5170.523877479267</v>
      </c>
      <c r="AF56" s="25">
        <f t="shared" si="17"/>
        <v>739384.91447953566</v>
      </c>
      <c r="AH56" s="27">
        <f t="shared" si="21"/>
        <v>3947804.2182978657</v>
      </c>
      <c r="AI56" s="27">
        <f t="shared" si="18"/>
        <v>2603895.5894171786</v>
      </c>
      <c r="AJ56" s="10"/>
    </row>
    <row r="57" spans="2:36" x14ac:dyDescent="0.25">
      <c r="B57" s="11">
        <v>38</v>
      </c>
      <c r="C57" s="10">
        <f t="shared" ref="C57:C67" si="26">$C$55*(1+$C$3)</f>
        <v>3541051.1525673368</v>
      </c>
      <c r="D57" s="10">
        <f t="shared" si="4"/>
        <v>3488953.9521378228</v>
      </c>
      <c r="E57" s="14">
        <f t="shared" si="5"/>
        <v>52097.20042951405</v>
      </c>
      <c r="F57" s="10">
        <f t="shared" si="6"/>
        <v>308409786.49260694</v>
      </c>
      <c r="G57" s="10"/>
      <c r="H57" s="10">
        <f t="shared" si="7"/>
        <v>2309486.9358900255</v>
      </c>
      <c r="K57" s="11">
        <v>38</v>
      </c>
      <c r="L57" s="14">
        <f t="shared" si="19"/>
        <v>9246.2666490811807</v>
      </c>
      <c r="M57" s="14">
        <f t="shared" si="8"/>
        <v>5935.2046474497429</v>
      </c>
      <c r="N57" s="14">
        <f t="shared" si="9"/>
        <v>3311.0620016314379</v>
      </c>
      <c r="O57" s="14">
        <f t="shared" si="10"/>
        <v>820185.31621151406</v>
      </c>
      <c r="P57" s="35"/>
      <c r="Q57" s="14"/>
      <c r="R57" s="21">
        <f t="shared" si="11"/>
        <v>376.19554535345844</v>
      </c>
      <c r="S57" s="14">
        <f t="shared" si="24"/>
        <v>3478404.3245345894</v>
      </c>
      <c r="T57" s="23">
        <f t="shared" si="12"/>
        <v>3489822.1787370592</v>
      </c>
      <c r="U57" s="25">
        <f t="shared" si="13"/>
        <v>-11417.854202469811</v>
      </c>
      <c r="V57" s="25">
        <f t="shared" si="14"/>
        <v>308550062.32308942</v>
      </c>
      <c r="W57" s="25"/>
      <c r="X57" s="25">
        <f t="shared" si="25"/>
        <v>2268628.4380364483</v>
      </c>
      <c r="Y57" s="37"/>
      <c r="Z57" s="25"/>
      <c r="AA57" s="11">
        <v>38</v>
      </c>
      <c r="AB57" s="21">
        <f t="shared" si="2"/>
        <v>376.19554535345844</v>
      </c>
      <c r="AC57" s="25">
        <f t="shared" si="15"/>
        <v>10499.510011207376</v>
      </c>
      <c r="AD57" s="26">
        <f t="shared" si="16"/>
        <v>5328.9861337281091</v>
      </c>
      <c r="AE57" s="25">
        <f t="shared" si="20"/>
        <v>5170.523877479267</v>
      </c>
      <c r="AF57" s="25">
        <f t="shared" si="17"/>
        <v>734214.3906020564</v>
      </c>
      <c r="AH57" s="27">
        <f t="shared" si="21"/>
        <v>3949868.8946102555</v>
      </c>
      <c r="AI57" s="27">
        <f t="shared" si="18"/>
        <v>2576119.4113129359</v>
      </c>
      <c r="AJ57" s="10"/>
    </row>
    <row r="58" spans="2:36" x14ac:dyDescent="0.25">
      <c r="B58" s="11">
        <v>39</v>
      </c>
      <c r="C58" s="10">
        <f t="shared" si="26"/>
        <v>3541051.1525673368</v>
      </c>
      <c r="D58" s="10">
        <f t="shared" si="4"/>
        <v>3488364.6905695614</v>
      </c>
      <c r="E58" s="14">
        <f t="shared" si="5"/>
        <v>52686.461997775361</v>
      </c>
      <c r="F58" s="10">
        <f t="shared" si="6"/>
        <v>308357100.03060919</v>
      </c>
      <c r="G58" s="10"/>
      <c r="H58" s="10">
        <f t="shared" si="7"/>
        <v>2283656.9248754391</v>
      </c>
      <c r="K58" s="11">
        <v>39</v>
      </c>
      <c r="L58" s="14">
        <f t="shared" si="19"/>
        <v>9246.2666490811807</v>
      </c>
      <c r="M58" s="14">
        <f t="shared" si="8"/>
        <v>5911.3407530842105</v>
      </c>
      <c r="N58" s="14">
        <f t="shared" si="9"/>
        <v>3334.9258959969702</v>
      </c>
      <c r="O58" s="14">
        <f t="shared" si="10"/>
        <v>816850.39031551708</v>
      </c>
      <c r="P58" s="35"/>
      <c r="Q58" s="14"/>
      <c r="R58" s="21">
        <f t="shared" si="11"/>
        <v>377.72821257208551</v>
      </c>
      <c r="S58" s="14">
        <f t="shared" si="24"/>
        <v>3492575.7743223212</v>
      </c>
      <c r="T58" s="23">
        <f t="shared" si="12"/>
        <v>3489951.3239237112</v>
      </c>
      <c r="U58" s="25">
        <f t="shared" si="13"/>
        <v>2624.4503986099735</v>
      </c>
      <c r="V58" s="25">
        <f t="shared" si="14"/>
        <v>308547437.8726908</v>
      </c>
      <c r="W58" s="25"/>
      <c r="X58" s="25">
        <f t="shared" si="25"/>
        <v>2252394.701189423</v>
      </c>
      <c r="Y58" s="37"/>
      <c r="Z58" s="25"/>
      <c r="AA58" s="11">
        <v>39</v>
      </c>
      <c r="AB58" s="21">
        <f t="shared" si="2"/>
        <v>377.72821257208551</v>
      </c>
      <c r="AC58" s="25">
        <f t="shared" si="15"/>
        <v>10462.244373908577</v>
      </c>
      <c r="AD58" s="26">
        <f t="shared" si="16"/>
        <v>5291.7204964293105</v>
      </c>
      <c r="AE58" s="25">
        <f t="shared" si="20"/>
        <v>5170.523877479267</v>
      </c>
      <c r="AF58" s="25">
        <f t="shared" si="17"/>
        <v>729043.86672457715</v>
      </c>
      <c r="AH58" s="27">
        <f t="shared" si="21"/>
        <v>3951884.866848845</v>
      </c>
      <c r="AI58" s="27">
        <f t="shared" si="18"/>
        <v>2548607.4201291008</v>
      </c>
      <c r="AJ58" s="10"/>
    </row>
    <row r="59" spans="2:36" x14ac:dyDescent="0.25">
      <c r="B59" s="11">
        <v>40</v>
      </c>
      <c r="C59" s="10">
        <f t="shared" si="26"/>
        <v>3541051.1525673368</v>
      </c>
      <c r="D59" s="10">
        <f t="shared" si="4"/>
        <v>3487768.763975292</v>
      </c>
      <c r="E59" s="14">
        <f t="shared" si="5"/>
        <v>53282.388592044823</v>
      </c>
      <c r="F59" s="10">
        <f t="shared" si="6"/>
        <v>308303817.64201713</v>
      </c>
      <c r="G59" s="10"/>
      <c r="H59" s="10">
        <f t="shared" si="7"/>
        <v>2258115.8046350968</v>
      </c>
      <c r="K59" s="11">
        <v>40</v>
      </c>
      <c r="L59" s="14">
        <f t="shared" si="19"/>
        <v>9246.2666490811807</v>
      </c>
      <c r="M59" s="14">
        <f t="shared" si="8"/>
        <v>5887.3048639164035</v>
      </c>
      <c r="N59" s="14">
        <f t="shared" si="9"/>
        <v>3358.9617851647772</v>
      </c>
      <c r="O59" s="14">
        <f t="shared" si="10"/>
        <v>813491.42853035231</v>
      </c>
      <c r="P59" s="35"/>
      <c r="Q59" s="14"/>
      <c r="R59" s="21">
        <f t="shared" si="11"/>
        <v>379.26712406668042</v>
      </c>
      <c r="S59" s="14">
        <f t="shared" si="24"/>
        <v>3506804.9603506816</v>
      </c>
      <c r="T59" s="23">
        <f t="shared" si="12"/>
        <v>3489921.639262252</v>
      </c>
      <c r="U59" s="25">
        <f t="shared" si="13"/>
        <v>16883.32108842954</v>
      </c>
      <c r="V59" s="25">
        <f t="shared" si="14"/>
        <v>308530554.55160236</v>
      </c>
      <c r="W59" s="25"/>
      <c r="X59" s="25">
        <f t="shared" si="25"/>
        <v>2236277.1288969805</v>
      </c>
      <c r="Y59" s="37"/>
      <c r="Z59" s="25"/>
      <c r="AA59" s="11">
        <v>40</v>
      </c>
      <c r="AB59" s="21">
        <f t="shared" si="2"/>
        <v>379.26712406668042</v>
      </c>
      <c r="AC59" s="25">
        <f t="shared" si="15"/>
        <v>10424.978736609781</v>
      </c>
      <c r="AD59" s="26">
        <f t="shared" si="16"/>
        <v>5254.4548591305129</v>
      </c>
      <c r="AE59" s="25">
        <f t="shared" si="20"/>
        <v>5170.523877479267</v>
      </c>
      <c r="AF59" s="25">
        <f t="shared" si="17"/>
        <v>723873.3428470979</v>
      </c>
      <c r="AH59" s="27">
        <f t="shared" si="21"/>
        <v>3953851.7038902869</v>
      </c>
      <c r="AI59" s="27">
        <f t="shared" si="18"/>
        <v>2521357.2572271065</v>
      </c>
      <c r="AJ59" s="10"/>
    </row>
    <row r="60" spans="2:36" x14ac:dyDescent="0.25">
      <c r="B60" s="11">
        <v>41</v>
      </c>
      <c r="C60" s="10">
        <f t="shared" si="26"/>
        <v>3541051.1525673368</v>
      </c>
      <c r="D60" s="10">
        <f t="shared" si="4"/>
        <v>3487166.0969681661</v>
      </c>
      <c r="E60" s="14">
        <f t="shared" si="5"/>
        <v>53885.055599170737</v>
      </c>
      <c r="F60" s="10">
        <f t="shared" si="6"/>
        <v>308249932.58641797</v>
      </c>
      <c r="G60" s="10"/>
      <c r="H60" s="10">
        <f t="shared" si="7"/>
        <v>2232860.3441258748</v>
      </c>
      <c r="K60" s="11">
        <v>41</v>
      </c>
      <c r="L60" s="14">
        <f t="shared" si="19"/>
        <v>9246.2666490811807</v>
      </c>
      <c r="M60" s="14">
        <f t="shared" si="8"/>
        <v>5863.0957403241728</v>
      </c>
      <c r="N60" s="14">
        <f t="shared" si="9"/>
        <v>3383.170908757008</v>
      </c>
      <c r="O60" s="14">
        <f t="shared" si="10"/>
        <v>810108.25762159529</v>
      </c>
      <c r="P60" s="35"/>
      <c r="Q60" s="14"/>
      <c r="R60" s="21">
        <f t="shared" si="11"/>
        <v>380.8123052771964</v>
      </c>
      <c r="S60" s="14">
        <f t="shared" si="24"/>
        <v>3521092.1178442626</v>
      </c>
      <c r="T60" s="23">
        <f t="shared" si="12"/>
        <v>3489730.6752146636</v>
      </c>
      <c r="U60" s="25">
        <f t="shared" si="13"/>
        <v>31361.442629599012</v>
      </c>
      <c r="V60" s="25">
        <f t="shared" si="14"/>
        <v>308499193.10897279</v>
      </c>
      <c r="W60" s="25"/>
      <c r="X60" s="25">
        <f t="shared" si="25"/>
        <v>2220274.8899146663</v>
      </c>
      <c r="Y60" s="37"/>
      <c r="Z60" s="25"/>
      <c r="AA60" s="11">
        <v>41</v>
      </c>
      <c r="AB60" s="21">
        <f t="shared" si="2"/>
        <v>380.8123052771964</v>
      </c>
      <c r="AC60" s="25">
        <f t="shared" si="15"/>
        <v>10387.713099310982</v>
      </c>
      <c r="AD60" s="26">
        <f t="shared" si="16"/>
        <v>5217.1892218317153</v>
      </c>
      <c r="AE60" s="25">
        <f t="shared" si="20"/>
        <v>5170.523877479267</v>
      </c>
      <c r="AF60" s="25">
        <f t="shared" si="17"/>
        <v>718702.81896961865</v>
      </c>
      <c r="AH60" s="27">
        <f t="shared" si="21"/>
        <v>3955768.9719067458</v>
      </c>
      <c r="AI60" s="27">
        <f t="shared" si="18"/>
        <v>2494366.5841964115</v>
      </c>
      <c r="AJ60" s="10"/>
    </row>
    <row r="61" spans="2:36" x14ac:dyDescent="0.25">
      <c r="B61" s="11">
        <v>42</v>
      </c>
      <c r="C61" s="10">
        <f t="shared" si="26"/>
        <v>3541051.1525673368</v>
      </c>
      <c r="D61" s="10">
        <f t="shared" si="4"/>
        <v>3486556.6133086518</v>
      </c>
      <c r="E61" s="14">
        <f t="shared" si="5"/>
        <v>54494.539258684963</v>
      </c>
      <c r="F61" s="10">
        <f t="shared" si="6"/>
        <v>308195438.04715931</v>
      </c>
      <c r="G61" s="10"/>
      <c r="H61" s="10">
        <f t="shared" si="7"/>
        <v>2207887.3484416287</v>
      </c>
      <c r="K61" s="11">
        <v>42</v>
      </c>
      <c r="L61" s="14">
        <f t="shared" si="19"/>
        <v>9246.2666490811807</v>
      </c>
      <c r="M61" s="14">
        <f t="shared" si="8"/>
        <v>5838.7121337510125</v>
      </c>
      <c r="N61" s="14">
        <f t="shared" si="9"/>
        <v>3407.5545153301682</v>
      </c>
      <c r="O61" s="14">
        <f t="shared" si="10"/>
        <v>806700.70310626517</v>
      </c>
      <c r="P61" s="35"/>
      <c r="Q61" s="14"/>
      <c r="R61" s="21">
        <f t="shared" si="11"/>
        <v>382.36378174723217</v>
      </c>
      <c r="S61" s="14">
        <f t="shared" si="24"/>
        <v>3535437.4829859883</v>
      </c>
      <c r="T61" s="23">
        <f t="shared" si="12"/>
        <v>3489375.9518760871</v>
      </c>
      <c r="U61" s="25">
        <f t="shared" si="13"/>
        <v>46061.531109901145</v>
      </c>
      <c r="V61" s="25">
        <f t="shared" si="14"/>
        <v>308453131.57786286</v>
      </c>
      <c r="W61" s="25"/>
      <c r="X61" s="25">
        <f t="shared" si="25"/>
        <v>2204387.1589462003</v>
      </c>
      <c r="Y61" s="37"/>
      <c r="Z61" s="25"/>
      <c r="AA61" s="11">
        <v>42</v>
      </c>
      <c r="AB61" s="21">
        <f t="shared" si="2"/>
        <v>382.36378174723217</v>
      </c>
      <c r="AC61" s="25">
        <f t="shared" si="15"/>
        <v>10350.447462012184</v>
      </c>
      <c r="AD61" s="26">
        <f t="shared" si="16"/>
        <v>5179.9235845329176</v>
      </c>
      <c r="AE61" s="25">
        <f t="shared" si="20"/>
        <v>5170.523877479267</v>
      </c>
      <c r="AF61" s="25">
        <f t="shared" si="17"/>
        <v>713532.29509213939</v>
      </c>
      <c r="AH61" s="27">
        <f t="shared" si="21"/>
        <v>3957636.2343510198</v>
      </c>
      <c r="AI61" s="27">
        <f t="shared" si="18"/>
        <v>2467633.082685784</v>
      </c>
      <c r="AJ61" s="10"/>
    </row>
    <row r="62" spans="2:36" x14ac:dyDescent="0.25">
      <c r="B62" s="11">
        <v>43</v>
      </c>
      <c r="C62" s="10">
        <f t="shared" si="26"/>
        <v>3541051.1525673368</v>
      </c>
      <c r="D62" s="10">
        <f t="shared" si="4"/>
        <v>3485940.2358948849</v>
      </c>
      <c r="E62" s="14">
        <f t="shared" si="5"/>
        <v>55110.916672451887</v>
      </c>
      <c r="F62" s="10">
        <f t="shared" si="6"/>
        <v>308140327.13048685</v>
      </c>
      <c r="G62" s="10"/>
      <c r="H62" s="10">
        <f t="shared" si="7"/>
        <v>2183193.6584090269</v>
      </c>
      <c r="K62" s="11">
        <v>43</v>
      </c>
      <c r="L62" s="14">
        <f t="shared" si="19"/>
        <v>9246.2666490811807</v>
      </c>
      <c r="M62" s="14">
        <f t="shared" si="8"/>
        <v>5814.1527866416673</v>
      </c>
      <c r="N62" s="14">
        <f t="shared" si="9"/>
        <v>3432.1138624395135</v>
      </c>
      <c r="O62" s="14">
        <f t="shared" si="10"/>
        <v>803268.58924382564</v>
      </c>
      <c r="P62" s="35"/>
      <c r="Q62" s="14"/>
      <c r="R62" s="21">
        <f t="shared" si="11"/>
        <v>383.9215791244543</v>
      </c>
      <c r="S62" s="14">
        <f t="shared" si="24"/>
        <v>3549841.2929210234</v>
      </c>
      <c r="T62" s="23">
        <f t="shared" si="12"/>
        <v>3488854.9586205073</v>
      </c>
      <c r="U62" s="25">
        <f t="shared" si="13"/>
        <v>60986.334300516173</v>
      </c>
      <c r="V62" s="25">
        <f t="shared" si="14"/>
        <v>308392145.24356234</v>
      </c>
      <c r="W62" s="25"/>
      <c r="X62" s="25">
        <f t="shared" si="25"/>
        <v>2188613.11660092</v>
      </c>
      <c r="Y62" s="37"/>
      <c r="Z62" s="25"/>
      <c r="AA62" s="11">
        <v>43</v>
      </c>
      <c r="AB62" s="21">
        <f t="shared" si="2"/>
        <v>383.9215791244543</v>
      </c>
      <c r="AC62" s="25">
        <f t="shared" si="15"/>
        <v>10313.181824713387</v>
      </c>
      <c r="AD62" s="26">
        <f t="shared" si="16"/>
        <v>5142.65794723412</v>
      </c>
      <c r="AE62" s="25">
        <f t="shared" si="20"/>
        <v>5170.523877479267</v>
      </c>
      <c r="AF62" s="25">
        <f t="shared" si="17"/>
        <v>708361.77121466014</v>
      </c>
      <c r="AH62" s="27">
        <f t="shared" si="21"/>
        <v>3959453.0519415843</v>
      </c>
      <c r="AI62" s="27">
        <f t="shared" si="18"/>
        <v>2441154.4542359598</v>
      </c>
      <c r="AJ62" s="10"/>
    </row>
    <row r="63" spans="2:36" x14ac:dyDescent="0.25">
      <c r="B63" s="11">
        <v>44</v>
      </c>
      <c r="C63" s="10">
        <f t="shared" si="26"/>
        <v>3541051.1525673368</v>
      </c>
      <c r="D63" s="10">
        <f t="shared" si="4"/>
        <v>3485316.8867529151</v>
      </c>
      <c r="E63" s="14">
        <f t="shared" si="5"/>
        <v>55734.265814421698</v>
      </c>
      <c r="F63" s="10">
        <f t="shared" si="6"/>
        <v>308084592.86467242</v>
      </c>
      <c r="G63" s="10"/>
      <c r="H63" s="10">
        <f t="shared" si="7"/>
        <v>2158776.1501879003</v>
      </c>
      <c r="K63" s="11">
        <v>44</v>
      </c>
      <c r="L63" s="14">
        <f t="shared" si="19"/>
        <v>9246.2666490811807</v>
      </c>
      <c r="M63" s="14">
        <f t="shared" si="8"/>
        <v>5789.4164323772711</v>
      </c>
      <c r="N63" s="14">
        <f t="shared" si="9"/>
        <v>3456.8502167039096</v>
      </c>
      <c r="O63" s="14">
        <f t="shared" si="10"/>
        <v>799811.73902712169</v>
      </c>
      <c r="P63" s="35"/>
      <c r="Q63" s="14"/>
      <c r="R63" s="21">
        <f t="shared" si="11"/>
        <v>385.48572316102104</v>
      </c>
      <c r="S63" s="14">
        <f t="shared" si="24"/>
        <v>3564303.7857606895</v>
      </c>
      <c r="T63" s="23">
        <f t="shared" si="12"/>
        <v>3488165.1537423921</v>
      </c>
      <c r="U63" s="25">
        <f t="shared" si="13"/>
        <v>76138.632018297445</v>
      </c>
      <c r="V63" s="25">
        <f t="shared" si="14"/>
        <v>308316006.61154407</v>
      </c>
      <c r="W63" s="25"/>
      <c r="X63" s="25">
        <f t="shared" si="25"/>
        <v>2172951.9493515142</v>
      </c>
      <c r="Y63" s="37"/>
      <c r="Z63" s="25"/>
      <c r="AA63" s="11">
        <v>44</v>
      </c>
      <c r="AB63" s="21">
        <f t="shared" si="2"/>
        <v>385.48572316102104</v>
      </c>
      <c r="AC63" s="25">
        <f t="shared" si="15"/>
        <v>10275.916187414588</v>
      </c>
      <c r="AD63" s="26">
        <f t="shared" si="16"/>
        <v>5105.3923099353215</v>
      </c>
      <c r="AE63" s="25">
        <f t="shared" si="20"/>
        <v>5170.523877479267</v>
      </c>
      <c r="AF63" s="25">
        <f t="shared" si="17"/>
        <v>703191.24733718089</v>
      </c>
      <c r="AH63" s="27">
        <f t="shared" si="21"/>
        <v>3961218.9826475549</v>
      </c>
      <c r="AI63" s="27">
        <f t="shared" si="18"/>
        <v>2414928.4201136678</v>
      </c>
      <c r="AJ63" s="10"/>
    </row>
    <row r="64" spans="2:36" x14ac:dyDescent="0.25">
      <c r="B64" s="11">
        <v>45</v>
      </c>
      <c r="C64" s="10">
        <f t="shared" si="26"/>
        <v>3541051.1525673368</v>
      </c>
      <c r="D64" s="10">
        <f t="shared" si="4"/>
        <v>3484686.4870268465</v>
      </c>
      <c r="E64" s="14">
        <f t="shared" si="5"/>
        <v>56364.665540490299</v>
      </c>
      <c r="F64" s="10">
        <f t="shared" si="6"/>
        <v>308028228.19913191</v>
      </c>
      <c r="G64" s="10"/>
      <c r="H64" s="10">
        <f t="shared" si="7"/>
        <v>2134631.7348760688</v>
      </c>
      <c r="K64" s="11">
        <v>45</v>
      </c>
      <c r="L64" s="14">
        <f t="shared" si="19"/>
        <v>9246.2666490811807</v>
      </c>
      <c r="M64" s="14">
        <f t="shared" si="8"/>
        <v>5764.5017952100279</v>
      </c>
      <c r="N64" s="14">
        <f t="shared" si="9"/>
        <v>3481.7648538711528</v>
      </c>
      <c r="O64" s="14">
        <f t="shared" si="10"/>
        <v>796329.97417325049</v>
      </c>
      <c r="P64" s="35"/>
      <c r="Q64" s="14"/>
      <c r="R64" s="21">
        <f t="shared" si="11"/>
        <v>387.05623971400826</v>
      </c>
      <c r="S64" s="14">
        <f t="shared" si="24"/>
        <v>3578825.2005864056</v>
      </c>
      <c r="T64" s="23">
        <f t="shared" si="12"/>
        <v>3487303.9640942253</v>
      </c>
      <c r="U64" s="25">
        <f t="shared" si="13"/>
        <v>91521.236492180265</v>
      </c>
      <c r="V64" s="25">
        <f t="shared" si="14"/>
        <v>308224485.37505192</v>
      </c>
      <c r="W64" s="25"/>
      <c r="X64" s="25">
        <f t="shared" si="25"/>
        <v>2157402.8494920707</v>
      </c>
      <c r="Y64" s="37"/>
      <c r="Z64" s="25"/>
      <c r="AA64" s="11">
        <v>45</v>
      </c>
      <c r="AB64" s="21">
        <f t="shared" si="2"/>
        <v>387.05623971400826</v>
      </c>
      <c r="AC64" s="25">
        <f t="shared" si="15"/>
        <v>10238.650550115792</v>
      </c>
      <c r="AD64" s="26">
        <f t="shared" si="16"/>
        <v>5068.1266726365238</v>
      </c>
      <c r="AE64" s="25">
        <f t="shared" si="20"/>
        <v>5170.523877479267</v>
      </c>
      <c r="AF64" s="25">
        <f t="shared" si="17"/>
        <v>698020.72345970164</v>
      </c>
      <c r="AH64" s="27">
        <f t="shared" si="21"/>
        <v>3962933.5816735802</v>
      </c>
      <c r="AI64" s="27">
        <f t="shared" si="18"/>
        <v>2388952.7211470134</v>
      </c>
      <c r="AJ64" s="10"/>
    </row>
    <row r="65" spans="2:36" x14ac:dyDescent="0.25">
      <c r="B65" s="11">
        <v>46</v>
      </c>
      <c r="C65" s="10">
        <f t="shared" si="26"/>
        <v>3541051.1525673368</v>
      </c>
      <c r="D65" s="10">
        <f t="shared" si="4"/>
        <v>3484048.956968857</v>
      </c>
      <c r="E65" s="14">
        <f t="shared" si="5"/>
        <v>57002.195598479826</v>
      </c>
      <c r="F65" s="10">
        <f t="shared" si="6"/>
        <v>307971226.00353342</v>
      </c>
      <c r="G65" s="10"/>
      <c r="H65" s="10">
        <f t="shared" si="7"/>
        <v>2110757.3581185811</v>
      </c>
      <c r="K65" s="11">
        <v>46</v>
      </c>
      <c r="L65" s="14">
        <f t="shared" si="19"/>
        <v>9246.2666490811807</v>
      </c>
      <c r="M65" s="14">
        <f t="shared" si="8"/>
        <v>5739.4075901974165</v>
      </c>
      <c r="N65" s="14">
        <f t="shared" si="9"/>
        <v>3506.8590588837642</v>
      </c>
      <c r="O65" s="14">
        <f t="shared" si="10"/>
        <v>792823.11511436675</v>
      </c>
      <c r="P65" s="35"/>
      <c r="Q65" s="14"/>
      <c r="R65" s="21">
        <f t="shared" si="11"/>
        <v>388.63315474583658</v>
      </c>
      <c r="S65" s="14">
        <f t="shared" si="24"/>
        <v>3593405.7774536344</v>
      </c>
      <c r="T65" s="23">
        <f t="shared" si="12"/>
        <v>3486268.7847199016</v>
      </c>
      <c r="U65" s="25">
        <f t="shared" si="13"/>
        <v>107136.9927337328</v>
      </c>
      <c r="V65" s="25">
        <f t="shared" si="14"/>
        <v>308117348.3823182</v>
      </c>
      <c r="W65" s="25"/>
      <c r="X65" s="25">
        <f t="shared" si="25"/>
        <v>2141965.0150964172</v>
      </c>
      <c r="Y65" s="37"/>
      <c r="Z65" s="25"/>
      <c r="AA65" s="11">
        <v>46</v>
      </c>
      <c r="AB65" s="21">
        <f t="shared" si="2"/>
        <v>388.63315474583658</v>
      </c>
      <c r="AC65" s="25">
        <f t="shared" si="15"/>
        <v>10201.384912816993</v>
      </c>
      <c r="AD65" s="26">
        <f t="shared" si="16"/>
        <v>5030.8610353377262</v>
      </c>
      <c r="AE65" s="25">
        <f t="shared" si="20"/>
        <v>5170.523877479267</v>
      </c>
      <c r="AF65" s="25">
        <f t="shared" si="17"/>
        <v>692850.19958222238</v>
      </c>
      <c r="AH65" s="27">
        <f t="shared" si="21"/>
        <v>3964596.4014446489</v>
      </c>
      <c r="AI65" s="27">
        <f t="shared" si="18"/>
        <v>2363225.1175622093</v>
      </c>
      <c r="AJ65" s="10"/>
    </row>
    <row r="66" spans="2:36" x14ac:dyDescent="0.25">
      <c r="B66" s="11">
        <v>47</v>
      </c>
      <c r="C66" s="10">
        <f t="shared" si="26"/>
        <v>3541051.1525673368</v>
      </c>
      <c r="D66" s="10">
        <f t="shared" si="4"/>
        <v>3483404.2159291119</v>
      </c>
      <c r="E66" s="14">
        <f t="shared" si="5"/>
        <v>57646.93663822487</v>
      </c>
      <c r="F66" s="10">
        <f t="shared" si="6"/>
        <v>307913579.06689519</v>
      </c>
      <c r="G66" s="10"/>
      <c r="H66" s="10">
        <f t="shared" si="7"/>
        <v>2087149.9997213315</v>
      </c>
      <c r="K66" s="11">
        <v>47</v>
      </c>
      <c r="L66" s="14">
        <f t="shared" si="19"/>
        <v>9246.2666490811807</v>
      </c>
      <c r="M66" s="14">
        <f t="shared" si="8"/>
        <v>5714.1325231359187</v>
      </c>
      <c r="N66" s="14">
        <f t="shared" si="9"/>
        <v>3532.134125945262</v>
      </c>
      <c r="O66" s="14">
        <f t="shared" si="10"/>
        <v>789290.98098842148</v>
      </c>
      <c r="P66" s="35"/>
      <c r="Q66" s="14"/>
      <c r="R66" s="21">
        <f t="shared" si="11"/>
        <v>390.21649432470088</v>
      </c>
      <c r="S66" s="14">
        <f t="shared" si="24"/>
        <v>3608045.7573958575</v>
      </c>
      <c r="T66" s="23">
        <f t="shared" si="12"/>
        <v>3485056.9784839316</v>
      </c>
      <c r="U66" s="25">
        <f t="shared" si="13"/>
        <v>122988.77891192585</v>
      </c>
      <c r="V66" s="25">
        <f t="shared" si="14"/>
        <v>307994359.60340625</v>
      </c>
      <c r="W66" s="25"/>
      <c r="X66" s="25">
        <f t="shared" si="25"/>
        <v>2126637.6499767648</v>
      </c>
      <c r="Y66" s="37"/>
      <c r="Z66" s="25"/>
      <c r="AA66" s="11">
        <v>47</v>
      </c>
      <c r="AB66" s="21">
        <f t="shared" si="2"/>
        <v>390.21649432470088</v>
      </c>
      <c r="AC66" s="25">
        <f t="shared" si="15"/>
        <v>10164.119275518195</v>
      </c>
      <c r="AD66" s="26">
        <f t="shared" si="16"/>
        <v>4993.5953980389286</v>
      </c>
      <c r="AE66" s="25">
        <f t="shared" si="20"/>
        <v>5170.523877479267</v>
      </c>
      <c r="AF66" s="25">
        <f t="shared" si="17"/>
        <v>687679.67570474313</v>
      </c>
      <c r="AH66" s="27">
        <f t="shared" si="21"/>
        <v>3966206.9915908282</v>
      </c>
      <c r="AI66" s="27">
        <f t="shared" si="18"/>
        <v>2337743.3888216401</v>
      </c>
      <c r="AJ66" s="10"/>
    </row>
    <row r="67" spans="2:36" x14ac:dyDescent="0.25">
      <c r="B67" s="11">
        <v>48</v>
      </c>
      <c r="C67" s="10">
        <f t="shared" si="26"/>
        <v>3541051.1525673368</v>
      </c>
      <c r="D67" s="10">
        <f t="shared" si="4"/>
        <v>3482752.1823455631</v>
      </c>
      <c r="E67" s="14">
        <f t="shared" si="5"/>
        <v>58298.970221773721</v>
      </c>
      <c r="F67" s="10">
        <f t="shared" si="6"/>
        <v>307855280.09667343</v>
      </c>
      <c r="G67" s="10"/>
      <c r="H67" s="10">
        <f t="shared" si="7"/>
        <v>2063806.6732689918</v>
      </c>
      <c r="K67" s="11">
        <v>48</v>
      </c>
      <c r="L67" s="14">
        <f t="shared" si="19"/>
        <v>9246.2666490811807</v>
      </c>
      <c r="M67" s="14">
        <f t="shared" si="8"/>
        <v>5688.6752904942714</v>
      </c>
      <c r="N67" s="14">
        <f t="shared" si="9"/>
        <v>3557.5913585869093</v>
      </c>
      <c r="O67" s="14">
        <f t="shared" si="10"/>
        <v>785733.38962983456</v>
      </c>
      <c r="P67" s="35"/>
      <c r="Q67" s="14"/>
      <c r="R67" s="21">
        <f t="shared" si="11"/>
        <v>391.80628462500101</v>
      </c>
      <c r="S67" s="14">
        <f t="shared" si="24"/>
        <v>3622745.3824285553</v>
      </c>
      <c r="T67" s="23">
        <f t="shared" si="12"/>
        <v>3483665.8756963969</v>
      </c>
      <c r="U67" s="25">
        <f t="shared" si="13"/>
        <v>139079.50673215836</v>
      </c>
      <c r="V67" s="25">
        <f t="shared" si="14"/>
        <v>307855280.09667408</v>
      </c>
      <c r="W67" s="25"/>
      <c r="X67" s="25">
        <f t="shared" si="25"/>
        <v>2111419.9636426466</v>
      </c>
      <c r="Y67" s="37"/>
      <c r="Z67" s="25"/>
      <c r="AA67" s="11">
        <v>48</v>
      </c>
      <c r="AB67" s="21">
        <f t="shared" si="2"/>
        <v>391.80628462500101</v>
      </c>
      <c r="AC67" s="25">
        <f t="shared" si="15"/>
        <v>10126.853638219396</v>
      </c>
      <c r="AD67" s="26">
        <f t="shared" si="16"/>
        <v>4956.32976074013</v>
      </c>
      <c r="AE67" s="25">
        <f t="shared" si="20"/>
        <v>5170.523877479267</v>
      </c>
      <c r="AF67" s="25">
        <f t="shared" si="17"/>
        <v>682509.15182726388</v>
      </c>
      <c r="AH67" s="27">
        <f t="shared" si="21"/>
        <v>3967764.8989319159</v>
      </c>
      <c r="AI67" s="27">
        <f t="shared" si="18"/>
        <v>2312505.3334632497</v>
      </c>
      <c r="AJ67" s="10"/>
    </row>
    <row r="68" spans="2:36" x14ac:dyDescent="0.25">
      <c r="B68" s="11">
        <v>49</v>
      </c>
      <c r="C68" s="10">
        <f>$C$67*(1+$C$3)</f>
        <v>3718103.7101957039</v>
      </c>
      <c r="D68" s="10">
        <f t="shared" si="4"/>
        <v>3482092.7737336284</v>
      </c>
      <c r="E68" s="14">
        <f t="shared" si="5"/>
        <v>236010.93646207545</v>
      </c>
      <c r="F68" s="10">
        <f t="shared" si="6"/>
        <v>307619269.16021132</v>
      </c>
      <c r="G68" s="10"/>
      <c r="H68" s="10">
        <f t="shared" si="7"/>
        <v>2142760.6470345804</v>
      </c>
      <c r="K68" s="11">
        <v>49</v>
      </c>
      <c r="L68" s="14">
        <f t="shared" si="19"/>
        <v>9246.2666490811807</v>
      </c>
      <c r="M68" s="14">
        <f t="shared" si="8"/>
        <v>5663.0345793462411</v>
      </c>
      <c r="N68" s="14">
        <f t="shared" si="9"/>
        <v>3583.2320697349396</v>
      </c>
      <c r="O68" s="14">
        <f t="shared" si="10"/>
        <v>782150.15756009961</v>
      </c>
      <c r="P68" s="35"/>
      <c r="Q68" s="14"/>
      <c r="R68" s="21">
        <f t="shared" si="11"/>
        <v>393.40255192777465</v>
      </c>
      <c r="S68" s="14">
        <f t="shared" si="24"/>
        <v>3637504.8955532103</v>
      </c>
      <c r="T68" s="23">
        <f t="shared" si="12"/>
        <v>3482092.7737336359</v>
      </c>
      <c r="U68" s="25">
        <f t="shared" si="13"/>
        <v>155412.12181957439</v>
      </c>
      <c r="V68" s="25">
        <f t="shared" si="14"/>
        <v>307699867.97485453</v>
      </c>
      <c r="W68" s="25"/>
      <c r="X68" s="25">
        <f t="shared" si="25"/>
        <v>2096311.1712601457</v>
      </c>
      <c r="Y68" s="37"/>
      <c r="Z68" s="25"/>
      <c r="AA68" s="11">
        <v>49</v>
      </c>
      <c r="AB68" s="21">
        <f t="shared" si="2"/>
        <v>393.40255192777465</v>
      </c>
      <c r="AC68" s="25">
        <f t="shared" si="15"/>
        <v>10089.588000920599</v>
      </c>
      <c r="AD68" s="26">
        <f t="shared" si="16"/>
        <v>4919.0641234413324</v>
      </c>
      <c r="AE68" s="25">
        <f t="shared" si="20"/>
        <v>5170.523877479267</v>
      </c>
      <c r="AF68" s="25">
        <f t="shared" si="17"/>
        <v>677338.62794978463</v>
      </c>
      <c r="AH68" s="27">
        <f t="shared" si="21"/>
        <v>3969269.6674620183</v>
      </c>
      <c r="AI68" s="27">
        <f t="shared" si="18"/>
        <v>2287508.7689412441</v>
      </c>
      <c r="AJ68" s="10"/>
    </row>
    <row r="69" spans="2:36" x14ac:dyDescent="0.25">
      <c r="B69" s="11">
        <v>50</v>
      </c>
      <c r="C69" s="10">
        <f t="shared" ref="C69:C79" si="27">$C$67*(1+$C$3)</f>
        <v>3718103.7101957039</v>
      </c>
      <c r="D69" s="10">
        <f t="shared" si="4"/>
        <v>3479423.2987253754</v>
      </c>
      <c r="E69" s="14">
        <f t="shared" si="5"/>
        <v>238680.41147032846</v>
      </c>
      <c r="F69" s="10">
        <f t="shared" si="6"/>
        <v>307380588.74874097</v>
      </c>
      <c r="G69" s="10"/>
      <c r="H69" s="10">
        <f t="shared" si="7"/>
        <v>2118795.3540275455</v>
      </c>
      <c r="K69" s="11">
        <v>50</v>
      </c>
      <c r="L69" s="14">
        <f t="shared" si="19"/>
        <v>9246.2666490811807</v>
      </c>
      <c r="M69" s="14">
        <f t="shared" si="8"/>
        <v>5637.2090673029115</v>
      </c>
      <c r="N69" s="14">
        <f t="shared" si="9"/>
        <v>3609.0575817782692</v>
      </c>
      <c r="O69" s="14">
        <f t="shared" si="10"/>
        <v>778541.09997832135</v>
      </c>
      <c r="P69" s="35"/>
      <c r="Q69" s="14"/>
      <c r="R69" s="21">
        <f t="shared" si="11"/>
        <v>395.00532262113154</v>
      </c>
      <c r="S69" s="14">
        <f t="shared" si="24"/>
        <v>3652324.5407613209</v>
      </c>
      <c r="T69" s="23">
        <f t="shared" si="12"/>
        <v>3480334.9366545752</v>
      </c>
      <c r="U69" s="25">
        <f t="shared" si="13"/>
        <v>171989.60410674568</v>
      </c>
      <c r="V69" s="25">
        <f t="shared" si="14"/>
        <v>307527878.3707478</v>
      </c>
      <c r="W69" s="25"/>
      <c r="X69" s="25">
        <f t="shared" si="25"/>
        <v>2081310.4936114205</v>
      </c>
      <c r="Y69" s="37"/>
      <c r="Z69" s="25"/>
      <c r="AA69" s="11">
        <v>50</v>
      </c>
      <c r="AB69" s="21">
        <f t="shared" si="2"/>
        <v>395.00532262113154</v>
      </c>
      <c r="AC69" s="25">
        <f t="shared" si="15"/>
        <v>10052.322363621803</v>
      </c>
      <c r="AD69" s="26">
        <f t="shared" si="16"/>
        <v>4881.7984861425348</v>
      </c>
      <c r="AE69" s="25">
        <f t="shared" si="20"/>
        <v>5170.523877479267</v>
      </c>
      <c r="AF69" s="25">
        <f t="shared" si="17"/>
        <v>672168.10407230537</v>
      </c>
      <c r="AH69" s="27">
        <f t="shared" si="21"/>
        <v>3970720.8383340458</v>
      </c>
      <c r="AI69" s="27">
        <f t="shared" si="18"/>
        <v>2262751.5314680953</v>
      </c>
      <c r="AJ69" s="10"/>
    </row>
    <row r="70" spans="2:36" x14ac:dyDescent="0.25">
      <c r="B70" s="11">
        <v>51</v>
      </c>
      <c r="C70" s="10">
        <f t="shared" si="27"/>
        <v>3718103.7101957039</v>
      </c>
      <c r="D70" s="10">
        <f t="shared" si="4"/>
        <v>3476723.62979083</v>
      </c>
      <c r="E70" s="14">
        <f t="shared" si="5"/>
        <v>241380.08040487394</v>
      </c>
      <c r="F70" s="10">
        <f t="shared" si="6"/>
        <v>307139208.66833609</v>
      </c>
      <c r="G70" s="10"/>
      <c r="H70" s="10">
        <f t="shared" si="7"/>
        <v>2095098.0962159988</v>
      </c>
      <c r="K70" s="11">
        <v>51</v>
      </c>
      <c r="L70" s="14">
        <f t="shared" si="19"/>
        <v>9246.2666490811807</v>
      </c>
      <c r="M70" s="14">
        <f t="shared" si="8"/>
        <v>5611.1974224444812</v>
      </c>
      <c r="N70" s="14">
        <f t="shared" si="9"/>
        <v>3635.0692266366996</v>
      </c>
      <c r="O70" s="14">
        <f t="shared" si="10"/>
        <v>774906.03075168468</v>
      </c>
      <c r="P70" s="35"/>
      <c r="Q70" s="14"/>
      <c r="R70" s="21">
        <f t="shared" si="11"/>
        <v>396.61462320069</v>
      </c>
      <c r="S70" s="14">
        <f t="shared" si="24"/>
        <v>3667204.563038439</v>
      </c>
      <c r="T70" s="23">
        <f t="shared" si="12"/>
        <v>3478389.5948126898</v>
      </c>
      <c r="U70" s="25">
        <f t="shared" si="13"/>
        <v>188814.96822574921</v>
      </c>
      <c r="V70" s="25">
        <f t="shared" si="14"/>
        <v>307339063.40252203</v>
      </c>
      <c r="W70" s="25"/>
      <c r="X70" s="25">
        <f t="shared" si="25"/>
        <v>2066417.1570545167</v>
      </c>
      <c r="Y70" s="37"/>
      <c r="Z70" s="25"/>
      <c r="AA70" s="11">
        <v>51</v>
      </c>
      <c r="AB70" s="21">
        <f t="shared" si="2"/>
        <v>396.61462320069</v>
      </c>
      <c r="AC70" s="25">
        <f t="shared" si="15"/>
        <v>10015.056726323004</v>
      </c>
      <c r="AD70" s="26">
        <f t="shared" si="16"/>
        <v>4844.5328488437372</v>
      </c>
      <c r="AE70" s="25">
        <f t="shared" si="20"/>
        <v>5170.523877479267</v>
      </c>
      <c r="AF70" s="25">
        <f t="shared" si="17"/>
        <v>666997.58019482612</v>
      </c>
      <c r="AH70" s="27">
        <f t="shared" si="21"/>
        <v>3972117.949844134</v>
      </c>
      <c r="AI70" s="27">
        <f t="shared" si="18"/>
        <v>2238231.4758578399</v>
      </c>
      <c r="AJ70" s="10"/>
    </row>
    <row r="71" spans="2:36" x14ac:dyDescent="0.25">
      <c r="B71" s="11">
        <v>52</v>
      </c>
      <c r="C71" s="10">
        <f t="shared" si="27"/>
        <v>3718103.7101957039</v>
      </c>
      <c r="D71" s="10">
        <f t="shared" si="4"/>
        <v>3473993.4254122111</v>
      </c>
      <c r="E71" s="14">
        <f t="shared" si="5"/>
        <v>244110.2847834928</v>
      </c>
      <c r="F71" s="10">
        <f t="shared" si="6"/>
        <v>306895098.38355261</v>
      </c>
      <c r="G71" s="10"/>
      <c r="H71" s="10">
        <f t="shared" si="7"/>
        <v>2071665.8758120143</v>
      </c>
      <c r="K71" s="11">
        <v>52</v>
      </c>
      <c r="L71" s="14">
        <f t="shared" si="19"/>
        <v>9246.2666490811807</v>
      </c>
      <c r="M71" s="14">
        <f t="shared" si="8"/>
        <v>5584.998303251572</v>
      </c>
      <c r="N71" s="14">
        <f t="shared" si="9"/>
        <v>3661.2683458296087</v>
      </c>
      <c r="O71" s="14">
        <f t="shared" si="10"/>
        <v>771244.76240585512</v>
      </c>
      <c r="P71" s="35"/>
      <c r="Q71" s="14"/>
      <c r="R71" s="21">
        <f t="shared" si="11"/>
        <v>398.23048027001465</v>
      </c>
      <c r="S71" s="14">
        <f t="shared" si="24"/>
        <v>3682145.2083682176</v>
      </c>
      <c r="T71" s="23">
        <f t="shared" si="12"/>
        <v>3476253.9444635217</v>
      </c>
      <c r="U71" s="25">
        <f t="shared" si="13"/>
        <v>205891.26390469586</v>
      </c>
      <c r="V71" s="25">
        <f t="shared" si="14"/>
        <v>307133172.13861734</v>
      </c>
      <c r="W71" s="25"/>
      <c r="X71" s="25">
        <f t="shared" si="25"/>
        <v>2051630.3934834683</v>
      </c>
      <c r="Y71" s="37"/>
      <c r="Z71" s="25"/>
      <c r="AA71" s="11">
        <v>52</v>
      </c>
      <c r="AB71" s="21">
        <f t="shared" si="2"/>
        <v>398.23048027001465</v>
      </c>
      <c r="AC71" s="25">
        <f t="shared" si="15"/>
        <v>9977.7910890242056</v>
      </c>
      <c r="AD71" s="26">
        <f t="shared" si="16"/>
        <v>4807.2672115449395</v>
      </c>
      <c r="AE71" s="25">
        <f t="shared" si="20"/>
        <v>5170.523877479267</v>
      </c>
      <c r="AF71" s="25">
        <f t="shared" si="17"/>
        <v>661827.05631734687</v>
      </c>
      <c r="AH71" s="27">
        <f t="shared" si="21"/>
        <v>3973460.5374159818</v>
      </c>
      <c r="AI71" s="27">
        <f t="shared" si="18"/>
        <v>2213946.4753706609</v>
      </c>
      <c r="AJ71" s="10"/>
    </row>
    <row r="72" spans="2:36" x14ac:dyDescent="0.25">
      <c r="B72" s="11">
        <v>53</v>
      </c>
      <c r="C72" s="10">
        <f t="shared" si="27"/>
        <v>3718103.7101957039</v>
      </c>
      <c r="D72" s="10">
        <f t="shared" si="4"/>
        <v>3471232.3402088918</v>
      </c>
      <c r="E72" s="14">
        <f t="shared" si="5"/>
        <v>246871.36998681212</v>
      </c>
      <c r="F72" s="10">
        <f t="shared" si="6"/>
        <v>306648227.01356578</v>
      </c>
      <c r="G72" s="10"/>
      <c r="H72" s="10">
        <f t="shared" si="7"/>
        <v>2048495.7285558474</v>
      </c>
      <c r="K72" s="11">
        <v>53</v>
      </c>
      <c r="L72" s="14">
        <f t="shared" si="19"/>
        <v>9246.2666490811807</v>
      </c>
      <c r="M72" s="14">
        <f t="shared" si="8"/>
        <v>5558.6103585360406</v>
      </c>
      <c r="N72" s="14">
        <f t="shared" si="9"/>
        <v>3687.6562905451401</v>
      </c>
      <c r="O72" s="14">
        <f t="shared" si="10"/>
        <v>767557.10611530999</v>
      </c>
      <c r="P72" s="35"/>
      <c r="Q72" s="14"/>
      <c r="R72" s="21">
        <f t="shared" si="11"/>
        <v>399.85292054105645</v>
      </c>
      <c r="S72" s="14">
        <f t="shared" si="24"/>
        <v>3697146.7237364776</v>
      </c>
      <c r="T72" s="23">
        <f t="shared" si="12"/>
        <v>3473925.1473677172</v>
      </c>
      <c r="U72" s="25">
        <f t="shared" si="13"/>
        <v>223221.57636876032</v>
      </c>
      <c r="V72" s="25">
        <f t="shared" si="14"/>
        <v>306909950.56224859</v>
      </c>
      <c r="W72" s="25"/>
      <c r="X72" s="25">
        <f t="shared" si="25"/>
        <v>2036949.4402886843</v>
      </c>
      <c r="Y72" s="37"/>
      <c r="Z72" s="25"/>
      <c r="AA72" s="11">
        <v>53</v>
      </c>
      <c r="AB72" s="21">
        <f t="shared" si="2"/>
        <v>399.85292054105645</v>
      </c>
      <c r="AC72" s="25">
        <f t="shared" si="15"/>
        <v>9940.525451725407</v>
      </c>
      <c r="AD72" s="26">
        <f t="shared" si="16"/>
        <v>4770.001574246141</v>
      </c>
      <c r="AE72" s="25">
        <f t="shared" si="20"/>
        <v>5170.523877479267</v>
      </c>
      <c r="AF72" s="25">
        <f t="shared" si="17"/>
        <v>656656.53243986762</v>
      </c>
      <c r="AH72" s="27">
        <f t="shared" si="21"/>
        <v>3974748.1335851084</v>
      </c>
      <c r="AI72" s="27">
        <f t="shared" si="18"/>
        <v>2189894.4215587387</v>
      </c>
      <c r="AJ72" s="10"/>
    </row>
    <row r="73" spans="2:36" x14ac:dyDescent="0.25">
      <c r="B73" s="11">
        <v>54</v>
      </c>
      <c r="C73" s="10">
        <f t="shared" si="27"/>
        <v>3718103.7101957039</v>
      </c>
      <c r="D73" s="10">
        <f t="shared" si="4"/>
        <v>3468440.0248937118</v>
      </c>
      <c r="E73" s="14">
        <f t="shared" si="5"/>
        <v>249663.68530199211</v>
      </c>
      <c r="F73" s="10">
        <f t="shared" si="6"/>
        <v>306398563.32826376</v>
      </c>
      <c r="G73" s="10"/>
      <c r="H73" s="10">
        <f t="shared" si="7"/>
        <v>2025584.7233409432</v>
      </c>
      <c r="K73" s="11">
        <v>54</v>
      </c>
      <c r="L73" s="14">
        <f t="shared" si="19"/>
        <v>9246.2666490811807</v>
      </c>
      <c r="M73" s="14">
        <f t="shared" si="8"/>
        <v>5532.0322273712973</v>
      </c>
      <c r="N73" s="14">
        <f t="shared" si="9"/>
        <v>3714.2344217098835</v>
      </c>
      <c r="O73" s="14">
        <f t="shared" si="10"/>
        <v>763842.87169360009</v>
      </c>
      <c r="P73" s="35"/>
      <c r="Q73" s="14"/>
      <c r="R73" s="21">
        <f t="shared" si="11"/>
        <v>401.48197083459399</v>
      </c>
      <c r="S73" s="14">
        <f t="shared" si="24"/>
        <v>3712209.3571352898</v>
      </c>
      <c r="T73" s="23">
        <f t="shared" si="12"/>
        <v>3471400.330389522</v>
      </c>
      <c r="U73" s="25">
        <f t="shared" si="13"/>
        <v>240809.0267457678</v>
      </c>
      <c r="V73" s="25">
        <f t="shared" si="14"/>
        <v>306669141.53550279</v>
      </c>
      <c r="W73" s="25"/>
      <c r="X73" s="25">
        <f t="shared" si="25"/>
        <v>2022373.5403176153</v>
      </c>
      <c r="Y73" s="37"/>
      <c r="Z73" s="25"/>
      <c r="AA73" s="11">
        <v>54</v>
      </c>
      <c r="AB73" s="21">
        <f t="shared" si="2"/>
        <v>401.48197083459399</v>
      </c>
      <c r="AC73" s="25">
        <f t="shared" si="15"/>
        <v>9903.2598144266103</v>
      </c>
      <c r="AD73" s="26">
        <f t="shared" si="16"/>
        <v>4732.7359369473434</v>
      </c>
      <c r="AE73" s="25">
        <f t="shared" si="20"/>
        <v>5170.523877479267</v>
      </c>
      <c r="AF73" s="25">
        <f t="shared" si="17"/>
        <v>651486.00856238836</v>
      </c>
      <c r="AH73" s="27">
        <f t="shared" si="21"/>
        <v>3975980.267983031</v>
      </c>
      <c r="AI73" s="27">
        <f t="shared" si="18"/>
        <v>2166073.2241133605</v>
      </c>
      <c r="AJ73" s="10"/>
    </row>
    <row r="74" spans="2:36" x14ac:dyDescent="0.25">
      <c r="B74" s="11">
        <v>55</v>
      </c>
      <c r="C74" s="10">
        <f t="shared" si="27"/>
        <v>3718103.7101957039</v>
      </c>
      <c r="D74" s="10">
        <f t="shared" si="4"/>
        <v>3465616.1262287907</v>
      </c>
      <c r="E74" s="14">
        <f t="shared" si="5"/>
        <v>252487.58396691317</v>
      </c>
      <c r="F74" s="10">
        <f t="shared" si="6"/>
        <v>306146075.74429685</v>
      </c>
      <c r="G74" s="10"/>
      <c r="H74" s="10">
        <f t="shared" si="7"/>
        <v>2002929.961843143</v>
      </c>
      <c r="K74" s="11">
        <v>55</v>
      </c>
      <c r="L74" s="14">
        <f t="shared" si="19"/>
        <v>9246.2666490811807</v>
      </c>
      <c r="M74" s="14">
        <f t="shared" si="8"/>
        <v>5505.2625390221092</v>
      </c>
      <c r="N74" s="14">
        <f t="shared" si="9"/>
        <v>3741.0041100590715</v>
      </c>
      <c r="O74" s="14">
        <f t="shared" si="10"/>
        <v>760101.86758354097</v>
      </c>
      <c r="P74" s="35"/>
      <c r="Q74" s="14"/>
      <c r="R74" s="21">
        <f t="shared" si="11"/>
        <v>403.11765808067724</v>
      </c>
      <c r="S74" s="14">
        <f t="shared" si="24"/>
        <v>3727333.3575670766</v>
      </c>
      <c r="T74" s="23">
        <f t="shared" si="12"/>
        <v>3468676.5850906982</v>
      </c>
      <c r="U74" s="25">
        <f t="shared" si="13"/>
        <v>258656.77247637836</v>
      </c>
      <c r="V74" s="25">
        <f t="shared" si="14"/>
        <v>306410484.76302642</v>
      </c>
      <c r="W74" s="25"/>
      <c r="X74" s="25">
        <f t="shared" si="25"/>
        <v>2007901.9418357064</v>
      </c>
      <c r="Y74" s="37"/>
      <c r="Z74" s="25"/>
      <c r="AA74" s="11">
        <v>55</v>
      </c>
      <c r="AB74" s="21">
        <f t="shared" si="2"/>
        <v>403.11765808067724</v>
      </c>
      <c r="AC74" s="25">
        <f t="shared" si="15"/>
        <v>9865.9941771278136</v>
      </c>
      <c r="AD74" s="26">
        <f t="shared" si="16"/>
        <v>4695.4702996485457</v>
      </c>
      <c r="AE74" s="25">
        <f t="shared" si="20"/>
        <v>5170.523877479267</v>
      </c>
      <c r="AF74" s="25">
        <f t="shared" si="17"/>
        <v>646315.48468490911</v>
      </c>
      <c r="AH74" s="27">
        <f t="shared" si="21"/>
        <v>3977156.4673213628</v>
      </c>
      <c r="AI74" s="27">
        <f t="shared" si="18"/>
        <v>2142480.8107132907</v>
      </c>
      <c r="AJ74" s="10"/>
    </row>
    <row r="75" spans="2:36" x14ac:dyDescent="0.25">
      <c r="B75" s="11">
        <v>56</v>
      </c>
      <c r="C75" s="10">
        <f t="shared" si="27"/>
        <v>3718103.7101957039</v>
      </c>
      <c r="D75" s="10">
        <f t="shared" si="4"/>
        <v>3462760.2869808413</v>
      </c>
      <c r="E75" s="14">
        <f t="shared" si="5"/>
        <v>255343.42321486259</v>
      </c>
      <c r="F75" s="10">
        <f t="shared" si="6"/>
        <v>305890732.321082</v>
      </c>
      <c r="G75" s="10"/>
      <c r="H75" s="10">
        <f t="shared" si="7"/>
        <v>1980528.5781540361</v>
      </c>
      <c r="K75" s="11">
        <v>56</v>
      </c>
      <c r="L75" s="14">
        <f t="shared" si="19"/>
        <v>9246.2666490811807</v>
      </c>
      <c r="M75" s="14">
        <f t="shared" si="8"/>
        <v>5478.2999128739175</v>
      </c>
      <c r="N75" s="14">
        <f t="shared" si="9"/>
        <v>3767.9667362072632</v>
      </c>
      <c r="O75" s="14">
        <f t="shared" si="10"/>
        <v>756333.90084733372</v>
      </c>
      <c r="P75" s="35"/>
      <c r="Q75" s="14"/>
      <c r="R75" s="21">
        <f t="shared" si="11"/>
        <v>404.76000931907237</v>
      </c>
      <c r="S75" s="14">
        <f t="shared" si="24"/>
        <v>3742518.9750487269</v>
      </c>
      <c r="T75" s="23">
        <f t="shared" si="12"/>
        <v>3465750.9673197954</v>
      </c>
      <c r="U75" s="25">
        <f t="shared" si="13"/>
        <v>276768.00772893149</v>
      </c>
      <c r="V75" s="25">
        <f t="shared" si="14"/>
        <v>306133716.75529748</v>
      </c>
      <c r="W75" s="25"/>
      <c r="X75" s="25">
        <f t="shared" si="25"/>
        <v>1993533.898487628</v>
      </c>
      <c r="Y75" s="37"/>
      <c r="Z75" s="25"/>
      <c r="AA75" s="11">
        <v>56</v>
      </c>
      <c r="AB75" s="21">
        <f t="shared" si="2"/>
        <v>404.76000931907237</v>
      </c>
      <c r="AC75" s="25">
        <f t="shared" si="15"/>
        <v>9828.7285398290151</v>
      </c>
      <c r="AD75" s="26">
        <f t="shared" si="16"/>
        <v>4658.2046623497481</v>
      </c>
      <c r="AE75" s="25">
        <f t="shared" si="20"/>
        <v>5170.523877479267</v>
      </c>
      <c r="AF75" s="25">
        <f t="shared" si="17"/>
        <v>641144.96080742986</v>
      </c>
      <c r="AH75" s="27">
        <f t="shared" si="21"/>
        <v>3978276.2553758249</v>
      </c>
      <c r="AI75" s="27">
        <f t="shared" si="18"/>
        <v>2119115.1268743728</v>
      </c>
      <c r="AJ75" s="10"/>
    </row>
    <row r="76" spans="2:36" x14ac:dyDescent="0.25">
      <c r="B76" s="11">
        <v>57</v>
      </c>
      <c r="C76" s="10">
        <f t="shared" si="27"/>
        <v>3718103.7101957039</v>
      </c>
      <c r="D76" s="10">
        <f t="shared" si="4"/>
        <v>3459872.1458759769</v>
      </c>
      <c r="E76" s="14">
        <f t="shared" si="5"/>
        <v>258231.56431972701</v>
      </c>
      <c r="F76" s="10">
        <f t="shared" si="6"/>
        <v>305632500.75676227</v>
      </c>
      <c r="G76" s="10"/>
      <c r="H76" s="10">
        <f t="shared" si="7"/>
        <v>1958377.7384184105</v>
      </c>
      <c r="K76" s="11">
        <v>57</v>
      </c>
      <c r="L76" s="14">
        <f t="shared" si="19"/>
        <v>9246.2666490811807</v>
      </c>
      <c r="M76" s="14">
        <f t="shared" si="8"/>
        <v>5451.1429583616227</v>
      </c>
      <c r="N76" s="14">
        <f t="shared" si="9"/>
        <v>3795.123690719558</v>
      </c>
      <c r="O76" s="14">
        <f t="shared" si="10"/>
        <v>752538.77715661412</v>
      </c>
      <c r="P76" s="35"/>
      <c r="Q76" s="14"/>
      <c r="R76" s="21">
        <f t="shared" si="11"/>
        <v>406.40905169970893</v>
      </c>
      <c r="S76" s="14">
        <f t="shared" si="24"/>
        <v>3757766.4606157281</v>
      </c>
      <c r="T76" s="23">
        <f t="shared" si="12"/>
        <v>3462620.4967967267</v>
      </c>
      <c r="U76" s="25">
        <f t="shared" si="13"/>
        <v>295145.96381900134</v>
      </c>
      <c r="V76" s="25">
        <f t="shared" si="14"/>
        <v>305838570.79147846</v>
      </c>
      <c r="W76" s="25"/>
      <c r="X76" s="25">
        <f t="shared" si="25"/>
        <v>1979268.6692587803</v>
      </c>
      <c r="Y76" s="37"/>
      <c r="Z76" s="25"/>
      <c r="AA76" s="11">
        <v>57</v>
      </c>
      <c r="AB76" s="21">
        <f t="shared" si="2"/>
        <v>406.40905169970893</v>
      </c>
      <c r="AC76" s="25">
        <f t="shared" si="15"/>
        <v>9791.4629025302165</v>
      </c>
      <c r="AD76" s="26">
        <f t="shared" si="16"/>
        <v>4620.9390250509496</v>
      </c>
      <c r="AE76" s="25">
        <f t="shared" si="20"/>
        <v>5170.523877479267</v>
      </c>
      <c r="AF76" s="25">
        <f t="shared" si="17"/>
        <v>635974.43692995061</v>
      </c>
      <c r="AH76" s="27">
        <f t="shared" si="21"/>
        <v>3979339.1529701846</v>
      </c>
      <c r="AI76" s="27">
        <f t="shared" si="18"/>
        <v>2095974.1358003682</v>
      </c>
      <c r="AJ76" s="10"/>
    </row>
    <row r="77" spans="2:36" x14ac:dyDescent="0.25">
      <c r="B77" s="11">
        <v>58</v>
      </c>
      <c r="C77" s="10">
        <f t="shared" si="27"/>
        <v>3718103.7101957039</v>
      </c>
      <c r="D77" s="10">
        <f t="shared" si="4"/>
        <v>3456951.3375540101</v>
      </c>
      <c r="E77" s="14">
        <f t="shared" si="5"/>
        <v>261152.3726416938</v>
      </c>
      <c r="F77" s="10">
        <f t="shared" si="6"/>
        <v>305371348.38412058</v>
      </c>
      <c r="G77" s="10"/>
      <c r="H77" s="10">
        <f t="shared" si="7"/>
        <v>1936474.6404757614</v>
      </c>
      <c r="K77" s="11">
        <v>58</v>
      </c>
      <c r="L77" s="14">
        <f t="shared" si="19"/>
        <v>9246.2666490811807</v>
      </c>
      <c r="M77" s="14">
        <f t="shared" si="8"/>
        <v>5423.7902748978768</v>
      </c>
      <c r="N77" s="14">
        <f t="shared" si="9"/>
        <v>3822.476374183304</v>
      </c>
      <c r="O77" s="14">
        <f t="shared" si="10"/>
        <v>748716.3007824308</v>
      </c>
      <c r="P77" s="35"/>
      <c r="Q77" s="14"/>
      <c r="R77" s="21">
        <f t="shared" si="11"/>
        <v>408.06481248312866</v>
      </c>
      <c r="S77" s="14">
        <f t="shared" si="24"/>
        <v>3773076.0663263183</v>
      </c>
      <c r="T77" s="23">
        <f t="shared" si="12"/>
        <v>3459282.1566926097</v>
      </c>
      <c r="U77" s="25">
        <f t="shared" si="13"/>
        <v>313793.90963370865</v>
      </c>
      <c r="V77" s="25">
        <f t="shared" si="14"/>
        <v>305524776.88184476</v>
      </c>
      <c r="W77" s="25"/>
      <c r="X77" s="25">
        <f t="shared" si="25"/>
        <v>1965105.5184370794</v>
      </c>
      <c r="Y77" s="37"/>
      <c r="Z77" s="25"/>
      <c r="AA77" s="11">
        <v>58</v>
      </c>
      <c r="AB77" s="21">
        <f t="shared" si="2"/>
        <v>408.06481248312866</v>
      </c>
      <c r="AC77" s="25">
        <f t="shared" si="15"/>
        <v>9754.197265231418</v>
      </c>
      <c r="AD77" s="26">
        <f t="shared" si="16"/>
        <v>4583.6733877521519</v>
      </c>
      <c r="AE77" s="25">
        <f t="shared" si="20"/>
        <v>5170.523877479267</v>
      </c>
      <c r="AF77" s="25">
        <f t="shared" si="17"/>
        <v>630803.91305247135</v>
      </c>
      <c r="AH77" s="27">
        <f t="shared" si="21"/>
        <v>3980344.6779601048</v>
      </c>
      <c r="AI77" s="27">
        <f t="shared" si="18"/>
        <v>2073055.818235016</v>
      </c>
      <c r="AJ77" s="10"/>
    </row>
    <row r="78" spans="2:36" x14ac:dyDescent="0.25">
      <c r="B78" s="11">
        <v>59</v>
      </c>
      <c r="C78" s="10">
        <f t="shared" si="27"/>
        <v>3718103.7101957039</v>
      </c>
      <c r="D78" s="10">
        <f t="shared" si="4"/>
        <v>3453997.492522236</v>
      </c>
      <c r="E78" s="14">
        <f t="shared" si="5"/>
        <v>264106.21767346794</v>
      </c>
      <c r="F78" s="10">
        <f t="shared" si="6"/>
        <v>305107242.1664471</v>
      </c>
      <c r="G78" s="10"/>
      <c r="H78" s="10">
        <f t="shared" si="7"/>
        <v>1914816.5135058081</v>
      </c>
      <c r="K78" s="11">
        <v>59</v>
      </c>
      <c r="L78" s="14">
        <f t="shared" si="19"/>
        <v>9246.2666490811807</v>
      </c>
      <c r="M78" s="14">
        <f t="shared" si="8"/>
        <v>5396.2404518008434</v>
      </c>
      <c r="N78" s="14">
        <f t="shared" si="9"/>
        <v>3850.0261972803373</v>
      </c>
      <c r="O78" s="14">
        <f t="shared" si="10"/>
        <v>744866.27458515042</v>
      </c>
      <c r="P78" s="35"/>
      <c r="Q78" s="14"/>
      <c r="R78" s="21">
        <f t="shared" si="11"/>
        <v>409.72731904093621</v>
      </c>
      <c r="S78" s="14">
        <f t="shared" si="24"/>
        <v>3788448.0452656532</v>
      </c>
      <c r="T78" s="23">
        <f t="shared" si="12"/>
        <v>3455732.8932047985</v>
      </c>
      <c r="U78" s="25">
        <f t="shared" si="13"/>
        <v>332715.15206085471</v>
      </c>
      <c r="V78" s="25">
        <f t="shared" si="14"/>
        <v>305192061.72978389</v>
      </c>
      <c r="W78" s="25"/>
      <c r="X78" s="25">
        <f t="shared" si="25"/>
        <v>1951043.7155750142</v>
      </c>
      <c r="Y78" s="37"/>
      <c r="Z78" s="25"/>
      <c r="AA78" s="11">
        <v>59</v>
      </c>
      <c r="AB78" s="21">
        <f t="shared" si="2"/>
        <v>409.72731904093621</v>
      </c>
      <c r="AC78" s="25">
        <f t="shared" si="15"/>
        <v>9716.9316279326213</v>
      </c>
      <c r="AD78" s="26">
        <f t="shared" si="16"/>
        <v>4546.4077504533543</v>
      </c>
      <c r="AE78" s="25">
        <f t="shared" si="20"/>
        <v>5170.523877479267</v>
      </c>
      <c r="AF78" s="25">
        <f t="shared" si="17"/>
        <v>625633.3891749921</v>
      </c>
      <c r="AH78" s="27">
        <f t="shared" si="21"/>
        <v>3981292.3452169127</v>
      </c>
      <c r="AI78" s="27">
        <f t="shared" si="18"/>
        <v>2050358.172315303</v>
      </c>
      <c r="AJ78" s="10"/>
    </row>
    <row r="79" spans="2:36" x14ac:dyDescent="0.25">
      <c r="B79" s="11">
        <v>60</v>
      </c>
      <c r="C79" s="10">
        <f t="shared" si="27"/>
        <v>3718103.7101957039</v>
      </c>
      <c r="D79" s="10">
        <f t="shared" si="4"/>
        <v>3451010.2371086851</v>
      </c>
      <c r="E79" s="14">
        <f t="shared" si="5"/>
        <v>267093.47308701882</v>
      </c>
      <c r="F79" s="10">
        <f t="shared" si="6"/>
        <v>304840148.69336009</v>
      </c>
      <c r="G79" s="10"/>
      <c r="H79" s="10">
        <f t="shared" si="7"/>
        <v>1893400.6176779736</v>
      </c>
      <c r="K79" s="11">
        <v>60</v>
      </c>
      <c r="L79" s="14">
        <f t="shared" si="19"/>
        <v>9246.2666490811807</v>
      </c>
      <c r="M79" s="14">
        <f t="shared" si="8"/>
        <v>5368.4920682214479</v>
      </c>
      <c r="N79" s="14">
        <f t="shared" si="9"/>
        <v>3877.7745808597329</v>
      </c>
      <c r="O79" s="14">
        <f t="shared" si="10"/>
        <v>740988.50000429072</v>
      </c>
      <c r="P79" s="35"/>
      <c r="Q79" s="14"/>
      <c r="R79" s="21">
        <f t="shared" si="11"/>
        <v>411.39659885625139</v>
      </c>
      <c r="S79" s="14">
        <f t="shared" si="24"/>
        <v>3803882.6515499861</v>
      </c>
      <c r="T79" s="23">
        <f t="shared" si="12"/>
        <v>3451969.6151270629</v>
      </c>
      <c r="U79" s="25">
        <f t="shared" si="13"/>
        <v>351913.03642292321</v>
      </c>
      <c r="V79" s="25">
        <f t="shared" si="14"/>
        <v>304840148.69336098</v>
      </c>
      <c r="W79" s="25"/>
      <c r="X79" s="25">
        <f t="shared" si="25"/>
        <v>1937082.5354519703</v>
      </c>
      <c r="Y79" s="37"/>
      <c r="Z79" s="25"/>
      <c r="AA79" s="11">
        <v>60</v>
      </c>
      <c r="AB79" s="21">
        <f t="shared" si="2"/>
        <v>411.39659885625139</v>
      </c>
      <c r="AC79" s="25">
        <f t="shared" si="15"/>
        <v>9679.6659906338245</v>
      </c>
      <c r="AD79" s="26">
        <f t="shared" si="16"/>
        <v>4509.1421131545567</v>
      </c>
      <c r="AE79" s="25">
        <f t="shared" si="20"/>
        <v>5170.523877479267</v>
      </c>
      <c r="AF79" s="25">
        <f t="shared" si="17"/>
        <v>620462.86529751285</v>
      </c>
      <c r="AH79" s="27">
        <f t="shared" si="21"/>
        <v>3982181.6666112826</v>
      </c>
      <c r="AI79" s="27">
        <f t="shared" si="18"/>
        <v>2027879.2134259325</v>
      </c>
      <c r="AJ79" s="10"/>
    </row>
    <row r="80" spans="2:36" x14ac:dyDescent="0.25">
      <c r="B80" s="11">
        <v>61</v>
      </c>
      <c r="C80" s="10">
        <f>$C$79*(1+$C$3)</f>
        <v>3904008.8957054894</v>
      </c>
      <c r="D80" s="10">
        <f t="shared" si="4"/>
        <v>3447989.1934148571</v>
      </c>
      <c r="E80" s="14">
        <f t="shared" si="5"/>
        <v>456019.7022906323</v>
      </c>
      <c r="F80" s="10">
        <f t="shared" si="6"/>
        <v>304384128.99106944</v>
      </c>
      <c r="G80" s="10"/>
      <c r="H80" s="10">
        <f t="shared" si="7"/>
        <v>1965835.4559950274</v>
      </c>
      <c r="K80" s="11">
        <v>61</v>
      </c>
      <c r="L80" s="14">
        <f t="shared" si="19"/>
        <v>9246.2666490811807</v>
      </c>
      <c r="M80" s="14">
        <f t="shared" si="8"/>
        <v>5340.5436930700953</v>
      </c>
      <c r="N80" s="14">
        <f t="shared" si="9"/>
        <v>3905.7229560110854</v>
      </c>
      <c r="O80" s="14">
        <f t="shared" si="10"/>
        <v>737082.77704827965</v>
      </c>
      <c r="P80" s="35"/>
      <c r="Q80" s="14"/>
      <c r="R80" s="21">
        <f t="shared" si="11"/>
        <v>413.07267952416368</v>
      </c>
      <c r="S80" s="14">
        <f t="shared" si="24"/>
        <v>3819380.1403308734</v>
      </c>
      <c r="T80" s="23">
        <f t="shared" si="12"/>
        <v>3447989.1934148674</v>
      </c>
      <c r="U80" s="25">
        <f t="shared" si="13"/>
        <v>371390.94691600604</v>
      </c>
      <c r="V80" s="25">
        <f t="shared" si="14"/>
        <v>304468757.746445</v>
      </c>
      <c r="W80" s="25"/>
      <c r="X80" s="25">
        <f t="shared" si="25"/>
        <v>1923221.2580368321</v>
      </c>
      <c r="Y80" s="37"/>
      <c r="Z80" s="25"/>
      <c r="AA80" s="11">
        <v>61</v>
      </c>
      <c r="AB80" s="21">
        <f t="shared" si="2"/>
        <v>413.07267952416368</v>
      </c>
      <c r="AC80" s="25">
        <f t="shared" si="15"/>
        <v>9642.400353335026</v>
      </c>
      <c r="AD80" s="26">
        <f t="shared" si="16"/>
        <v>4471.8764758557591</v>
      </c>
      <c r="AE80" s="25">
        <f t="shared" si="20"/>
        <v>5170.523877479267</v>
      </c>
      <c r="AF80" s="25">
        <f t="shared" si="17"/>
        <v>615292.3414200336</v>
      </c>
      <c r="AH80" s="27">
        <f t="shared" si="21"/>
        <v>3983012.150996842</v>
      </c>
      <c r="AI80" s="27">
        <f t="shared" si="18"/>
        <v>2005616.9740549915</v>
      </c>
      <c r="AJ80" s="10"/>
    </row>
    <row r="81" spans="2:36" x14ac:dyDescent="0.25">
      <c r="B81" s="11">
        <v>62</v>
      </c>
      <c r="C81" s="10">
        <f t="shared" ref="C81:C91" si="28">$C$79*(1+$C$3)</f>
        <v>3904008.8957054894</v>
      </c>
      <c r="D81" s="10">
        <f t="shared" si="4"/>
        <v>3442831.2409200105</v>
      </c>
      <c r="E81" s="14">
        <f t="shared" si="5"/>
        <v>461177.65478547895</v>
      </c>
      <c r="F81" s="10">
        <f t="shared" si="6"/>
        <v>303922951.33628398</v>
      </c>
      <c r="G81" s="10"/>
      <c r="H81" s="10">
        <f t="shared" si="7"/>
        <v>1943848.9486491235</v>
      </c>
      <c r="K81" s="11">
        <v>62</v>
      </c>
      <c r="L81" s="14">
        <f t="shared" si="19"/>
        <v>9246.2666490811807</v>
      </c>
      <c r="M81" s="14">
        <f t="shared" si="8"/>
        <v>5312.393884942866</v>
      </c>
      <c r="N81" s="14">
        <f t="shared" si="9"/>
        <v>3933.8727641383148</v>
      </c>
      <c r="O81" s="14">
        <f t="shared" si="10"/>
        <v>733148.90428414138</v>
      </c>
      <c r="P81" s="35"/>
      <c r="Q81" s="14"/>
      <c r="R81" s="21">
        <f t="shared" si="11"/>
        <v>414.75558875218843</v>
      </c>
      <c r="S81" s="14">
        <f t="shared" si="24"/>
        <v>3834940.7677993895</v>
      </c>
      <c r="T81" s="23">
        <f t="shared" si="12"/>
        <v>3443788.4607456722</v>
      </c>
      <c r="U81" s="25">
        <f t="shared" si="13"/>
        <v>391152.30705371732</v>
      </c>
      <c r="V81" s="25">
        <f t="shared" si="14"/>
        <v>304077605.43939126</v>
      </c>
      <c r="W81" s="25"/>
      <c r="X81" s="25">
        <f t="shared" si="25"/>
        <v>1909459.1684508449</v>
      </c>
      <c r="Y81" s="37"/>
      <c r="Z81" s="25"/>
      <c r="AA81" s="11">
        <v>62</v>
      </c>
      <c r="AB81" s="21">
        <f t="shared" si="2"/>
        <v>414.75558875218843</v>
      </c>
      <c r="AC81" s="25">
        <f t="shared" si="15"/>
        <v>9605.1347160362275</v>
      </c>
      <c r="AD81" s="26">
        <f t="shared" si="16"/>
        <v>4434.6108385569605</v>
      </c>
      <c r="AE81" s="25">
        <f t="shared" si="20"/>
        <v>5170.523877479267</v>
      </c>
      <c r="AF81" s="25">
        <f t="shared" si="17"/>
        <v>610121.81754255434</v>
      </c>
      <c r="AH81" s="27">
        <f t="shared" si="21"/>
        <v>3983783.30419369</v>
      </c>
      <c r="AI81" s="27">
        <f t="shared" si="18"/>
        <v>1983569.5036507973</v>
      </c>
      <c r="AJ81" s="10"/>
    </row>
    <row r="82" spans="2:36" x14ac:dyDescent="0.25">
      <c r="B82" s="11">
        <v>63</v>
      </c>
      <c r="C82" s="10">
        <f t="shared" si="28"/>
        <v>3904008.8957054894</v>
      </c>
      <c r="D82" s="10">
        <f t="shared" si="4"/>
        <v>3437614.947801271</v>
      </c>
      <c r="E82" s="14">
        <f t="shared" si="5"/>
        <v>466393.94790421845</v>
      </c>
      <c r="F82" s="10">
        <f t="shared" si="6"/>
        <v>303456557.38837975</v>
      </c>
      <c r="G82" s="10"/>
      <c r="H82" s="10">
        <f t="shared" si="7"/>
        <v>1922108.345152291</v>
      </c>
      <c r="K82" s="11">
        <v>63</v>
      </c>
      <c r="L82" s="14">
        <f t="shared" si="19"/>
        <v>9246.2666490811807</v>
      </c>
      <c r="M82" s="14">
        <f t="shared" si="8"/>
        <v>5284.041192047177</v>
      </c>
      <c r="N82" s="14">
        <f t="shared" si="9"/>
        <v>3962.2254570340037</v>
      </c>
      <c r="O82" s="14">
        <f t="shared" si="10"/>
        <v>729186.67882710742</v>
      </c>
      <c r="P82" s="35"/>
      <c r="Q82" s="14"/>
      <c r="R82" s="21">
        <f t="shared" si="11"/>
        <v>416.44535436072482</v>
      </c>
      <c r="S82" s="14">
        <f t="shared" si="24"/>
        <v>3850564.7911903639</v>
      </c>
      <c r="T82" s="23">
        <f t="shared" si="12"/>
        <v>3439364.2110742251</v>
      </c>
      <c r="U82" s="25">
        <f t="shared" si="13"/>
        <v>411200.58011613879</v>
      </c>
      <c r="V82" s="25">
        <f t="shared" si="14"/>
        <v>303666404.8592751</v>
      </c>
      <c r="W82" s="25"/>
      <c r="X82" s="25">
        <f t="shared" si="25"/>
        <v>1895795.5569307492</v>
      </c>
      <c r="Y82" s="37"/>
      <c r="Z82" s="25"/>
      <c r="AA82" s="11">
        <v>63</v>
      </c>
      <c r="AB82" s="21">
        <f t="shared" si="2"/>
        <v>416.44535436072482</v>
      </c>
      <c r="AC82" s="25">
        <f t="shared" si="15"/>
        <v>9567.8690787374289</v>
      </c>
      <c r="AD82" s="26">
        <f t="shared" si="16"/>
        <v>4397.3452012581629</v>
      </c>
      <c r="AE82" s="25">
        <f t="shared" si="20"/>
        <v>5170.523877479267</v>
      </c>
      <c r="AF82" s="25">
        <f t="shared" si="17"/>
        <v>604951.29366507509</v>
      </c>
      <c r="AH82" s="27">
        <f t="shared" si="21"/>
        <v>3984494.6289718305</v>
      </c>
      <c r="AI82" s="27">
        <f t="shared" si="18"/>
        <v>1961734.8684799178</v>
      </c>
      <c r="AJ82" s="10"/>
    </row>
    <row r="83" spans="2:36" x14ac:dyDescent="0.25">
      <c r="B83" s="11">
        <v>64</v>
      </c>
      <c r="C83" s="10">
        <f t="shared" si="28"/>
        <v>3904008.8957054894</v>
      </c>
      <c r="D83" s="10">
        <f t="shared" si="4"/>
        <v>3432339.6541788895</v>
      </c>
      <c r="E83" s="14">
        <f t="shared" si="5"/>
        <v>471669.24152659997</v>
      </c>
      <c r="F83" s="10">
        <f t="shared" si="6"/>
        <v>302984888.14685315</v>
      </c>
      <c r="G83" s="10"/>
      <c r="H83" s="10">
        <f t="shared" si="7"/>
        <v>1900610.8952403795</v>
      </c>
      <c r="K83" s="11">
        <v>64</v>
      </c>
      <c r="L83" s="14">
        <f t="shared" si="19"/>
        <v>9246.2666490811807</v>
      </c>
      <c r="M83" s="14">
        <f t="shared" si="8"/>
        <v>5255.4841521269063</v>
      </c>
      <c r="N83" s="14">
        <f t="shared" si="9"/>
        <v>3990.7824969542744</v>
      </c>
      <c r="O83" s="14">
        <f t="shared" si="10"/>
        <v>725195.8963301531</v>
      </c>
      <c r="P83" s="35"/>
      <c r="Q83" s="14"/>
      <c r="R83" s="21">
        <f t="shared" si="11"/>
        <v>418.14200428351569</v>
      </c>
      <c r="S83" s="14">
        <f t="shared" si="24"/>
        <v>3866252.4687866312</v>
      </c>
      <c r="T83" s="23">
        <f t="shared" si="12"/>
        <v>3434713.1991827674</v>
      </c>
      <c r="U83" s="25">
        <f t="shared" si="13"/>
        <v>431539.26960386382</v>
      </c>
      <c r="V83" s="25">
        <f t="shared" si="14"/>
        <v>303234865.58967125</v>
      </c>
      <c r="W83" s="25"/>
      <c r="X83" s="25">
        <f t="shared" si="25"/>
        <v>1882229.7187921733</v>
      </c>
      <c r="Y83" s="37"/>
      <c r="Z83" s="25"/>
      <c r="AA83" s="11">
        <v>64</v>
      </c>
      <c r="AB83" s="21">
        <f t="shared" si="2"/>
        <v>418.14200428351569</v>
      </c>
      <c r="AC83" s="25">
        <f t="shared" si="15"/>
        <v>9530.6034414386322</v>
      </c>
      <c r="AD83" s="26">
        <f t="shared" si="16"/>
        <v>4360.0795639593653</v>
      </c>
      <c r="AE83" s="25">
        <f t="shared" si="20"/>
        <v>5170.523877479267</v>
      </c>
      <c r="AF83" s="25">
        <f t="shared" si="17"/>
        <v>599780.76978759584</v>
      </c>
      <c r="AH83" s="27">
        <f t="shared" si="21"/>
        <v>3985145.6250345218</v>
      </c>
      <c r="AI83" s="27">
        <f t="shared" si="18"/>
        <v>1940111.1514863535</v>
      </c>
      <c r="AJ83" s="10"/>
    </row>
    <row r="84" spans="2:36" x14ac:dyDescent="0.25">
      <c r="B84" s="11">
        <v>65</v>
      </c>
      <c r="C84" s="10">
        <f t="shared" si="28"/>
        <v>3904008.8957054894</v>
      </c>
      <c r="D84" s="10">
        <f t="shared" si="4"/>
        <v>3427004.692709343</v>
      </c>
      <c r="E84" s="14">
        <f t="shared" si="5"/>
        <v>477004.2029961464</v>
      </c>
      <c r="F84" s="10">
        <f t="shared" si="6"/>
        <v>302507883.94385701</v>
      </c>
      <c r="G84" s="10"/>
      <c r="H84" s="10">
        <f t="shared" si="7"/>
        <v>1879353.8794090333</v>
      </c>
      <c r="K84" s="11">
        <v>65</v>
      </c>
      <c r="L84" s="14">
        <f t="shared" si="19"/>
        <v>9246.2666490811807</v>
      </c>
      <c r="M84" s="14">
        <f t="shared" si="8"/>
        <v>5226.7212923869765</v>
      </c>
      <c r="N84" s="14">
        <f t="shared" si="9"/>
        <v>4019.5453566942042</v>
      </c>
      <c r="O84" s="14">
        <f t="shared" si="10"/>
        <v>721176.35097345884</v>
      </c>
      <c r="P84" s="35"/>
      <c r="Q84" s="14"/>
      <c r="R84" s="21">
        <f t="shared" si="11"/>
        <v>419.84556656810958</v>
      </c>
      <c r="S84" s="14">
        <f t="shared" ref="S84:S115" si="29">L84*R84</f>
        <v>3882004.0599233042</v>
      </c>
      <c r="T84" s="23">
        <f t="shared" si="12"/>
        <v>3429832.1402261113</v>
      </c>
      <c r="U84" s="25">
        <f t="shared" si="13"/>
        <v>452171.91969719296</v>
      </c>
      <c r="V84" s="25">
        <f t="shared" si="14"/>
        <v>302782693.66997409</v>
      </c>
      <c r="W84" s="25"/>
      <c r="X84" s="25">
        <f t="shared" ref="X84:X115" si="30">1/(1+$C$7/12)^K84*S84</f>
        <v>1868760.9543932888</v>
      </c>
      <c r="Y84" s="37"/>
      <c r="Z84" s="25"/>
      <c r="AA84" s="11">
        <v>65</v>
      </c>
      <c r="AB84" s="21">
        <f t="shared" ref="AB84:AB147" si="31">R84</f>
        <v>419.84556656810958</v>
      </c>
      <c r="AC84" s="25">
        <f t="shared" si="15"/>
        <v>9493.3378041398355</v>
      </c>
      <c r="AD84" s="26">
        <f t="shared" si="16"/>
        <v>4322.8139266605676</v>
      </c>
      <c r="AE84" s="25">
        <f t="shared" si="20"/>
        <v>5170.523877479267</v>
      </c>
      <c r="AF84" s="25">
        <f t="shared" si="17"/>
        <v>594610.24591011659</v>
      </c>
      <c r="AH84" s="27">
        <f t="shared" si="21"/>
        <v>3985735.7890015426</v>
      </c>
      <c r="AI84" s="27">
        <f t="shared" si="18"/>
        <v>1918696.4521518729</v>
      </c>
      <c r="AJ84" s="10"/>
    </row>
    <row r="85" spans="2:36" x14ac:dyDescent="0.25">
      <c r="B85" s="11">
        <v>66</v>
      </c>
      <c r="C85" s="10">
        <f t="shared" si="28"/>
        <v>3904008.8957054894</v>
      </c>
      <c r="D85" s="10">
        <f t="shared" ref="D85:D148" si="32">F84*$C$7/12</f>
        <v>3421609.3885009116</v>
      </c>
      <c r="E85" s="14">
        <f t="shared" ref="E85:E148" si="33">C85-D85</f>
        <v>482399.50720457779</v>
      </c>
      <c r="F85" s="10">
        <f t="shared" ref="F85:F148" si="34">F84-E85</f>
        <v>302025484.43665242</v>
      </c>
      <c r="G85" s="10"/>
      <c r="H85" s="10">
        <f t="shared" ref="H85:H148" si="35">1/(1+$C$7/12)^B85*C85</f>
        <v>1858334.6085696716</v>
      </c>
      <c r="K85" s="11">
        <v>66</v>
      </c>
      <c r="L85" s="14">
        <f t="shared" si="19"/>
        <v>9246.2666490811807</v>
      </c>
      <c r="M85" s="14">
        <f t="shared" ref="M85:M148" si="36">O84*$L$12</f>
        <v>5197.7511294174055</v>
      </c>
      <c r="N85" s="14">
        <f t="shared" ref="N85:N148" si="37">L85-M85</f>
        <v>4048.5155196637752</v>
      </c>
      <c r="O85" s="14">
        <f t="shared" ref="O85:O148" si="38">O84-N85</f>
        <v>717127.83545379504</v>
      </c>
      <c r="P85" s="35"/>
      <c r="Q85" s="14"/>
      <c r="R85" s="21">
        <f t="shared" ref="R85:R148" si="39">R84*(1+$S$16)</f>
        <v>421.55606937632405</v>
      </c>
      <c r="S85" s="14">
        <f t="shared" si="29"/>
        <v>3897819.8249920574</v>
      </c>
      <c r="T85" s="23">
        <f t="shared" ref="T85:T148" si="40">V84*$L$8/12</f>
        <v>3424717.7092715134</v>
      </c>
      <c r="U85" s="25">
        <f t="shared" ref="U85:U148" si="41">S85-T85</f>
        <v>473102.11572054401</v>
      </c>
      <c r="V85" s="25">
        <f t="shared" ref="V85:V148" si="42">V84-U85</f>
        <v>302309591.55425352</v>
      </c>
      <c r="W85" s="25"/>
      <c r="X85" s="25">
        <f t="shared" si="30"/>
        <v>1855388.5690987299</v>
      </c>
      <c r="Y85" s="37"/>
      <c r="Z85" s="25"/>
      <c r="AA85" s="11">
        <v>66</v>
      </c>
      <c r="AB85" s="21">
        <f t="shared" si="31"/>
        <v>421.55606937632405</v>
      </c>
      <c r="AC85" s="25">
        <f t="shared" ref="AC85:AC148" si="43">AE85+AD85</f>
        <v>9456.072166841037</v>
      </c>
      <c r="AD85" s="26">
        <f t="shared" ref="AD85:AD148" si="44">AF84*$L$12</f>
        <v>4285.5482893617691</v>
      </c>
      <c r="AE85" s="25">
        <f t="shared" si="20"/>
        <v>5170.523877479267</v>
      </c>
      <c r="AF85" s="25">
        <f t="shared" ref="AF85:AF148" si="45">AF84-AE85</f>
        <v>589439.72203263734</v>
      </c>
      <c r="AH85" s="27">
        <f t="shared" si="21"/>
        <v>3986264.6143923672</v>
      </c>
      <c r="AI85" s="27">
        <f t="shared" ref="AI85:AI148" si="46">1/(1+$C$7/12)^AA85*AH85</f>
        <v>1897488.8863574974</v>
      </c>
      <c r="AJ85" s="10"/>
    </row>
    <row r="86" spans="2:36" x14ac:dyDescent="0.25">
      <c r="B86" s="11">
        <v>67</v>
      </c>
      <c r="C86" s="10">
        <f t="shared" si="28"/>
        <v>3904008.8957054894</v>
      </c>
      <c r="D86" s="10">
        <f t="shared" si="32"/>
        <v>3416153.0590283028</v>
      </c>
      <c r="E86" s="14">
        <f t="shared" si="33"/>
        <v>487855.83667718666</v>
      </c>
      <c r="F86" s="10">
        <f t="shared" si="34"/>
        <v>301537628.59997523</v>
      </c>
      <c r="G86" s="10"/>
      <c r="H86" s="10">
        <f t="shared" si="35"/>
        <v>1837550.4237093045</v>
      </c>
      <c r="K86" s="11">
        <v>67</v>
      </c>
      <c r="L86" s="14">
        <f t="shared" ref="L86:L149" si="47">L85</f>
        <v>9246.2666490811807</v>
      </c>
      <c r="M86" s="14">
        <f t="shared" si="36"/>
        <v>5168.572169116791</v>
      </c>
      <c r="N86" s="14">
        <f t="shared" si="37"/>
        <v>4077.6944799643898</v>
      </c>
      <c r="O86" s="14">
        <f t="shared" si="38"/>
        <v>713050.1409738306</v>
      </c>
      <c r="P86" s="35"/>
      <c r="Q86" s="14"/>
      <c r="R86" s="21">
        <f t="shared" si="39"/>
        <v>423.27354098471142</v>
      </c>
      <c r="S86" s="14">
        <f t="shared" si="29"/>
        <v>3913700.0254454333</v>
      </c>
      <c r="T86" s="23">
        <f t="shared" si="40"/>
        <v>3419366.540833307</v>
      </c>
      <c r="U86" s="25">
        <f t="shared" si="41"/>
        <v>494333.48461212637</v>
      </c>
      <c r="V86" s="25">
        <f t="shared" si="42"/>
        <v>301815258.06964141</v>
      </c>
      <c r="W86" s="25"/>
      <c r="X86" s="25">
        <f t="shared" si="30"/>
        <v>1842111.8732437678</v>
      </c>
      <c r="Y86" s="37"/>
      <c r="Z86" s="25"/>
      <c r="AA86" s="11">
        <v>67</v>
      </c>
      <c r="AB86" s="21">
        <f t="shared" si="31"/>
        <v>423.27354098471142</v>
      </c>
      <c r="AC86" s="25">
        <f t="shared" si="43"/>
        <v>9418.8065295422384</v>
      </c>
      <c r="AD86" s="26">
        <f t="shared" si="44"/>
        <v>4248.2826520629715</v>
      </c>
      <c r="AE86" s="25">
        <f t="shared" ref="AE86:AE149" si="48">AE85</f>
        <v>5170.523877479267</v>
      </c>
      <c r="AF86" s="25">
        <f t="shared" si="45"/>
        <v>584269.19815515808</v>
      </c>
      <c r="AH86" s="27">
        <f t="shared" ref="AH86:AH149" si="49">AC86*AB86</f>
        <v>3986731.5916092643</v>
      </c>
      <c r="AI86" s="27">
        <f t="shared" si="46"/>
        <v>1876486.5862461186</v>
      </c>
      <c r="AJ86" s="10"/>
    </row>
    <row r="87" spans="2:36" x14ac:dyDescent="0.25">
      <c r="B87" s="11">
        <v>68</v>
      </c>
      <c r="C87" s="10">
        <f t="shared" si="28"/>
        <v>3904008.8957054894</v>
      </c>
      <c r="D87" s="10">
        <f t="shared" si="32"/>
        <v>3410635.01404631</v>
      </c>
      <c r="E87" s="14">
        <f t="shared" si="33"/>
        <v>493373.88165917946</v>
      </c>
      <c r="F87" s="10">
        <f t="shared" si="34"/>
        <v>301044254.71831608</v>
      </c>
      <c r="G87" s="10"/>
      <c r="H87" s="10">
        <f t="shared" si="35"/>
        <v>1816998.695554161</v>
      </c>
      <c r="K87" s="11">
        <v>68</v>
      </c>
      <c r="L87" s="14">
        <f t="shared" si="47"/>
        <v>9246.2666490811807</v>
      </c>
      <c r="M87" s="14">
        <f t="shared" si="36"/>
        <v>5139.1829066152613</v>
      </c>
      <c r="N87" s="14">
        <f t="shared" si="37"/>
        <v>4107.0837424659194</v>
      </c>
      <c r="O87" s="14">
        <f t="shared" si="38"/>
        <v>708943.05723136466</v>
      </c>
      <c r="P87" s="35"/>
      <c r="Q87" s="14"/>
      <c r="R87" s="21">
        <f t="shared" si="39"/>
        <v>424.99800978502628</v>
      </c>
      <c r="S87" s="14">
        <f t="shared" si="29"/>
        <v>3929644.923801166</v>
      </c>
      <c r="T87" s="23">
        <f t="shared" si="40"/>
        <v>3413775.2284022127</v>
      </c>
      <c r="U87" s="25">
        <f t="shared" si="41"/>
        <v>515869.69539895328</v>
      </c>
      <c r="V87" s="25">
        <f t="shared" si="42"/>
        <v>301299388.37424248</v>
      </c>
      <c r="W87" s="25"/>
      <c r="X87" s="25">
        <f t="shared" si="30"/>
        <v>1828930.1820987419</v>
      </c>
      <c r="Y87" s="37"/>
      <c r="Z87" s="25"/>
      <c r="AA87" s="11">
        <v>68</v>
      </c>
      <c r="AB87" s="21">
        <f t="shared" si="31"/>
        <v>424.99800978502628</v>
      </c>
      <c r="AC87" s="25">
        <f t="shared" si="43"/>
        <v>9381.5408922434399</v>
      </c>
      <c r="AD87" s="26">
        <f t="shared" si="44"/>
        <v>4211.0170147641738</v>
      </c>
      <c r="AE87" s="25">
        <f t="shared" si="48"/>
        <v>5170.523877479267</v>
      </c>
      <c r="AF87" s="25">
        <f t="shared" si="45"/>
        <v>579098.67427767883</v>
      </c>
      <c r="AH87" s="27">
        <f t="shared" si="49"/>
        <v>3987136.2079203017</v>
      </c>
      <c r="AI87" s="27">
        <f t="shared" si="46"/>
        <v>1855687.7000862428</v>
      </c>
      <c r="AJ87" s="10"/>
    </row>
    <row r="88" spans="2:36" x14ac:dyDescent="0.25">
      <c r="B88" s="11">
        <v>69</v>
      </c>
      <c r="C88" s="10">
        <f t="shared" si="28"/>
        <v>3904008.8957054894</v>
      </c>
      <c r="D88" s="10">
        <f t="shared" si="32"/>
        <v>3405054.5555024943</v>
      </c>
      <c r="E88" s="14">
        <f t="shared" si="33"/>
        <v>498954.34020299511</v>
      </c>
      <c r="F88" s="10">
        <f t="shared" si="34"/>
        <v>300545300.37811309</v>
      </c>
      <c r="G88" s="10"/>
      <c r="H88" s="10">
        <f t="shared" si="35"/>
        <v>1796676.8242370731</v>
      </c>
      <c r="K88" s="11">
        <v>69</v>
      </c>
      <c r="L88" s="14">
        <f t="shared" si="47"/>
        <v>9246.2666490811807</v>
      </c>
      <c r="M88" s="14">
        <f t="shared" si="36"/>
        <v>5109.5818261968607</v>
      </c>
      <c r="N88" s="14">
        <f t="shared" si="37"/>
        <v>4136.6848228843201</v>
      </c>
      <c r="O88" s="14">
        <f t="shared" si="38"/>
        <v>704806.37240848038</v>
      </c>
      <c r="P88" s="35"/>
      <c r="Q88" s="14"/>
      <c r="R88" s="21">
        <f t="shared" si="39"/>
        <v>426.72950428469466</v>
      </c>
      <c r="S88" s="14">
        <f t="shared" si="29"/>
        <v>3945654.783646517</v>
      </c>
      <c r="T88" s="23">
        <f t="shared" si="40"/>
        <v>3407940.3239692836</v>
      </c>
      <c r="U88" s="25">
        <f t="shared" si="41"/>
        <v>537714.45967723336</v>
      </c>
      <c r="V88" s="25">
        <f t="shared" si="42"/>
        <v>300761673.91456527</v>
      </c>
      <c r="W88" s="25"/>
      <c r="X88" s="25">
        <f t="shared" si="30"/>
        <v>1815842.8158337437</v>
      </c>
      <c r="Y88" s="37"/>
      <c r="Z88" s="25"/>
      <c r="AA88" s="11">
        <v>69</v>
      </c>
      <c r="AB88" s="21">
        <f t="shared" si="31"/>
        <v>426.72950428469466</v>
      </c>
      <c r="AC88" s="25">
        <f t="shared" si="43"/>
        <v>9344.2752549446432</v>
      </c>
      <c r="AD88" s="26">
        <f t="shared" si="44"/>
        <v>4173.7513774653762</v>
      </c>
      <c r="AE88" s="25">
        <f t="shared" si="48"/>
        <v>5170.523877479267</v>
      </c>
      <c r="AF88" s="25">
        <f t="shared" si="45"/>
        <v>573928.15040019958</v>
      </c>
      <c r="AH88" s="27">
        <f t="shared" si="49"/>
        <v>3987477.9474422662</v>
      </c>
      <c r="AI88" s="27">
        <f t="shared" si="46"/>
        <v>1835090.392136849</v>
      </c>
      <c r="AJ88" s="10"/>
    </row>
    <row r="89" spans="2:36" x14ac:dyDescent="0.25">
      <c r="B89" s="11">
        <v>70</v>
      </c>
      <c r="C89" s="10">
        <f t="shared" si="28"/>
        <v>3904008.8957054894</v>
      </c>
      <c r="D89" s="10">
        <f t="shared" si="32"/>
        <v>3399410.9774488769</v>
      </c>
      <c r="E89" s="14">
        <f t="shared" si="33"/>
        <v>504597.91825661249</v>
      </c>
      <c r="F89" s="10">
        <f t="shared" si="34"/>
        <v>300040702.45985645</v>
      </c>
      <c r="G89" s="10"/>
      <c r="H89" s="10">
        <f t="shared" si="35"/>
        <v>1776582.2389685879</v>
      </c>
      <c r="K89" s="11">
        <v>70</v>
      </c>
      <c r="L89" s="14">
        <f t="shared" si="47"/>
        <v>9246.2666490811807</v>
      </c>
      <c r="M89" s="14">
        <f t="shared" si="36"/>
        <v>5079.7674012213774</v>
      </c>
      <c r="N89" s="14">
        <f t="shared" si="37"/>
        <v>4166.4992478598033</v>
      </c>
      <c r="O89" s="14">
        <f t="shared" si="38"/>
        <v>700639.87316062057</v>
      </c>
      <c r="P89" s="35"/>
      <c r="Q89" s="14"/>
      <c r="R89" s="21">
        <f t="shared" si="39"/>
        <v>428.46805310728541</v>
      </c>
      <c r="S89" s="14">
        <f t="shared" si="29"/>
        <v>3961729.8696426372</v>
      </c>
      <c r="T89" s="23">
        <f t="shared" si="40"/>
        <v>3401858.3375444082</v>
      </c>
      <c r="U89" s="25">
        <f t="shared" si="41"/>
        <v>559871.53209822904</v>
      </c>
      <c r="V89" s="25">
        <f t="shared" si="42"/>
        <v>300201802.38246703</v>
      </c>
      <c r="W89" s="25"/>
      <c r="X89" s="25">
        <f t="shared" si="30"/>
        <v>1802849.0994835598</v>
      </c>
      <c r="Y89" s="37"/>
      <c r="Z89" s="25"/>
      <c r="AA89" s="11">
        <v>70</v>
      </c>
      <c r="AB89" s="21">
        <f t="shared" si="31"/>
        <v>428.46805310728541</v>
      </c>
      <c r="AC89" s="25">
        <f t="shared" si="43"/>
        <v>9307.0096176458446</v>
      </c>
      <c r="AD89" s="26">
        <f t="shared" si="44"/>
        <v>4136.4857401665777</v>
      </c>
      <c r="AE89" s="25">
        <f t="shared" si="48"/>
        <v>5170.523877479267</v>
      </c>
      <c r="AF89" s="25">
        <f t="shared" si="45"/>
        <v>568757.62652272033</v>
      </c>
      <c r="AH89" s="27">
        <f t="shared" si="49"/>
        <v>3987756.2911234959</v>
      </c>
      <c r="AI89" s="27">
        <f t="shared" si="46"/>
        <v>1814692.8425133636</v>
      </c>
      <c r="AJ89" s="10"/>
    </row>
    <row r="90" spans="2:36" x14ac:dyDescent="0.25">
      <c r="B90" s="11">
        <v>71</v>
      </c>
      <c r="C90" s="10">
        <f t="shared" si="28"/>
        <v>3904008.8957054894</v>
      </c>
      <c r="D90" s="10">
        <f t="shared" si="32"/>
        <v>3393703.5659526349</v>
      </c>
      <c r="E90" s="14">
        <f t="shared" si="33"/>
        <v>510305.32975285454</v>
      </c>
      <c r="F90" s="10">
        <f t="shared" si="34"/>
        <v>299530397.13010359</v>
      </c>
      <c r="G90" s="10"/>
      <c r="H90" s="10">
        <f t="shared" si="35"/>
        <v>1756712.3977117499</v>
      </c>
      <c r="K90" s="11">
        <v>71</v>
      </c>
      <c r="L90" s="14">
        <f t="shared" si="47"/>
        <v>9246.2666490811807</v>
      </c>
      <c r="M90" s="14">
        <f t="shared" si="36"/>
        <v>5049.7380940456114</v>
      </c>
      <c r="N90" s="14">
        <f t="shared" si="37"/>
        <v>4196.5285550355693</v>
      </c>
      <c r="O90" s="14">
        <f t="shared" si="38"/>
        <v>696443.34460558498</v>
      </c>
      <c r="P90" s="35"/>
      <c r="Q90" s="14"/>
      <c r="R90" s="21">
        <f t="shared" si="39"/>
        <v>430.2136849929833</v>
      </c>
      <c r="S90" s="14">
        <f t="shared" si="29"/>
        <v>3977870.4475289383</v>
      </c>
      <c r="T90" s="23">
        <f t="shared" si="40"/>
        <v>3395525.7366693276</v>
      </c>
      <c r="U90" s="25">
        <f t="shared" si="41"/>
        <v>582344.7108596107</v>
      </c>
      <c r="V90" s="25">
        <f t="shared" si="42"/>
        <v>299619457.67160743</v>
      </c>
      <c r="W90" s="25"/>
      <c r="X90" s="25">
        <f t="shared" si="30"/>
        <v>1789948.3629128574</v>
      </c>
      <c r="Y90" s="37"/>
      <c r="Z90" s="25"/>
      <c r="AA90" s="11">
        <v>71</v>
      </c>
      <c r="AB90" s="21">
        <f t="shared" si="31"/>
        <v>430.2136849929833</v>
      </c>
      <c r="AC90" s="25">
        <f t="shared" si="43"/>
        <v>9269.7439803470479</v>
      </c>
      <c r="AD90" s="26">
        <f t="shared" si="44"/>
        <v>4099.22010286778</v>
      </c>
      <c r="AE90" s="25">
        <f t="shared" si="48"/>
        <v>5170.523877479267</v>
      </c>
      <c r="AF90" s="25">
        <f t="shared" si="45"/>
        <v>563587.10264524107</v>
      </c>
      <c r="AH90" s="27">
        <f t="shared" si="49"/>
        <v>3987970.7167266281</v>
      </c>
      <c r="AI90" s="27">
        <f t="shared" si="46"/>
        <v>1794493.2470547266</v>
      </c>
      <c r="AJ90" s="10"/>
    </row>
    <row r="91" spans="2:36" x14ac:dyDescent="0.25">
      <c r="B91" s="11">
        <v>72</v>
      </c>
      <c r="C91" s="10">
        <f t="shared" si="28"/>
        <v>3904008.8957054894</v>
      </c>
      <c r="D91" s="10">
        <f t="shared" si="32"/>
        <v>3387931.5990057886</v>
      </c>
      <c r="E91" s="14">
        <f t="shared" si="33"/>
        <v>516077.29669970088</v>
      </c>
      <c r="F91" s="10">
        <f t="shared" si="34"/>
        <v>299014319.83340389</v>
      </c>
      <c r="G91" s="10"/>
      <c r="H91" s="10">
        <f t="shared" si="35"/>
        <v>1737064.7868605251</v>
      </c>
      <c r="K91" s="11">
        <v>72</v>
      </c>
      <c r="L91" s="14">
        <f t="shared" si="47"/>
        <v>9246.2666490811807</v>
      </c>
      <c r="M91" s="14">
        <f t="shared" si="36"/>
        <v>5019.4923559440704</v>
      </c>
      <c r="N91" s="14">
        <f t="shared" si="37"/>
        <v>4226.7742931371104</v>
      </c>
      <c r="O91" s="14">
        <f t="shared" si="38"/>
        <v>692216.57031244785</v>
      </c>
      <c r="P91" s="35"/>
      <c r="Q91" s="14"/>
      <c r="R91" s="21">
        <f t="shared" si="39"/>
        <v>431.9664287990642</v>
      </c>
      <c r="S91" s="14">
        <f t="shared" si="29"/>
        <v>3994076.7841274878</v>
      </c>
      <c r="T91" s="23">
        <f t="shared" si="40"/>
        <v>3388938.9459250872</v>
      </c>
      <c r="U91" s="25">
        <f t="shared" si="41"/>
        <v>605137.8382024006</v>
      </c>
      <c r="V91" s="25">
        <f t="shared" si="42"/>
        <v>299014319.83340502</v>
      </c>
      <c r="W91" s="25"/>
      <c r="X91" s="25">
        <f t="shared" si="30"/>
        <v>1777139.9407816238</v>
      </c>
      <c r="Y91" s="37"/>
      <c r="Z91" s="25"/>
      <c r="AA91" s="11">
        <v>72</v>
      </c>
      <c r="AB91" s="21">
        <f t="shared" si="31"/>
        <v>431.9664287990642</v>
      </c>
      <c r="AC91" s="25">
        <f t="shared" si="43"/>
        <v>9232.4783430482494</v>
      </c>
      <c r="AD91" s="26">
        <f t="shared" si="44"/>
        <v>4061.9544655689824</v>
      </c>
      <c r="AE91" s="25">
        <f t="shared" si="48"/>
        <v>5170.523877479267</v>
      </c>
      <c r="AF91" s="25">
        <f t="shared" si="45"/>
        <v>558416.57876776182</v>
      </c>
      <c r="AH91" s="27">
        <f t="shared" si="49"/>
        <v>3988120.698811254</v>
      </c>
      <c r="AI91" s="27">
        <f t="shared" si="46"/>
        <v>1774489.8171915503</v>
      </c>
      <c r="AJ91" s="10"/>
    </row>
    <row r="92" spans="2:36" x14ac:dyDescent="0.25">
      <c r="B92" s="11">
        <v>73</v>
      </c>
      <c r="C92" s="10">
        <f>$C$91*(1+$C$3)</f>
        <v>4099209.340490764</v>
      </c>
      <c r="D92" s="10">
        <f t="shared" si="32"/>
        <v>3382094.3464338598</v>
      </c>
      <c r="E92" s="14">
        <f t="shared" si="33"/>
        <v>717114.99405690422</v>
      </c>
      <c r="F92" s="10">
        <f t="shared" si="34"/>
        <v>298297204.839347</v>
      </c>
      <c r="G92" s="10"/>
      <c r="H92" s="10">
        <f t="shared" si="35"/>
        <v>1803518.7669679138</v>
      </c>
      <c r="K92" s="11">
        <v>73</v>
      </c>
      <c r="L92" s="14">
        <f t="shared" si="47"/>
        <v>9246.2666490811807</v>
      </c>
      <c r="M92" s="14">
        <f t="shared" si="36"/>
        <v>4989.0286270290953</v>
      </c>
      <c r="N92" s="14">
        <f t="shared" si="37"/>
        <v>4257.2380220520854</v>
      </c>
      <c r="O92" s="14">
        <f t="shared" si="38"/>
        <v>687959.33229039575</v>
      </c>
      <c r="P92" s="35"/>
      <c r="Q92" s="14"/>
      <c r="R92" s="21">
        <f t="shared" si="39"/>
        <v>433.7263135003721</v>
      </c>
      <c r="S92" s="14">
        <f t="shared" si="29"/>
        <v>4010349.1473474191</v>
      </c>
      <c r="T92" s="23">
        <f t="shared" si="40"/>
        <v>3382094.3464338728</v>
      </c>
      <c r="U92" s="25">
        <f t="shared" si="41"/>
        <v>628254.80091354623</v>
      </c>
      <c r="V92" s="25">
        <f t="shared" si="42"/>
        <v>298386065.03249145</v>
      </c>
      <c r="W92" s="25"/>
      <c r="X92" s="25">
        <f t="shared" si="30"/>
        <v>1764423.1725108547</v>
      </c>
      <c r="Y92" s="37"/>
      <c r="Z92" s="25"/>
      <c r="AA92" s="11">
        <v>73</v>
      </c>
      <c r="AB92" s="21">
        <f t="shared" si="31"/>
        <v>433.7263135003721</v>
      </c>
      <c r="AC92" s="25">
        <f t="shared" si="43"/>
        <v>9195.2127057494508</v>
      </c>
      <c r="AD92" s="26">
        <f t="shared" si="44"/>
        <v>4024.6888282701848</v>
      </c>
      <c r="AE92" s="25">
        <f t="shared" si="48"/>
        <v>5170.523877479267</v>
      </c>
      <c r="AF92" s="25">
        <f t="shared" si="45"/>
        <v>553246.05489028257</v>
      </c>
      <c r="AH92" s="27">
        <f t="shared" si="49"/>
        <v>3988205.7087164912</v>
      </c>
      <c r="AI92" s="27">
        <f t="shared" si="46"/>
        <v>1754680.7798153649</v>
      </c>
      <c r="AJ92" s="10"/>
    </row>
    <row r="93" spans="2:36" x14ac:dyDescent="0.25">
      <c r="B93" s="11">
        <v>74</v>
      </c>
      <c r="C93" s="10">
        <f t="shared" ref="C93:C103" si="50">$C$91*(1+$C$3)</f>
        <v>4099209.340490764</v>
      </c>
      <c r="D93" s="10">
        <f t="shared" si="32"/>
        <v>3373983.1945382114</v>
      </c>
      <c r="E93" s="14">
        <f t="shared" si="33"/>
        <v>725226.14595255256</v>
      </c>
      <c r="F93" s="10">
        <f t="shared" si="34"/>
        <v>297571978.69339442</v>
      </c>
      <c r="G93" s="10"/>
      <c r="H93" s="10">
        <f t="shared" si="35"/>
        <v>1783347.6593111213</v>
      </c>
      <c r="K93" s="11">
        <v>74</v>
      </c>
      <c r="L93" s="14">
        <f t="shared" si="47"/>
        <v>9246.2666490811807</v>
      </c>
      <c r="M93" s="14">
        <f t="shared" si="36"/>
        <v>4958.345336170416</v>
      </c>
      <c r="N93" s="14">
        <f t="shared" si="37"/>
        <v>4287.9213129107648</v>
      </c>
      <c r="O93" s="14">
        <f t="shared" si="38"/>
        <v>683671.41097748501</v>
      </c>
      <c r="P93" s="35"/>
      <c r="Q93" s="14"/>
      <c r="R93" s="21">
        <f t="shared" si="39"/>
        <v>435.4933681897981</v>
      </c>
      <c r="S93" s="14">
        <f t="shared" si="29"/>
        <v>4026687.8061893615</v>
      </c>
      <c r="T93" s="23">
        <f t="shared" si="40"/>
        <v>3374988.2753551584</v>
      </c>
      <c r="U93" s="25">
        <f t="shared" si="41"/>
        <v>651699.53083420312</v>
      </c>
      <c r="V93" s="25">
        <f t="shared" si="42"/>
        <v>297734365.50165725</v>
      </c>
      <c r="W93" s="25"/>
      <c r="X93" s="25">
        <f t="shared" si="30"/>
        <v>1751797.4022484818</v>
      </c>
      <c r="Y93" s="37"/>
      <c r="Z93" s="25"/>
      <c r="AA93" s="11">
        <v>74</v>
      </c>
      <c r="AB93" s="21">
        <f t="shared" si="31"/>
        <v>435.4933681897981</v>
      </c>
      <c r="AC93" s="25">
        <f t="shared" si="43"/>
        <v>9157.9470684506541</v>
      </c>
      <c r="AD93" s="26">
        <f t="shared" si="44"/>
        <v>3987.4231909713867</v>
      </c>
      <c r="AE93" s="25">
        <f t="shared" si="48"/>
        <v>5170.523877479267</v>
      </c>
      <c r="AF93" s="25">
        <f t="shared" si="45"/>
        <v>548075.53101280332</v>
      </c>
      <c r="AH93" s="27">
        <f t="shared" si="49"/>
        <v>3988225.2145434627</v>
      </c>
      <c r="AI93" s="27">
        <f t="shared" si="46"/>
        <v>1735064.3771489291</v>
      </c>
      <c r="AJ93" s="10"/>
    </row>
    <row r="94" spans="2:36" x14ac:dyDescent="0.25">
      <c r="B94" s="11">
        <v>75</v>
      </c>
      <c r="C94" s="10">
        <f t="shared" si="50"/>
        <v>4099209.340490764</v>
      </c>
      <c r="D94" s="10">
        <f t="shared" si="32"/>
        <v>3365780.2989395033</v>
      </c>
      <c r="E94" s="14">
        <f t="shared" si="33"/>
        <v>733429.04155126074</v>
      </c>
      <c r="F94" s="10">
        <f t="shared" si="34"/>
        <v>296838549.65184319</v>
      </c>
      <c r="G94" s="10"/>
      <c r="H94" s="10">
        <f t="shared" si="35"/>
        <v>1763402.1515158631</v>
      </c>
      <c r="K94" s="11">
        <v>75</v>
      </c>
      <c r="L94" s="14">
        <f t="shared" si="47"/>
        <v>9246.2666490811807</v>
      </c>
      <c r="M94" s="14">
        <f t="shared" si="36"/>
        <v>4927.4409009141145</v>
      </c>
      <c r="N94" s="14">
        <f t="shared" si="37"/>
        <v>4318.8257481670662</v>
      </c>
      <c r="O94" s="14">
        <f t="shared" si="38"/>
        <v>679352.58522931789</v>
      </c>
      <c r="P94" s="35"/>
      <c r="Q94" s="14"/>
      <c r="R94" s="21">
        <f t="shared" si="39"/>
        <v>437.26762207876129</v>
      </c>
      <c r="S94" s="14">
        <f t="shared" si="29"/>
        <v>4043093.0307498844</v>
      </c>
      <c r="T94" s="23">
        <f t="shared" si="40"/>
        <v>3367617.0253761071</v>
      </c>
      <c r="U94" s="25">
        <f t="shared" si="41"/>
        <v>675476.00537377736</v>
      </c>
      <c r="V94" s="25">
        <f t="shared" si="42"/>
        <v>297058889.49628347</v>
      </c>
      <c r="W94" s="25"/>
      <c r="X94" s="25">
        <f t="shared" si="30"/>
        <v>1739261.9788355504</v>
      </c>
      <c r="Y94" s="37"/>
      <c r="Z94" s="25"/>
      <c r="AA94" s="11">
        <v>75</v>
      </c>
      <c r="AB94" s="21">
        <f t="shared" si="31"/>
        <v>437.26762207876129</v>
      </c>
      <c r="AC94" s="25">
        <f t="shared" si="43"/>
        <v>9120.6814311518556</v>
      </c>
      <c r="AD94" s="26">
        <f t="shared" si="44"/>
        <v>3950.1575536725891</v>
      </c>
      <c r="AE94" s="25">
        <f t="shared" si="48"/>
        <v>5170.523877479267</v>
      </c>
      <c r="AF94" s="25">
        <f t="shared" si="45"/>
        <v>542905.00713532406</v>
      </c>
      <c r="AH94" s="27">
        <f t="shared" si="49"/>
        <v>3988178.6811376852</v>
      </c>
      <c r="AI94" s="27">
        <f t="shared" si="46"/>
        <v>1715638.866617609</v>
      </c>
      <c r="AJ94" s="10"/>
    </row>
    <row r="95" spans="2:36" x14ac:dyDescent="0.25">
      <c r="B95" s="11">
        <v>76</v>
      </c>
      <c r="C95" s="10">
        <f t="shared" si="50"/>
        <v>4099209.340490764</v>
      </c>
      <c r="D95" s="10">
        <f t="shared" si="32"/>
        <v>3357484.6219420843</v>
      </c>
      <c r="E95" s="14">
        <f t="shared" si="33"/>
        <v>741724.71854867972</v>
      </c>
      <c r="F95" s="10">
        <f t="shared" si="34"/>
        <v>296096824.93329453</v>
      </c>
      <c r="G95" s="10"/>
      <c r="H95" s="10">
        <f t="shared" si="35"/>
        <v>1743679.7204040173</v>
      </c>
      <c r="K95" s="11">
        <v>76</v>
      </c>
      <c r="L95" s="14">
        <f t="shared" si="47"/>
        <v>9246.2666490811807</v>
      </c>
      <c r="M95" s="14">
        <f t="shared" si="36"/>
        <v>4896.3137274010178</v>
      </c>
      <c r="N95" s="14">
        <f t="shared" si="37"/>
        <v>4349.9529216801629</v>
      </c>
      <c r="O95" s="14">
        <f t="shared" si="38"/>
        <v>675002.63230763772</v>
      </c>
      <c r="P95" s="35"/>
      <c r="Q95" s="14"/>
      <c r="R95" s="21">
        <f t="shared" si="39"/>
        <v>439.04910449769176</v>
      </c>
      <c r="S95" s="14">
        <f t="shared" si="29"/>
        <v>4059565.0922259656</v>
      </c>
      <c r="T95" s="23">
        <f t="shared" si="40"/>
        <v>3359976.844196158</v>
      </c>
      <c r="U95" s="25">
        <f t="shared" si="41"/>
        <v>699588.24802980758</v>
      </c>
      <c r="V95" s="25">
        <f t="shared" si="42"/>
        <v>296359301.24825364</v>
      </c>
      <c r="W95" s="25"/>
      <c r="X95" s="25">
        <f t="shared" si="30"/>
        <v>1726816.2557726365</v>
      </c>
      <c r="Y95" s="37"/>
      <c r="Z95" s="25"/>
      <c r="AA95" s="11">
        <v>76</v>
      </c>
      <c r="AB95" s="21">
        <f t="shared" si="31"/>
        <v>439.04910449769176</v>
      </c>
      <c r="AC95" s="25">
        <f t="shared" si="43"/>
        <v>9083.4157938530589</v>
      </c>
      <c r="AD95" s="26">
        <f t="shared" si="44"/>
        <v>3912.891916373791</v>
      </c>
      <c r="AE95" s="25">
        <f t="shared" si="48"/>
        <v>5170.523877479267</v>
      </c>
      <c r="AF95" s="25">
        <f t="shared" si="45"/>
        <v>537734.48325784481</v>
      </c>
      <c r="AH95" s="27">
        <f t="shared" si="49"/>
        <v>3988065.5700713755</v>
      </c>
      <c r="AI95" s="27">
        <f t="shared" si="46"/>
        <v>1696402.5207218155</v>
      </c>
      <c r="AJ95" s="10"/>
    </row>
    <row r="96" spans="2:36" x14ac:dyDescent="0.25">
      <c r="B96" s="11">
        <v>77</v>
      </c>
      <c r="C96" s="10">
        <f t="shared" si="50"/>
        <v>4099209.340490764</v>
      </c>
      <c r="D96" s="10">
        <f t="shared" si="32"/>
        <v>3349095.1141131236</v>
      </c>
      <c r="E96" s="14">
        <f t="shared" si="33"/>
        <v>750114.22637764039</v>
      </c>
      <c r="F96" s="10">
        <f t="shared" si="34"/>
        <v>295346710.70691687</v>
      </c>
      <c r="G96" s="10"/>
      <c r="H96" s="10">
        <f t="shared" si="35"/>
        <v>1724177.8710174609</v>
      </c>
      <c r="K96" s="11">
        <v>77</v>
      </c>
      <c r="L96" s="14">
        <f t="shared" si="47"/>
        <v>9246.2666490811807</v>
      </c>
      <c r="M96" s="14">
        <f t="shared" si="36"/>
        <v>4864.962210284496</v>
      </c>
      <c r="N96" s="14">
        <f t="shared" si="37"/>
        <v>4381.3044387966847</v>
      </c>
      <c r="O96" s="14">
        <f t="shared" si="38"/>
        <v>670621.32786884101</v>
      </c>
      <c r="P96" s="35"/>
      <c r="Q96" s="14"/>
      <c r="R96" s="21">
        <f t="shared" si="39"/>
        <v>440.83784489651532</v>
      </c>
      <c r="S96" s="14">
        <f t="shared" si="29"/>
        <v>4076104.2629194721</v>
      </c>
      <c r="T96" s="23">
        <f t="shared" si="40"/>
        <v>3352063.9340057317</v>
      </c>
      <c r="U96" s="25">
        <f t="shared" si="41"/>
        <v>724040.32891374035</v>
      </c>
      <c r="V96" s="25">
        <f t="shared" si="42"/>
        <v>295635260.9193399</v>
      </c>
      <c r="W96" s="25"/>
      <c r="X96" s="25">
        <f t="shared" si="30"/>
        <v>1714459.5911865036</v>
      </c>
      <c r="Y96" s="37"/>
      <c r="Z96" s="25"/>
      <c r="AA96" s="11">
        <v>77</v>
      </c>
      <c r="AB96" s="21">
        <f t="shared" si="31"/>
        <v>440.83784489651532</v>
      </c>
      <c r="AC96" s="25">
        <f t="shared" si="43"/>
        <v>9046.1501565542603</v>
      </c>
      <c r="AD96" s="26">
        <f t="shared" si="44"/>
        <v>3875.6262790749934</v>
      </c>
      <c r="AE96" s="25">
        <f t="shared" si="48"/>
        <v>5170.523877479267</v>
      </c>
      <c r="AF96" s="25">
        <f t="shared" si="45"/>
        <v>532563.95938036556</v>
      </c>
      <c r="AH96" s="27">
        <f t="shared" si="49"/>
        <v>3987885.3396256547</v>
      </c>
      <c r="AI96" s="27">
        <f t="shared" si="46"/>
        <v>1677353.6269104816</v>
      </c>
      <c r="AJ96" s="10"/>
    </row>
    <row r="97" spans="2:36" x14ac:dyDescent="0.25">
      <c r="B97" s="11">
        <v>78</v>
      </c>
      <c r="C97" s="10">
        <f t="shared" si="50"/>
        <v>4099209.340490764</v>
      </c>
      <c r="D97" s="10">
        <f t="shared" si="32"/>
        <v>3340610.7141498546</v>
      </c>
      <c r="E97" s="14">
        <f t="shared" si="33"/>
        <v>758598.6263409094</v>
      </c>
      <c r="F97" s="10">
        <f t="shared" si="34"/>
        <v>294588112.08057594</v>
      </c>
      <c r="G97" s="10"/>
      <c r="H97" s="10">
        <f t="shared" si="35"/>
        <v>1704894.1363024504</v>
      </c>
      <c r="K97" s="11">
        <v>78</v>
      </c>
      <c r="L97" s="14">
        <f t="shared" si="47"/>
        <v>9246.2666490811807</v>
      </c>
      <c r="M97" s="14">
        <f t="shared" si="36"/>
        <v>4833.3847326476625</v>
      </c>
      <c r="N97" s="14">
        <f t="shared" si="37"/>
        <v>4412.8819164335182</v>
      </c>
      <c r="O97" s="14">
        <f t="shared" si="38"/>
        <v>666208.44595240743</v>
      </c>
      <c r="P97" s="35"/>
      <c r="Q97" s="14"/>
      <c r="R97" s="21">
        <f t="shared" si="39"/>
        <v>442.6338728451405</v>
      </c>
      <c r="S97" s="14">
        <f t="shared" si="29"/>
        <v>4092710.8162416625</v>
      </c>
      <c r="T97" s="23">
        <f t="shared" si="40"/>
        <v>3343874.4509589877</v>
      </c>
      <c r="U97" s="25">
        <f t="shared" si="41"/>
        <v>748836.36528267479</v>
      </c>
      <c r="V97" s="25">
        <f t="shared" si="42"/>
        <v>294886424.55405724</v>
      </c>
      <c r="W97" s="25"/>
      <c r="X97" s="25">
        <f t="shared" si="30"/>
        <v>1702191.3477970001</v>
      </c>
      <c r="Y97" s="37"/>
      <c r="Z97" s="25"/>
      <c r="AA97" s="11">
        <v>78</v>
      </c>
      <c r="AB97" s="21">
        <f t="shared" si="31"/>
        <v>442.6338728451405</v>
      </c>
      <c r="AC97" s="25">
        <f t="shared" si="43"/>
        <v>9008.8845192554618</v>
      </c>
      <c r="AD97" s="26">
        <f t="shared" si="44"/>
        <v>3838.3606417761953</v>
      </c>
      <c r="AE97" s="25">
        <f t="shared" si="48"/>
        <v>5170.523877479267</v>
      </c>
      <c r="AF97" s="25">
        <f t="shared" si="45"/>
        <v>527393.43550288631</v>
      </c>
      <c r="AH97" s="27">
        <f t="shared" si="49"/>
        <v>3987637.4447726766</v>
      </c>
      <c r="AI97" s="27">
        <f t="shared" si="46"/>
        <v>1658490.4874555869</v>
      </c>
      <c r="AJ97" s="10"/>
    </row>
    <row r="98" spans="2:36" x14ac:dyDescent="0.25">
      <c r="B98" s="11">
        <v>79</v>
      </c>
      <c r="C98" s="10">
        <f t="shared" si="50"/>
        <v>4099209.340490764</v>
      </c>
      <c r="D98" s="10">
        <f t="shared" si="32"/>
        <v>3332030.3487453163</v>
      </c>
      <c r="E98" s="14">
        <f t="shared" si="33"/>
        <v>767178.99174544774</v>
      </c>
      <c r="F98" s="10">
        <f t="shared" si="34"/>
        <v>293820933.08883047</v>
      </c>
      <c r="G98" s="10"/>
      <c r="H98" s="10">
        <f t="shared" si="35"/>
        <v>1685826.0767975261</v>
      </c>
      <c r="K98" s="11">
        <v>79</v>
      </c>
      <c r="L98" s="14">
        <f t="shared" si="47"/>
        <v>9246.2666490811807</v>
      </c>
      <c r="M98" s="14">
        <f t="shared" si="36"/>
        <v>4801.5796659199932</v>
      </c>
      <c r="N98" s="14">
        <f t="shared" si="37"/>
        <v>4444.6869831611875</v>
      </c>
      <c r="O98" s="14">
        <f t="shared" si="38"/>
        <v>661763.75896924629</v>
      </c>
      <c r="P98" s="35"/>
      <c r="Q98" s="14"/>
      <c r="R98" s="21">
        <f t="shared" si="39"/>
        <v>444.43721803394726</v>
      </c>
      <c r="S98" s="14">
        <f t="shared" si="29"/>
        <v>4109385.0267177075</v>
      </c>
      <c r="T98" s="23">
        <f t="shared" si="40"/>
        <v>3335404.5046405718</v>
      </c>
      <c r="U98" s="25">
        <f t="shared" si="41"/>
        <v>773980.52207713574</v>
      </c>
      <c r="V98" s="25">
        <f t="shared" si="42"/>
        <v>294112444.0319801</v>
      </c>
      <c r="W98" s="25"/>
      <c r="X98" s="25">
        <f t="shared" si="30"/>
        <v>1690010.8928841907</v>
      </c>
      <c r="Y98" s="37"/>
      <c r="Z98" s="25"/>
      <c r="AA98" s="11">
        <v>79</v>
      </c>
      <c r="AB98" s="21">
        <f t="shared" si="31"/>
        <v>444.43721803394726</v>
      </c>
      <c r="AC98" s="25">
        <f t="shared" si="43"/>
        <v>8971.6188819566651</v>
      </c>
      <c r="AD98" s="26">
        <f t="shared" si="44"/>
        <v>3801.0950044773977</v>
      </c>
      <c r="AE98" s="25">
        <f t="shared" si="48"/>
        <v>5170.523877479267</v>
      </c>
      <c r="AF98" s="25">
        <f t="shared" si="45"/>
        <v>522222.91162540705</v>
      </c>
      <c r="AH98" s="27">
        <f t="shared" si="49"/>
        <v>3987321.3371576527</v>
      </c>
      <c r="AI98" s="27">
        <f t="shared" si="46"/>
        <v>1639811.4193277066</v>
      </c>
      <c r="AJ98" s="10"/>
    </row>
    <row r="99" spans="2:36" x14ac:dyDescent="0.25">
      <c r="B99" s="11">
        <v>80</v>
      </c>
      <c r="C99" s="10">
        <f t="shared" si="50"/>
        <v>4099209.340490764</v>
      </c>
      <c r="D99" s="10">
        <f t="shared" si="32"/>
        <v>3323352.9324525748</v>
      </c>
      <c r="E99" s="14">
        <f t="shared" si="33"/>
        <v>775856.40803818917</v>
      </c>
      <c r="F99" s="10">
        <f t="shared" si="34"/>
        <v>293045076.68079227</v>
      </c>
      <c r="G99" s="10"/>
      <c r="H99" s="10">
        <f t="shared" si="35"/>
        <v>1666971.2803249175</v>
      </c>
      <c r="K99" s="11">
        <v>80</v>
      </c>
      <c r="L99" s="14">
        <f t="shared" si="47"/>
        <v>9246.2666490811807</v>
      </c>
      <c r="M99" s="14">
        <f t="shared" si="36"/>
        <v>4769.5453697933262</v>
      </c>
      <c r="N99" s="14">
        <f t="shared" si="37"/>
        <v>4476.7212792878545</v>
      </c>
      <c r="O99" s="14">
        <f t="shared" si="38"/>
        <v>657287.03768995847</v>
      </c>
      <c r="P99" s="35"/>
      <c r="Q99" s="14"/>
      <c r="R99" s="21">
        <f t="shared" si="39"/>
        <v>446.2479102742779</v>
      </c>
      <c r="S99" s="14">
        <f t="shared" si="29"/>
        <v>4126127.1699912269</v>
      </c>
      <c r="T99" s="23">
        <f t="shared" si="40"/>
        <v>3326650.1575262751</v>
      </c>
      <c r="U99" s="25">
        <f t="shared" si="41"/>
        <v>799477.01246495172</v>
      </c>
      <c r="V99" s="25">
        <f t="shared" si="42"/>
        <v>293312967.01951516</v>
      </c>
      <c r="W99" s="25"/>
      <c r="X99" s="25">
        <f t="shared" si="30"/>
        <v>1677917.5982557267</v>
      </c>
      <c r="Y99" s="37"/>
      <c r="Z99" s="25"/>
      <c r="AA99" s="11">
        <v>80</v>
      </c>
      <c r="AB99" s="21">
        <f t="shared" si="31"/>
        <v>446.2479102742779</v>
      </c>
      <c r="AC99" s="25">
        <f t="shared" si="43"/>
        <v>8934.3532446578665</v>
      </c>
      <c r="AD99" s="26">
        <f t="shared" si="44"/>
        <v>3763.8293671785996</v>
      </c>
      <c r="AE99" s="25">
        <f t="shared" si="48"/>
        <v>5170.523877479267</v>
      </c>
      <c r="AF99" s="25">
        <f t="shared" si="45"/>
        <v>517052.3877479278</v>
      </c>
      <c r="AH99" s="27">
        <f t="shared" si="49"/>
        <v>3986936.4650807874</v>
      </c>
      <c r="AI99" s="27">
        <f t="shared" si="46"/>
        <v>1621314.7540725837</v>
      </c>
      <c r="AJ99" s="10"/>
    </row>
    <row r="100" spans="2:36" x14ac:dyDescent="0.25">
      <c r="B100" s="11">
        <v>81</v>
      </c>
      <c r="C100" s="10">
        <f t="shared" si="50"/>
        <v>4099209.340490764</v>
      </c>
      <c r="D100" s="10">
        <f t="shared" si="32"/>
        <v>3314577.3675474147</v>
      </c>
      <c r="E100" s="14">
        <f t="shared" si="33"/>
        <v>784631.97294334928</v>
      </c>
      <c r="F100" s="10">
        <f t="shared" si="34"/>
        <v>292260444.70784891</v>
      </c>
      <c r="G100" s="10"/>
      <c r="H100" s="10">
        <f t="shared" si="35"/>
        <v>1648327.3616853871</v>
      </c>
      <c r="K100" s="11">
        <v>81</v>
      </c>
      <c r="L100" s="14">
        <f t="shared" si="47"/>
        <v>9246.2666490811807</v>
      </c>
      <c r="M100" s="14">
        <f t="shared" si="36"/>
        <v>4737.2801921372702</v>
      </c>
      <c r="N100" s="14">
        <f t="shared" si="37"/>
        <v>4508.9864569439105</v>
      </c>
      <c r="O100" s="14">
        <f t="shared" si="38"/>
        <v>652778.05123301456</v>
      </c>
      <c r="P100" s="35"/>
      <c r="Q100" s="14"/>
      <c r="R100" s="21">
        <f t="shared" si="39"/>
        <v>448.06597949892972</v>
      </c>
      <c r="S100" s="14">
        <f t="shared" si="29"/>
        <v>4142937.5228288458</v>
      </c>
      <c r="T100" s="23">
        <f t="shared" si="40"/>
        <v>3317607.4244375452</v>
      </c>
      <c r="U100" s="25">
        <f t="shared" si="41"/>
        <v>825330.09839130053</v>
      </c>
      <c r="V100" s="25">
        <f t="shared" si="42"/>
        <v>292487636.92112386</v>
      </c>
      <c r="W100" s="25"/>
      <c r="X100" s="25">
        <f t="shared" si="30"/>
        <v>1665910.8402144439</v>
      </c>
      <c r="Y100" s="37"/>
      <c r="Z100" s="25"/>
      <c r="AA100" s="11">
        <v>81</v>
      </c>
      <c r="AB100" s="21">
        <f t="shared" si="31"/>
        <v>448.06597949892972</v>
      </c>
      <c r="AC100" s="25">
        <f t="shared" si="43"/>
        <v>8897.0876073590698</v>
      </c>
      <c r="AD100" s="26">
        <f t="shared" si="44"/>
        <v>3726.5637298798019</v>
      </c>
      <c r="AE100" s="25">
        <f t="shared" si="48"/>
        <v>5170.523877479267</v>
      </c>
      <c r="AF100" s="25">
        <f t="shared" si="45"/>
        <v>511881.86387044855</v>
      </c>
      <c r="AH100" s="27">
        <f t="shared" si="49"/>
        <v>3986482.2734791306</v>
      </c>
      <c r="AI100" s="27">
        <f t="shared" si="46"/>
        <v>1602998.8376887152</v>
      </c>
      <c r="AJ100" s="10"/>
    </row>
    <row r="101" spans="2:36" x14ac:dyDescent="0.25">
      <c r="B101" s="11">
        <v>82</v>
      </c>
      <c r="C101" s="10">
        <f t="shared" si="50"/>
        <v>4099209.340490764</v>
      </c>
      <c r="D101" s="10">
        <f t="shared" si="32"/>
        <v>3305702.5438894653</v>
      </c>
      <c r="E101" s="14">
        <f t="shared" si="33"/>
        <v>793506.79660129873</v>
      </c>
      <c r="F101" s="10">
        <f t="shared" si="34"/>
        <v>291466937.91124761</v>
      </c>
      <c r="G101" s="10"/>
      <c r="H101" s="10">
        <f t="shared" si="35"/>
        <v>1629891.962356502</v>
      </c>
      <c r="K101" s="11">
        <v>82</v>
      </c>
      <c r="L101" s="14">
        <f t="shared" si="47"/>
        <v>9246.2666490811807</v>
      </c>
      <c r="M101" s="14">
        <f t="shared" si="36"/>
        <v>4704.7824689139934</v>
      </c>
      <c r="N101" s="14">
        <f t="shared" si="37"/>
        <v>4541.4841801671873</v>
      </c>
      <c r="O101" s="14">
        <f t="shared" si="38"/>
        <v>648236.56705284736</v>
      </c>
      <c r="P101" s="35"/>
      <c r="Q101" s="14"/>
      <c r="R101" s="21">
        <f t="shared" si="39"/>
        <v>449.89145576265003</v>
      </c>
      <c r="S101" s="14">
        <f t="shared" si="29"/>
        <v>4159816.3631247724</v>
      </c>
      <c r="T101" s="23">
        <f t="shared" si="40"/>
        <v>3308272.2719897758</v>
      </c>
      <c r="U101" s="25">
        <f t="shared" si="41"/>
        <v>851544.09113499662</v>
      </c>
      <c r="V101" s="25">
        <f t="shared" si="42"/>
        <v>291636092.82998884</v>
      </c>
      <c r="W101" s="25"/>
      <c r="X101" s="25">
        <f t="shared" si="30"/>
        <v>1653989.9995262022</v>
      </c>
      <c r="Y101" s="37"/>
      <c r="Z101" s="25"/>
      <c r="AA101" s="11">
        <v>82</v>
      </c>
      <c r="AB101" s="21">
        <f t="shared" si="31"/>
        <v>449.89145576265003</v>
      </c>
      <c r="AC101" s="25">
        <f t="shared" si="43"/>
        <v>8859.8219700602713</v>
      </c>
      <c r="AD101" s="26">
        <f t="shared" si="44"/>
        <v>3689.2980925810039</v>
      </c>
      <c r="AE101" s="25">
        <f t="shared" si="48"/>
        <v>5170.523877479267</v>
      </c>
      <c r="AF101" s="25">
        <f t="shared" si="45"/>
        <v>506711.3399929693</v>
      </c>
      <c r="AH101" s="27">
        <f t="shared" si="49"/>
        <v>3985958.2039083252</v>
      </c>
      <c r="AI101" s="27">
        <f t="shared" si="46"/>
        <v>1584862.0305059473</v>
      </c>
      <c r="AJ101" s="10"/>
    </row>
    <row r="102" spans="2:36" x14ac:dyDescent="0.25">
      <c r="B102" s="11">
        <v>83</v>
      </c>
      <c r="C102" s="10">
        <f t="shared" si="50"/>
        <v>4099209.340490764</v>
      </c>
      <c r="D102" s="10">
        <f t="shared" si="32"/>
        <v>3296727.3387817726</v>
      </c>
      <c r="E102" s="14">
        <f t="shared" si="33"/>
        <v>802482.00170899136</v>
      </c>
      <c r="F102" s="10">
        <f t="shared" si="34"/>
        <v>290664455.90953863</v>
      </c>
      <c r="G102" s="10"/>
      <c r="H102" s="10">
        <f t="shared" si="35"/>
        <v>1611662.7501942653</v>
      </c>
      <c r="K102" s="11">
        <v>83</v>
      </c>
      <c r="L102" s="14">
        <f t="shared" si="47"/>
        <v>9246.2666490811807</v>
      </c>
      <c r="M102" s="14">
        <f t="shared" si="36"/>
        <v>4672.0505240924085</v>
      </c>
      <c r="N102" s="14">
        <f t="shared" si="37"/>
        <v>4574.2161249887722</v>
      </c>
      <c r="O102" s="14">
        <f t="shared" si="38"/>
        <v>643662.35092785861</v>
      </c>
      <c r="P102" s="35"/>
      <c r="Q102" s="14"/>
      <c r="R102" s="21">
        <f t="shared" si="39"/>
        <v>451.7243692426328</v>
      </c>
      <c r="S102" s="14">
        <f t="shared" si="29"/>
        <v>4176763.9699053885</v>
      </c>
      <c r="T102" s="23">
        <f t="shared" si="40"/>
        <v>3298640.6180343013</v>
      </c>
      <c r="U102" s="25">
        <f t="shared" si="41"/>
        <v>878123.35187108722</v>
      </c>
      <c r="V102" s="25">
        <f t="shared" si="42"/>
        <v>290757969.47811776</v>
      </c>
      <c r="W102" s="25"/>
      <c r="X102" s="25">
        <f t="shared" si="30"/>
        <v>1642154.461387943</v>
      </c>
      <c r="Y102" s="37"/>
      <c r="Z102" s="25"/>
      <c r="AA102" s="11">
        <v>83</v>
      </c>
      <c r="AB102" s="21">
        <f t="shared" si="31"/>
        <v>451.7243692426328</v>
      </c>
      <c r="AC102" s="25">
        <f t="shared" si="43"/>
        <v>8822.5563327614727</v>
      </c>
      <c r="AD102" s="26">
        <f t="shared" si="44"/>
        <v>3652.0324552822062</v>
      </c>
      <c r="AE102" s="25">
        <f t="shared" si="48"/>
        <v>5170.523877479267</v>
      </c>
      <c r="AF102" s="25">
        <f t="shared" si="45"/>
        <v>501540.81611549004</v>
      </c>
      <c r="AH102" s="27">
        <f t="shared" si="49"/>
        <v>3985363.6945242719</v>
      </c>
      <c r="AI102" s="27">
        <f t="shared" si="46"/>
        <v>1566902.7070650619</v>
      </c>
      <c r="AJ102" s="10"/>
    </row>
    <row r="103" spans="2:36" x14ac:dyDescent="0.25">
      <c r="B103" s="11">
        <v>84</v>
      </c>
      <c r="C103" s="10">
        <f t="shared" si="50"/>
        <v>4099209.340490764</v>
      </c>
      <c r="D103" s="10">
        <f t="shared" si="32"/>
        <v>3287650.6168287671</v>
      </c>
      <c r="E103" s="14">
        <f t="shared" si="33"/>
        <v>811558.72366199689</v>
      </c>
      <c r="F103" s="10">
        <f t="shared" si="34"/>
        <v>289852897.18587661</v>
      </c>
      <c r="G103" s="10"/>
      <c r="H103" s="10">
        <f t="shared" si="35"/>
        <v>1593637.4191380958</v>
      </c>
      <c r="K103" s="11">
        <v>84</v>
      </c>
      <c r="L103" s="14">
        <f t="shared" si="47"/>
        <v>9246.2666490811807</v>
      </c>
      <c r="M103" s="14">
        <f t="shared" si="36"/>
        <v>4639.0826695617279</v>
      </c>
      <c r="N103" s="14">
        <f t="shared" si="37"/>
        <v>4607.1839795194528</v>
      </c>
      <c r="O103" s="14">
        <f t="shared" si="38"/>
        <v>639055.1669483392</v>
      </c>
      <c r="P103" s="35"/>
      <c r="Q103" s="14"/>
      <c r="R103" s="21">
        <f t="shared" si="39"/>
        <v>453.56475023901777</v>
      </c>
      <c r="S103" s="14">
        <f t="shared" si="29"/>
        <v>4193780.6233338653</v>
      </c>
      <c r="T103" s="23">
        <f t="shared" si="40"/>
        <v>3288708.3310940322</v>
      </c>
      <c r="U103" s="25">
        <f t="shared" si="41"/>
        <v>905072.29223983316</v>
      </c>
      <c r="V103" s="25">
        <f t="shared" si="42"/>
        <v>289852897.18587792</v>
      </c>
      <c r="W103" s="25"/>
      <c r="X103" s="25">
        <f t="shared" si="30"/>
        <v>1630403.6153959858</v>
      </c>
      <c r="Y103" s="37"/>
      <c r="Z103" s="25"/>
      <c r="AA103" s="11">
        <v>84</v>
      </c>
      <c r="AB103" s="21">
        <f t="shared" si="31"/>
        <v>453.56475023901777</v>
      </c>
      <c r="AC103" s="25">
        <f t="shared" si="43"/>
        <v>8785.290695462676</v>
      </c>
      <c r="AD103" s="26">
        <f t="shared" si="44"/>
        <v>3614.7668179834086</v>
      </c>
      <c r="AE103" s="25">
        <f t="shared" si="48"/>
        <v>5170.523877479267</v>
      </c>
      <c r="AF103" s="25">
        <f t="shared" si="45"/>
        <v>496370.29223801079</v>
      </c>
      <c r="AH103" s="27">
        <f t="shared" si="49"/>
        <v>3984698.1800646954</v>
      </c>
      <c r="AI103" s="27">
        <f t="shared" si="46"/>
        <v>1549119.2559983572</v>
      </c>
      <c r="AJ103" s="10"/>
    </row>
    <row r="104" spans="2:36" x14ac:dyDescent="0.25">
      <c r="B104" s="11">
        <v>85</v>
      </c>
      <c r="C104" s="10">
        <f>$C$103*(1+$C$3)</f>
        <v>4304169.8075153027</v>
      </c>
      <c r="D104" s="10">
        <f t="shared" si="32"/>
        <v>3278471.2297926359</v>
      </c>
      <c r="E104" s="14">
        <f t="shared" si="33"/>
        <v>1025698.5777226668</v>
      </c>
      <c r="F104" s="10">
        <f t="shared" si="34"/>
        <v>288827198.60815394</v>
      </c>
      <c r="G104" s="10"/>
      <c r="H104" s="10">
        <f t="shared" si="35"/>
        <v>1654604.3733650581</v>
      </c>
      <c r="K104" s="11">
        <v>85</v>
      </c>
      <c r="L104" s="14">
        <f t="shared" si="47"/>
        <v>9246.2666490811807</v>
      </c>
      <c r="M104" s="14">
        <f t="shared" si="36"/>
        <v>4605.8772050444068</v>
      </c>
      <c r="N104" s="14">
        <f t="shared" si="37"/>
        <v>4640.389444036774</v>
      </c>
      <c r="O104" s="14">
        <f t="shared" si="38"/>
        <v>634414.77750430244</v>
      </c>
      <c r="P104" s="35"/>
      <c r="Q104" s="14"/>
      <c r="R104" s="21">
        <f t="shared" si="39"/>
        <v>455.41262917539109</v>
      </c>
      <c r="S104" s="14">
        <f t="shared" si="29"/>
        <v>4210866.6047147941</v>
      </c>
      <c r="T104" s="23">
        <f t="shared" si="40"/>
        <v>3278471.2297926508</v>
      </c>
      <c r="U104" s="25">
        <f t="shared" si="41"/>
        <v>932395.3749221433</v>
      </c>
      <c r="V104" s="25">
        <f t="shared" si="42"/>
        <v>288920501.81095576</v>
      </c>
      <c r="W104" s="25"/>
      <c r="X104" s="25">
        <f t="shared" si="30"/>
        <v>1618736.8555145464</v>
      </c>
      <c r="Y104" s="37"/>
      <c r="Z104" s="25"/>
      <c r="AA104" s="11">
        <v>85</v>
      </c>
      <c r="AB104" s="21">
        <f t="shared" si="31"/>
        <v>455.41262917539109</v>
      </c>
      <c r="AC104" s="25">
        <f t="shared" si="43"/>
        <v>8748.0250581638775</v>
      </c>
      <c r="AD104" s="26">
        <f t="shared" si="44"/>
        <v>3577.5011806846105</v>
      </c>
      <c r="AE104" s="25">
        <f t="shared" si="48"/>
        <v>5170.523877479267</v>
      </c>
      <c r="AF104" s="25">
        <f t="shared" si="45"/>
        <v>491199.76836053154</v>
      </c>
      <c r="AH104" s="27">
        <f t="shared" si="49"/>
        <v>3983961.091830615</v>
      </c>
      <c r="AI104" s="27">
        <f t="shared" si="46"/>
        <v>1531510.0799112073</v>
      </c>
      <c r="AJ104" s="10"/>
    </row>
    <row r="105" spans="2:36" x14ac:dyDescent="0.25">
      <c r="B105" s="11">
        <v>86</v>
      </c>
      <c r="C105" s="10">
        <f t="shared" ref="C105:C115" si="51">$C$103*(1+$C$3)</f>
        <v>4304169.8075153027</v>
      </c>
      <c r="D105" s="10">
        <f t="shared" si="32"/>
        <v>3266869.7474195044</v>
      </c>
      <c r="E105" s="14">
        <f t="shared" si="33"/>
        <v>1037300.0600957982</v>
      </c>
      <c r="F105" s="10">
        <f t="shared" si="34"/>
        <v>287789898.54805815</v>
      </c>
      <c r="G105" s="10"/>
      <c r="H105" s="10">
        <f t="shared" si="35"/>
        <v>1636098.7700102024</v>
      </c>
      <c r="K105" s="11">
        <v>86</v>
      </c>
      <c r="L105" s="14">
        <f t="shared" si="47"/>
        <v>9246.2666490811807</v>
      </c>
      <c r="M105" s="14">
        <f t="shared" si="36"/>
        <v>4572.4324180084459</v>
      </c>
      <c r="N105" s="14">
        <f t="shared" si="37"/>
        <v>4673.8342310727348</v>
      </c>
      <c r="O105" s="14">
        <f t="shared" si="38"/>
        <v>629740.94327322976</v>
      </c>
      <c r="P105" s="35"/>
      <c r="Q105" s="14"/>
      <c r="R105" s="21">
        <f t="shared" si="39"/>
        <v>457.26803659928839</v>
      </c>
      <c r="S105" s="14">
        <f t="shared" si="29"/>
        <v>4228022.1964988327</v>
      </c>
      <c r="T105" s="23">
        <f t="shared" si="40"/>
        <v>3267925.0822772998</v>
      </c>
      <c r="U105" s="25">
        <f t="shared" si="41"/>
        <v>960097.11422153283</v>
      </c>
      <c r="V105" s="25">
        <f t="shared" si="42"/>
        <v>287960404.69673425</v>
      </c>
      <c r="W105" s="25"/>
      <c r="X105" s="25">
        <f t="shared" si="30"/>
        <v>1607153.5800444789</v>
      </c>
      <c r="Y105" s="37"/>
      <c r="Z105" s="25"/>
      <c r="AA105" s="11">
        <v>86</v>
      </c>
      <c r="AB105" s="21">
        <f t="shared" si="31"/>
        <v>457.26803659928839</v>
      </c>
      <c r="AC105" s="25">
        <f t="shared" si="43"/>
        <v>8710.7594208650808</v>
      </c>
      <c r="AD105" s="26">
        <f t="shared" si="44"/>
        <v>3540.2355433858129</v>
      </c>
      <c r="AE105" s="25">
        <f t="shared" si="48"/>
        <v>5170.523877479267</v>
      </c>
      <c r="AF105" s="25">
        <f t="shared" si="45"/>
        <v>486029.24448305229</v>
      </c>
      <c r="AH105" s="27">
        <f t="shared" si="49"/>
        <v>3983151.8576677297</v>
      </c>
      <c r="AI105" s="27">
        <f t="shared" si="46"/>
        <v>1514073.5952645976</v>
      </c>
      <c r="AJ105" s="10"/>
    </row>
    <row r="106" spans="2:36" x14ac:dyDescent="0.25">
      <c r="B106" s="11">
        <v>87</v>
      </c>
      <c r="C106" s="10">
        <f t="shared" si="51"/>
        <v>4304169.8075153027</v>
      </c>
      <c r="D106" s="10">
        <f t="shared" si="32"/>
        <v>3255137.0428762566</v>
      </c>
      <c r="E106" s="14">
        <f t="shared" si="33"/>
        <v>1049032.764639046</v>
      </c>
      <c r="F106" s="10">
        <f t="shared" si="34"/>
        <v>286740865.78341913</v>
      </c>
      <c r="G106" s="10"/>
      <c r="H106" s="10">
        <f t="shared" si="35"/>
        <v>1617800.1390053781</v>
      </c>
      <c r="K106" s="11">
        <v>87</v>
      </c>
      <c r="L106" s="14">
        <f t="shared" si="47"/>
        <v>9246.2666490811807</v>
      </c>
      <c r="M106" s="14">
        <f t="shared" si="36"/>
        <v>4538.7465835790772</v>
      </c>
      <c r="N106" s="14">
        <f t="shared" si="37"/>
        <v>4707.5200655021035</v>
      </c>
      <c r="O106" s="14">
        <f t="shared" si="38"/>
        <v>625033.42320772761</v>
      </c>
      <c r="P106" s="35"/>
      <c r="Q106" s="14"/>
      <c r="R106" s="21">
        <f t="shared" si="39"/>
        <v>459.13100318269971</v>
      </c>
      <c r="S106" s="14">
        <f t="shared" si="29"/>
        <v>4245247.682287382</v>
      </c>
      <c r="T106" s="23">
        <f t="shared" si="40"/>
        <v>3257065.6056346926</v>
      </c>
      <c r="U106" s="25">
        <f t="shared" si="41"/>
        <v>988182.07665268937</v>
      </c>
      <c r="V106" s="25">
        <f t="shared" si="42"/>
        <v>286972222.62008154</v>
      </c>
      <c r="W106" s="25"/>
      <c r="X106" s="25">
        <f t="shared" si="30"/>
        <v>1595653.1915922482</v>
      </c>
      <c r="Y106" s="37"/>
      <c r="Z106" s="25"/>
      <c r="AA106" s="11">
        <v>87</v>
      </c>
      <c r="AB106" s="21">
        <f t="shared" si="31"/>
        <v>459.13100318269971</v>
      </c>
      <c r="AC106" s="25">
        <f t="shared" si="43"/>
        <v>8673.4937835662822</v>
      </c>
      <c r="AD106" s="26">
        <f t="shared" si="44"/>
        <v>3502.9699060870148</v>
      </c>
      <c r="AE106" s="25">
        <f t="shared" si="48"/>
        <v>5170.523877479267</v>
      </c>
      <c r="AF106" s="25">
        <f t="shared" si="45"/>
        <v>480858.72060557303</v>
      </c>
      <c r="AH106" s="27">
        <f t="shared" si="49"/>
        <v>3982269.9019476967</v>
      </c>
      <c r="AI106" s="27">
        <f t="shared" si="46"/>
        <v>1496808.2322586228</v>
      </c>
      <c r="AJ106" s="10"/>
    </row>
    <row r="107" spans="2:36" x14ac:dyDescent="0.25">
      <c r="B107" s="11">
        <v>88</v>
      </c>
      <c r="C107" s="10">
        <f t="shared" si="51"/>
        <v>4304169.8075153027</v>
      </c>
      <c r="D107" s="10">
        <f t="shared" si="32"/>
        <v>3243271.6319337767</v>
      </c>
      <c r="E107" s="14">
        <f t="shared" si="33"/>
        <v>1060898.175581526</v>
      </c>
      <c r="F107" s="10">
        <f t="shared" si="34"/>
        <v>285679967.60783762</v>
      </c>
      <c r="G107" s="10"/>
      <c r="H107" s="10">
        <f t="shared" si="35"/>
        <v>1599706.1655082719</v>
      </c>
      <c r="K107" s="11">
        <v>88</v>
      </c>
      <c r="L107" s="14">
        <f t="shared" si="47"/>
        <v>9246.2666490811807</v>
      </c>
      <c r="M107" s="14">
        <f t="shared" si="36"/>
        <v>4504.8179644498023</v>
      </c>
      <c r="N107" s="14">
        <f t="shared" si="37"/>
        <v>4741.4486846313785</v>
      </c>
      <c r="O107" s="14">
        <f t="shared" si="38"/>
        <v>620291.97452309623</v>
      </c>
      <c r="P107" s="35"/>
      <c r="Q107" s="14"/>
      <c r="R107" s="21">
        <f t="shared" si="39"/>
        <v>461.0015597225767</v>
      </c>
      <c r="S107" s="14">
        <f t="shared" si="29"/>
        <v>4262543.3468372673</v>
      </c>
      <c r="T107" s="23">
        <f t="shared" si="40"/>
        <v>3245888.4653005558</v>
      </c>
      <c r="U107" s="25">
        <f t="shared" si="41"/>
        <v>1016654.8815367115</v>
      </c>
      <c r="V107" s="25">
        <f t="shared" si="42"/>
        <v>285955567.73854482</v>
      </c>
      <c r="W107" s="25"/>
      <c r="X107" s="25">
        <f t="shared" si="30"/>
        <v>1584235.0970391165</v>
      </c>
      <c r="Y107" s="37"/>
      <c r="Z107" s="25"/>
      <c r="AA107" s="11">
        <v>88</v>
      </c>
      <c r="AB107" s="21">
        <f t="shared" si="31"/>
        <v>461.0015597225767</v>
      </c>
      <c r="AC107" s="25">
        <f t="shared" si="43"/>
        <v>8636.2281462674837</v>
      </c>
      <c r="AD107" s="26">
        <f t="shared" si="44"/>
        <v>3465.7042687882172</v>
      </c>
      <c r="AE107" s="25">
        <f t="shared" si="48"/>
        <v>5170.523877479267</v>
      </c>
      <c r="AF107" s="25">
        <f t="shared" si="45"/>
        <v>475688.19672809378</v>
      </c>
      <c r="AH107" s="27">
        <f t="shared" si="49"/>
        <v>3981314.6455493271</v>
      </c>
      <c r="AI107" s="27">
        <f t="shared" si="46"/>
        <v>1479712.4347169464</v>
      </c>
      <c r="AJ107" s="10"/>
    </row>
    <row r="108" spans="2:36" x14ac:dyDescent="0.25">
      <c r="B108" s="11">
        <v>89</v>
      </c>
      <c r="C108" s="10">
        <f t="shared" si="51"/>
        <v>4304169.8075153027</v>
      </c>
      <c r="D108" s="10">
        <f t="shared" si="32"/>
        <v>3231272.0135751129</v>
      </c>
      <c r="E108" s="14">
        <f t="shared" si="33"/>
        <v>1072897.7939401898</v>
      </c>
      <c r="F108" s="10">
        <f t="shared" si="34"/>
        <v>284607069.81389743</v>
      </c>
      <c r="G108" s="10"/>
      <c r="H108" s="10">
        <f t="shared" si="35"/>
        <v>1581814.5605664772</v>
      </c>
      <c r="K108" s="11">
        <v>89</v>
      </c>
      <c r="L108" s="14">
        <f t="shared" si="47"/>
        <v>9246.2666490811807</v>
      </c>
      <c r="M108" s="14">
        <f t="shared" si="36"/>
        <v>4470.6448107927927</v>
      </c>
      <c r="N108" s="14">
        <f t="shared" si="37"/>
        <v>4775.6218382883881</v>
      </c>
      <c r="O108" s="14">
        <f t="shared" si="38"/>
        <v>615516.35268480785</v>
      </c>
      <c r="P108" s="35"/>
      <c r="Q108" s="14"/>
      <c r="R108" s="21">
        <f t="shared" si="39"/>
        <v>462.87973714134142</v>
      </c>
      <c r="S108" s="14">
        <f t="shared" si="29"/>
        <v>4279909.4760654485</v>
      </c>
      <c r="T108" s="23">
        <f t="shared" si="40"/>
        <v>3234389.274462353</v>
      </c>
      <c r="U108" s="25">
        <f t="shared" si="41"/>
        <v>1045520.2016030955</v>
      </c>
      <c r="V108" s="25">
        <f t="shared" si="42"/>
        <v>284910047.53694171</v>
      </c>
      <c r="W108" s="25"/>
      <c r="X108" s="25">
        <f t="shared" si="30"/>
        <v>1572898.707510554</v>
      </c>
      <c r="Y108" s="37"/>
      <c r="Z108" s="25"/>
      <c r="AA108" s="11">
        <v>89</v>
      </c>
      <c r="AB108" s="21">
        <f t="shared" si="31"/>
        <v>462.87973714134142</v>
      </c>
      <c r="AC108" s="25">
        <f t="shared" si="43"/>
        <v>8598.9625089686851</v>
      </c>
      <c r="AD108" s="26">
        <f t="shared" si="44"/>
        <v>3428.4386314894191</v>
      </c>
      <c r="AE108" s="25">
        <f t="shared" si="48"/>
        <v>5170.523877479267</v>
      </c>
      <c r="AF108" s="25">
        <f t="shared" si="45"/>
        <v>470517.67285061453</v>
      </c>
      <c r="AH108" s="27">
        <f t="shared" si="49"/>
        <v>3980285.5058396747</v>
      </c>
      <c r="AI108" s="27">
        <f t="shared" si="46"/>
        <v>1462784.6599722053</v>
      </c>
      <c r="AJ108" s="10"/>
    </row>
    <row r="109" spans="2:36" x14ac:dyDescent="0.25">
      <c r="B109" s="11">
        <v>90</v>
      </c>
      <c r="C109" s="10">
        <f t="shared" si="51"/>
        <v>4304169.8075153027</v>
      </c>
      <c r="D109" s="10">
        <f t="shared" si="32"/>
        <v>3219136.669805597</v>
      </c>
      <c r="E109" s="14">
        <f t="shared" si="33"/>
        <v>1085033.1377097056</v>
      </c>
      <c r="F109" s="10">
        <f t="shared" si="34"/>
        <v>283522036.67618775</v>
      </c>
      <c r="G109" s="10"/>
      <c r="H109" s="10">
        <f t="shared" si="35"/>
        <v>1564123.0608279349</v>
      </c>
      <c r="K109" s="11">
        <v>90</v>
      </c>
      <c r="L109" s="14">
        <f t="shared" si="47"/>
        <v>9246.2666490811807</v>
      </c>
      <c r="M109" s="14">
        <f t="shared" si="36"/>
        <v>4436.2253601686452</v>
      </c>
      <c r="N109" s="14">
        <f t="shared" si="37"/>
        <v>4810.0412889125355</v>
      </c>
      <c r="O109" s="14">
        <f t="shared" si="38"/>
        <v>610706.31139589532</v>
      </c>
      <c r="P109" s="35"/>
      <c r="Q109" s="14"/>
      <c r="R109" s="21">
        <f t="shared" si="39"/>
        <v>464.76556648739785</v>
      </c>
      <c r="S109" s="14">
        <f t="shared" si="29"/>
        <v>4297346.3570537493</v>
      </c>
      <c r="T109" s="23">
        <f t="shared" si="40"/>
        <v>3222563.593455188</v>
      </c>
      <c r="U109" s="25">
        <f t="shared" si="41"/>
        <v>1074782.7635985613</v>
      </c>
      <c r="V109" s="25">
        <f t="shared" si="42"/>
        <v>283835264.77334315</v>
      </c>
      <c r="W109" s="25"/>
      <c r="X109" s="25">
        <f t="shared" si="30"/>
        <v>1561643.4383458719</v>
      </c>
      <c r="Y109" s="37"/>
      <c r="Z109" s="25"/>
      <c r="AA109" s="11">
        <v>90</v>
      </c>
      <c r="AB109" s="21">
        <f t="shared" si="31"/>
        <v>464.76556648739785</v>
      </c>
      <c r="AC109" s="25">
        <f t="shared" si="43"/>
        <v>8561.6968716698884</v>
      </c>
      <c r="AD109" s="26">
        <f t="shared" si="44"/>
        <v>3391.1729941906215</v>
      </c>
      <c r="AE109" s="25">
        <f t="shared" si="48"/>
        <v>5170.523877479267</v>
      </c>
      <c r="AF109" s="25">
        <f t="shared" si="45"/>
        <v>465347.14897313528</v>
      </c>
      <c r="AH109" s="27">
        <f t="shared" si="49"/>
        <v>3979181.8966550375</v>
      </c>
      <c r="AI109" s="27">
        <f t="shared" si="46"/>
        <v>1446023.3787523629</v>
      </c>
      <c r="AJ109" s="10"/>
    </row>
    <row r="110" spans="2:36" x14ac:dyDescent="0.25">
      <c r="B110" s="11">
        <v>91</v>
      </c>
      <c r="C110" s="10">
        <f t="shared" si="51"/>
        <v>4304169.8075153027</v>
      </c>
      <c r="D110" s="10">
        <f t="shared" si="32"/>
        <v>3206864.0654608086</v>
      </c>
      <c r="E110" s="14">
        <f t="shared" si="33"/>
        <v>1097305.7420544941</v>
      </c>
      <c r="F110" s="10">
        <f t="shared" si="34"/>
        <v>282424730.93413323</v>
      </c>
      <c r="G110" s="10"/>
      <c r="H110" s="10">
        <f t="shared" si="35"/>
        <v>1546629.4282546109</v>
      </c>
      <c r="K110" s="11">
        <v>91</v>
      </c>
      <c r="L110" s="14">
        <f t="shared" si="47"/>
        <v>9246.2666490811807</v>
      </c>
      <c r="M110" s="14">
        <f t="shared" si="36"/>
        <v>4401.5578374354864</v>
      </c>
      <c r="N110" s="14">
        <f t="shared" si="37"/>
        <v>4844.7088116456944</v>
      </c>
      <c r="O110" s="14">
        <f t="shared" si="38"/>
        <v>605861.60258424957</v>
      </c>
      <c r="P110" s="35"/>
      <c r="Q110" s="14"/>
      <c r="R110" s="21">
        <f t="shared" si="39"/>
        <v>466.65907893564497</v>
      </c>
      <c r="S110" s="14">
        <f t="shared" si="29"/>
        <v>4314854.2780535966</v>
      </c>
      <c r="T110" s="23">
        <f t="shared" si="40"/>
        <v>3210406.9291508277</v>
      </c>
      <c r="U110" s="25">
        <f t="shared" si="41"/>
        <v>1104447.3489027689</v>
      </c>
      <c r="V110" s="25">
        <f t="shared" si="42"/>
        <v>282730817.42444038</v>
      </c>
      <c r="W110" s="25"/>
      <c r="X110" s="25">
        <f t="shared" si="30"/>
        <v>1550468.7090680655</v>
      </c>
      <c r="Y110" s="37"/>
      <c r="Z110" s="25"/>
      <c r="AA110" s="11">
        <v>91</v>
      </c>
      <c r="AB110" s="21">
        <f t="shared" si="31"/>
        <v>466.65907893564497</v>
      </c>
      <c r="AC110" s="25">
        <f t="shared" si="43"/>
        <v>8524.4312343710899</v>
      </c>
      <c r="AD110" s="26">
        <f t="shared" si="44"/>
        <v>3353.9073568918234</v>
      </c>
      <c r="AE110" s="25">
        <f t="shared" si="48"/>
        <v>5170.523877479267</v>
      </c>
      <c r="AF110" s="25">
        <f t="shared" si="45"/>
        <v>460176.62509565603</v>
      </c>
      <c r="AH110" s="27">
        <f t="shared" si="49"/>
        <v>3978003.228281856</v>
      </c>
      <c r="AI110" s="27">
        <f t="shared" si="46"/>
        <v>1429427.0750679923</v>
      </c>
      <c r="AJ110" s="10"/>
    </row>
    <row r="111" spans="2:36" x14ac:dyDescent="0.25">
      <c r="B111" s="11">
        <v>92</v>
      </c>
      <c r="C111" s="10">
        <f t="shared" si="51"/>
        <v>4304169.8075153027</v>
      </c>
      <c r="D111" s="10">
        <f t="shared" si="32"/>
        <v>3194452.6480123741</v>
      </c>
      <c r="E111" s="14">
        <f t="shared" si="33"/>
        <v>1109717.1595029286</v>
      </c>
      <c r="F111" s="10">
        <f t="shared" si="34"/>
        <v>281315013.77463031</v>
      </c>
      <c r="G111" s="10"/>
      <c r="H111" s="10">
        <f t="shared" si="35"/>
        <v>1529331.4498393734</v>
      </c>
      <c r="K111" s="11">
        <v>92</v>
      </c>
      <c r="L111" s="14">
        <f t="shared" si="47"/>
        <v>9246.2666490811807</v>
      </c>
      <c r="M111" s="14">
        <f t="shared" si="36"/>
        <v>4366.6404546574186</v>
      </c>
      <c r="N111" s="14">
        <f t="shared" si="37"/>
        <v>4879.6261944237622</v>
      </c>
      <c r="O111" s="14">
        <f t="shared" si="38"/>
        <v>600981.97638982581</v>
      </c>
      <c r="P111" s="35"/>
      <c r="Q111" s="14"/>
      <c r="R111" s="21">
        <f t="shared" si="39"/>
        <v>468.56030578799209</v>
      </c>
      <c r="S111" s="14">
        <f t="shared" si="29"/>
        <v>4332433.5284907911</v>
      </c>
      <c r="T111" s="23">
        <f t="shared" si="40"/>
        <v>3197914.7343397592</v>
      </c>
      <c r="U111" s="25">
        <f t="shared" si="41"/>
        <v>1134518.7941510319</v>
      </c>
      <c r="V111" s="25">
        <f t="shared" si="42"/>
        <v>281596298.63028938</v>
      </c>
      <c r="W111" s="25"/>
      <c r="X111" s="25">
        <f t="shared" si="30"/>
        <v>1539373.9433538779</v>
      </c>
      <c r="Y111" s="37"/>
      <c r="Z111" s="25"/>
      <c r="AA111" s="11">
        <v>92</v>
      </c>
      <c r="AB111" s="21">
        <f t="shared" si="31"/>
        <v>468.56030578799209</v>
      </c>
      <c r="AC111" s="25">
        <f t="shared" si="43"/>
        <v>8487.1655970722932</v>
      </c>
      <c r="AD111" s="26">
        <f t="shared" si="44"/>
        <v>3316.6417195930258</v>
      </c>
      <c r="AE111" s="25">
        <f t="shared" si="48"/>
        <v>5170.523877479267</v>
      </c>
      <c r="AF111" s="25">
        <f t="shared" si="45"/>
        <v>455006.10121817677</v>
      </c>
      <c r="AH111" s="27">
        <f t="shared" si="49"/>
        <v>3976748.9074375201</v>
      </c>
      <c r="AI111" s="27">
        <f t="shared" si="46"/>
        <v>1412994.2461004877</v>
      </c>
      <c r="AJ111" s="10"/>
    </row>
    <row r="112" spans="2:36" x14ac:dyDescent="0.25">
      <c r="B112" s="11">
        <v>93</v>
      </c>
      <c r="C112" s="10">
        <f t="shared" si="51"/>
        <v>4304169.8075153027</v>
      </c>
      <c r="D112" s="10">
        <f t="shared" si="32"/>
        <v>3181900.847371567</v>
      </c>
      <c r="E112" s="14">
        <f t="shared" si="33"/>
        <v>1122268.9601437356</v>
      </c>
      <c r="F112" s="10">
        <f t="shared" si="34"/>
        <v>280192744.81448656</v>
      </c>
      <c r="G112" s="10"/>
      <c r="H112" s="10">
        <f t="shared" si="35"/>
        <v>1512226.9373260429</v>
      </c>
      <c r="K112" s="11">
        <v>93</v>
      </c>
      <c r="L112" s="14">
        <f t="shared" si="47"/>
        <v>9246.2666490811807</v>
      </c>
      <c r="M112" s="14">
        <f t="shared" si="36"/>
        <v>4331.4714110123168</v>
      </c>
      <c r="N112" s="14">
        <f t="shared" si="37"/>
        <v>4914.7952380688639</v>
      </c>
      <c r="O112" s="14">
        <f t="shared" si="38"/>
        <v>596067.1811517569</v>
      </c>
      <c r="P112" s="35"/>
      <c r="Q112" s="14"/>
      <c r="R112" s="21">
        <f t="shared" si="39"/>
        <v>470.4692784738765</v>
      </c>
      <c r="S112" s="14">
        <f t="shared" si="29"/>
        <v>4350084.398970291</v>
      </c>
      <c r="T112" s="23">
        <f t="shared" si="40"/>
        <v>3185082.4071062044</v>
      </c>
      <c r="U112" s="25">
        <f t="shared" si="41"/>
        <v>1165001.9918640866</v>
      </c>
      <c r="V112" s="25">
        <f t="shared" si="42"/>
        <v>280431296.63842529</v>
      </c>
      <c r="W112" s="25"/>
      <c r="X112" s="25">
        <f t="shared" si="30"/>
        <v>1528358.5690040775</v>
      </c>
      <c r="Y112" s="37"/>
      <c r="Z112" s="25"/>
      <c r="AA112" s="11">
        <v>93</v>
      </c>
      <c r="AB112" s="21">
        <f t="shared" si="31"/>
        <v>470.4692784738765</v>
      </c>
      <c r="AC112" s="25">
        <f t="shared" si="43"/>
        <v>8449.8999597734946</v>
      </c>
      <c r="AD112" s="26">
        <f t="shared" si="44"/>
        <v>3279.3760822942277</v>
      </c>
      <c r="AE112" s="25">
        <f t="shared" si="48"/>
        <v>5170.523877479267</v>
      </c>
      <c r="AF112" s="25">
        <f t="shared" si="45"/>
        <v>449835.57734069752</v>
      </c>
      <c r="AH112" s="27">
        <f t="shared" si="49"/>
        <v>3975418.3372510741</v>
      </c>
      <c r="AI112" s="27">
        <f t="shared" si="46"/>
        <v>1396723.402091196</v>
      </c>
      <c r="AJ112" s="10"/>
    </row>
    <row r="113" spans="2:36" x14ac:dyDescent="0.25">
      <c r="B113" s="11">
        <v>94</v>
      </c>
      <c r="C113" s="10">
        <f t="shared" si="51"/>
        <v>4304169.8075153027</v>
      </c>
      <c r="D113" s="10">
        <f t="shared" si="32"/>
        <v>3169207.0756906825</v>
      </c>
      <c r="E113" s="14">
        <f t="shared" si="33"/>
        <v>1134962.7318246202</v>
      </c>
      <c r="F113" s="10">
        <f t="shared" si="34"/>
        <v>279057782.08266193</v>
      </c>
      <c r="G113" s="10"/>
      <c r="H113" s="10">
        <f t="shared" si="35"/>
        <v>1495313.7269325699</v>
      </c>
      <c r="K113" s="11">
        <v>94</v>
      </c>
      <c r="L113" s="14">
        <f t="shared" si="47"/>
        <v>9246.2666490811807</v>
      </c>
      <c r="M113" s="14">
        <f t="shared" si="36"/>
        <v>4296.0488926989447</v>
      </c>
      <c r="N113" s="14">
        <f t="shared" si="37"/>
        <v>4950.2177563822361</v>
      </c>
      <c r="O113" s="14">
        <f t="shared" si="38"/>
        <v>591116.96339537471</v>
      </c>
      <c r="P113" s="35"/>
      <c r="Q113" s="14"/>
      <c r="R113" s="21">
        <f t="shared" si="39"/>
        <v>472.38602855078278</v>
      </c>
      <c r="S113" s="14">
        <f t="shared" si="29"/>
        <v>4367807.1812810134</v>
      </c>
      <c r="T113" s="23">
        <f t="shared" si="40"/>
        <v>3171905.2901960085</v>
      </c>
      <c r="U113" s="25">
        <f t="shared" si="41"/>
        <v>1195901.8910850049</v>
      </c>
      <c r="V113" s="25">
        <f t="shared" si="42"/>
        <v>279235394.74734026</v>
      </c>
      <c r="W113" s="25"/>
      <c r="X113" s="25">
        <f t="shared" si="30"/>
        <v>1517422.0179139469</v>
      </c>
      <c r="Y113" s="37"/>
      <c r="Z113" s="25"/>
      <c r="AA113" s="11">
        <v>94</v>
      </c>
      <c r="AB113" s="21">
        <f t="shared" si="31"/>
        <v>472.38602855078278</v>
      </c>
      <c r="AC113" s="25">
        <f t="shared" si="43"/>
        <v>8412.6343224746961</v>
      </c>
      <c r="AD113" s="26">
        <f t="shared" si="44"/>
        <v>3242.11044499543</v>
      </c>
      <c r="AE113" s="25">
        <f t="shared" si="48"/>
        <v>5170.523877479267</v>
      </c>
      <c r="AF113" s="25">
        <f t="shared" si="45"/>
        <v>444665.05346321827</v>
      </c>
      <c r="AH113" s="27">
        <f t="shared" si="49"/>
        <v>3974010.9172438271</v>
      </c>
      <c r="AI113" s="27">
        <f t="shared" si="46"/>
        <v>1380613.0662314629</v>
      </c>
      <c r="AJ113" s="10"/>
    </row>
    <row r="114" spans="2:36" x14ac:dyDescent="0.25">
      <c r="B114" s="11">
        <v>95</v>
      </c>
      <c r="C114" s="10">
        <f t="shared" si="51"/>
        <v>4304169.8075153027</v>
      </c>
      <c r="D114" s="10">
        <f t="shared" si="32"/>
        <v>3156369.7271621707</v>
      </c>
      <c r="E114" s="14">
        <f t="shared" si="33"/>
        <v>1147800.080353132</v>
      </c>
      <c r="F114" s="10">
        <f t="shared" si="34"/>
        <v>277909982.00230879</v>
      </c>
      <c r="G114" s="10"/>
      <c r="H114" s="10">
        <f t="shared" si="35"/>
        <v>1478589.6790773065</v>
      </c>
      <c r="K114" s="11">
        <v>95</v>
      </c>
      <c r="L114" s="14">
        <f t="shared" si="47"/>
        <v>9246.2666490811807</v>
      </c>
      <c r="M114" s="14">
        <f t="shared" si="36"/>
        <v>4260.371072843418</v>
      </c>
      <c r="N114" s="14">
        <f t="shared" si="37"/>
        <v>4985.8955762377627</v>
      </c>
      <c r="O114" s="14">
        <f t="shared" si="38"/>
        <v>586131.06781913689</v>
      </c>
      <c r="P114" s="35"/>
      <c r="Q114" s="14"/>
      <c r="R114" s="21">
        <f t="shared" si="39"/>
        <v>474.31058770476471</v>
      </c>
      <c r="S114" s="14">
        <f t="shared" si="29"/>
        <v>4385602.1684006602</v>
      </c>
      <c r="T114" s="23">
        <f t="shared" si="40"/>
        <v>3158378.6703773257</v>
      </c>
      <c r="U114" s="25">
        <f t="shared" si="41"/>
        <v>1227223.4980233344</v>
      </c>
      <c r="V114" s="25">
        <f t="shared" si="42"/>
        <v>278008171.24931693</v>
      </c>
      <c r="W114" s="25"/>
      <c r="X114" s="25">
        <f t="shared" si="30"/>
        <v>1506563.7260439841</v>
      </c>
      <c r="Y114" s="37"/>
      <c r="Z114" s="25"/>
      <c r="AA114" s="11">
        <v>95</v>
      </c>
      <c r="AB114" s="21">
        <f t="shared" si="31"/>
        <v>474.31058770476471</v>
      </c>
      <c r="AC114" s="25">
        <f t="shared" si="43"/>
        <v>8375.3686851758994</v>
      </c>
      <c r="AD114" s="26">
        <f t="shared" si="44"/>
        <v>3204.8448076966324</v>
      </c>
      <c r="AE114" s="25">
        <f t="shared" si="48"/>
        <v>5170.523877479267</v>
      </c>
      <c r="AF114" s="25">
        <f t="shared" si="45"/>
        <v>439494.52958573902</v>
      </c>
      <c r="AH114" s="27">
        <f t="shared" si="49"/>
        <v>3972526.0433098632</v>
      </c>
      <c r="AI114" s="27">
        <f t="shared" si="46"/>
        <v>1364661.7745535797</v>
      </c>
      <c r="AJ114" s="10"/>
    </row>
    <row r="115" spans="2:36" x14ac:dyDescent="0.25">
      <c r="B115" s="11">
        <v>96</v>
      </c>
      <c r="C115" s="10">
        <f t="shared" si="51"/>
        <v>4304169.8075153027</v>
      </c>
      <c r="D115" s="10">
        <f t="shared" si="32"/>
        <v>3143387.1778154988</v>
      </c>
      <c r="E115" s="14">
        <f t="shared" si="33"/>
        <v>1160782.6296998039</v>
      </c>
      <c r="F115" s="10">
        <f t="shared" si="34"/>
        <v>276749199.37260896</v>
      </c>
      <c r="G115" s="10"/>
      <c r="H115" s="10">
        <f t="shared" si="35"/>
        <v>1462052.6781083441</v>
      </c>
      <c r="K115" s="11">
        <v>96</v>
      </c>
      <c r="L115" s="14">
        <f t="shared" si="47"/>
        <v>9246.2666490811807</v>
      </c>
      <c r="M115" s="14">
        <f t="shared" si="36"/>
        <v>4224.4361114049761</v>
      </c>
      <c r="N115" s="14">
        <f t="shared" si="37"/>
        <v>5021.8305376762046</v>
      </c>
      <c r="O115" s="14">
        <f t="shared" si="38"/>
        <v>581109.23728146066</v>
      </c>
      <c r="P115" s="35"/>
      <c r="Q115" s="14"/>
      <c r="R115" s="21">
        <f t="shared" si="39"/>
        <v>476.24298775096895</v>
      </c>
      <c r="S115" s="14">
        <f t="shared" si="29"/>
        <v>4403469.6545005618</v>
      </c>
      <c r="T115" s="23">
        <f t="shared" si="40"/>
        <v>3144497.7777940277</v>
      </c>
      <c r="U115" s="25">
        <f t="shared" si="41"/>
        <v>1258971.8767065341</v>
      </c>
      <c r="V115" s="25">
        <f t="shared" si="42"/>
        <v>276749199.37261039</v>
      </c>
      <c r="W115" s="25"/>
      <c r="X115" s="25">
        <f t="shared" si="30"/>
        <v>1495783.1333908129</v>
      </c>
      <c r="Y115" s="37"/>
      <c r="Z115" s="25"/>
      <c r="AA115" s="11">
        <v>96</v>
      </c>
      <c r="AB115" s="21">
        <f t="shared" si="31"/>
        <v>476.24298775096895</v>
      </c>
      <c r="AC115" s="25">
        <f t="shared" si="43"/>
        <v>8338.1030478771008</v>
      </c>
      <c r="AD115" s="26">
        <f t="shared" si="44"/>
        <v>3167.5791703978343</v>
      </c>
      <c r="AE115" s="25">
        <f t="shared" si="48"/>
        <v>5170.523877479267</v>
      </c>
      <c r="AF115" s="25">
        <f t="shared" si="45"/>
        <v>434324.00570825976</v>
      </c>
      <c r="AH115" s="27">
        <f t="shared" si="49"/>
        <v>3970963.1076964508</v>
      </c>
      <c r="AI115" s="27">
        <f t="shared" si="46"/>
        <v>1348868.0758226307</v>
      </c>
      <c r="AJ115" s="10"/>
    </row>
    <row r="116" spans="2:36" x14ac:dyDescent="0.25">
      <c r="B116" s="11">
        <v>97</v>
      </c>
      <c r="C116" s="10">
        <f>$C$115*(1+$C$3)</f>
        <v>4519378.2978910683</v>
      </c>
      <c r="D116" s="10">
        <f t="shared" si="32"/>
        <v>3130257.7853117096</v>
      </c>
      <c r="E116" s="14">
        <f t="shared" si="33"/>
        <v>1389120.5125793586</v>
      </c>
      <c r="F116" s="10">
        <f t="shared" si="34"/>
        <v>275360078.86002958</v>
      </c>
      <c r="G116" s="10"/>
      <c r="H116" s="10">
        <f t="shared" si="35"/>
        <v>1517985.663637667</v>
      </c>
      <c r="K116" s="11">
        <v>97</v>
      </c>
      <c r="L116" s="14">
        <f t="shared" si="47"/>
        <v>9246.2666490811807</v>
      </c>
      <c r="M116" s="14">
        <f t="shared" si="36"/>
        <v>4188.242155081095</v>
      </c>
      <c r="N116" s="14">
        <f t="shared" si="37"/>
        <v>5058.0244940000857</v>
      </c>
      <c r="O116" s="14">
        <f t="shared" si="38"/>
        <v>576051.21278746054</v>
      </c>
      <c r="P116" s="35"/>
      <c r="Q116" s="14"/>
      <c r="R116" s="21">
        <f t="shared" si="39"/>
        <v>478.18326063416094</v>
      </c>
      <c r="S116" s="14">
        <f t="shared" ref="S116:S147" si="52">L116*R116</f>
        <v>4421409.9349505361</v>
      </c>
      <c r="T116" s="23">
        <f t="shared" si="40"/>
        <v>3130257.7853117255</v>
      </c>
      <c r="U116" s="25">
        <f t="shared" si="41"/>
        <v>1291152.1496388107</v>
      </c>
      <c r="V116" s="25">
        <f t="shared" si="42"/>
        <v>275458047.22297156</v>
      </c>
      <c r="W116" s="25"/>
      <c r="X116" s="25">
        <f t="shared" ref="X116:X147" si="53">1/(1+$C$7/12)^K116*S116</f>
        <v>1485079.6839582992</v>
      </c>
      <c r="Y116" s="37"/>
      <c r="Z116" s="25"/>
      <c r="AA116" s="11">
        <v>97</v>
      </c>
      <c r="AB116" s="21">
        <f t="shared" si="31"/>
        <v>478.18326063416094</v>
      </c>
      <c r="AC116" s="25">
        <f t="shared" si="43"/>
        <v>8300.8374105783041</v>
      </c>
      <c r="AD116" s="26">
        <f t="shared" si="44"/>
        <v>3130.3135330990367</v>
      </c>
      <c r="AE116" s="25">
        <f t="shared" si="48"/>
        <v>5170.523877479267</v>
      </c>
      <c r="AF116" s="25">
        <f t="shared" si="45"/>
        <v>429153.48183078051</v>
      </c>
      <c r="AH116" s="27">
        <f t="shared" si="49"/>
        <v>3969321.4989843587</v>
      </c>
      <c r="AI116" s="27">
        <f t="shared" si="46"/>
        <v>1333230.5314292284</v>
      </c>
      <c r="AJ116" s="10"/>
    </row>
    <row r="117" spans="2:36" x14ac:dyDescent="0.25">
      <c r="B117" s="11">
        <v>98</v>
      </c>
      <c r="C117" s="10">
        <f t="shared" ref="C117:C127" si="54">$C$115*(1+$C$3)</f>
        <v>4519378.2978910683</v>
      </c>
      <c r="D117" s="10">
        <f t="shared" si="32"/>
        <v>3114545.7062556706</v>
      </c>
      <c r="E117" s="14">
        <f t="shared" si="33"/>
        <v>1404832.5916353976</v>
      </c>
      <c r="F117" s="10">
        <f t="shared" si="34"/>
        <v>273955246.26839417</v>
      </c>
      <c r="G117" s="10"/>
      <c r="H117" s="10">
        <f t="shared" si="35"/>
        <v>1501008.0458809189</v>
      </c>
      <c r="K117" s="11">
        <v>98</v>
      </c>
      <c r="L117" s="14">
        <f t="shared" si="47"/>
        <v>9246.2666490811807</v>
      </c>
      <c r="M117" s="14">
        <f t="shared" si="36"/>
        <v>4151.7873372118966</v>
      </c>
      <c r="N117" s="14">
        <f t="shared" si="37"/>
        <v>5094.4793118692842</v>
      </c>
      <c r="O117" s="14">
        <f t="shared" si="38"/>
        <v>570956.73347559129</v>
      </c>
      <c r="P117" s="35"/>
      <c r="Q117" s="14"/>
      <c r="R117" s="21">
        <f t="shared" si="39"/>
        <v>480.13143842925308</v>
      </c>
      <c r="S117" s="14">
        <f t="shared" si="52"/>
        <v>4439423.306323777</v>
      </c>
      <c r="T117" s="23">
        <f t="shared" si="40"/>
        <v>3115653.8078563567</v>
      </c>
      <c r="U117" s="25">
        <f t="shared" si="41"/>
        <v>1323769.4984674202</v>
      </c>
      <c r="V117" s="25">
        <f t="shared" si="42"/>
        <v>274134277.72450411</v>
      </c>
      <c r="W117" s="25"/>
      <c r="X117" s="25">
        <f t="shared" si="53"/>
        <v>1474452.8257288798</v>
      </c>
      <c r="Y117" s="37"/>
      <c r="Z117" s="25"/>
      <c r="AA117" s="11">
        <v>98</v>
      </c>
      <c r="AB117" s="21">
        <f t="shared" si="31"/>
        <v>480.13143842925308</v>
      </c>
      <c r="AC117" s="25">
        <f t="shared" si="43"/>
        <v>8263.5717732795056</v>
      </c>
      <c r="AD117" s="26">
        <f t="shared" si="44"/>
        <v>3093.0478958002386</v>
      </c>
      <c r="AE117" s="25">
        <f t="shared" si="48"/>
        <v>5170.523877479267</v>
      </c>
      <c r="AF117" s="25">
        <f t="shared" si="45"/>
        <v>423982.95795330126</v>
      </c>
      <c r="AH117" s="27">
        <f t="shared" si="49"/>
        <v>3967600.6020680624</v>
      </c>
      <c r="AI117" s="27">
        <f t="shared" si="46"/>
        <v>1317747.7152831352</v>
      </c>
      <c r="AJ117" s="10"/>
    </row>
    <row r="118" spans="2:36" x14ac:dyDescent="0.25">
      <c r="B118" s="11">
        <v>99</v>
      </c>
      <c r="C118" s="10">
        <f t="shared" si="54"/>
        <v>4519378.2978910683</v>
      </c>
      <c r="D118" s="10">
        <f t="shared" si="32"/>
        <v>3098655.9108488709</v>
      </c>
      <c r="E118" s="14">
        <f t="shared" si="33"/>
        <v>1420722.3870421974</v>
      </c>
      <c r="F118" s="10">
        <f t="shared" si="34"/>
        <v>272534523.88135195</v>
      </c>
      <c r="G118" s="10"/>
      <c r="H118" s="10">
        <f t="shared" si="35"/>
        <v>1484220.3110141077</v>
      </c>
      <c r="K118" s="11">
        <v>99</v>
      </c>
      <c r="L118" s="14">
        <f t="shared" si="47"/>
        <v>9246.2666490811807</v>
      </c>
      <c r="M118" s="14">
        <f t="shared" si="36"/>
        <v>4115.0697776838851</v>
      </c>
      <c r="N118" s="14">
        <f t="shared" si="37"/>
        <v>5131.1968713972956</v>
      </c>
      <c r="O118" s="14">
        <f t="shared" si="38"/>
        <v>565825.53660419397</v>
      </c>
      <c r="P118" s="35"/>
      <c r="Q118" s="14"/>
      <c r="R118" s="21">
        <f t="shared" si="39"/>
        <v>482.08755334183502</v>
      </c>
      <c r="S118" s="14">
        <f t="shared" si="52"/>
        <v>4457510.0664017536</v>
      </c>
      <c r="T118" s="23">
        <f t="shared" si="40"/>
        <v>3100680.9017452286</v>
      </c>
      <c r="U118" s="25">
        <f t="shared" si="41"/>
        <v>1356829.164656525</v>
      </c>
      <c r="V118" s="25">
        <f t="shared" si="42"/>
        <v>272777448.55984759</v>
      </c>
      <c r="W118" s="25"/>
      <c r="X118" s="25">
        <f t="shared" si="53"/>
        <v>1463902.0106350903</v>
      </c>
      <c r="Y118" s="37"/>
      <c r="Z118" s="25"/>
      <c r="AA118" s="11">
        <v>99</v>
      </c>
      <c r="AB118" s="21">
        <f t="shared" si="31"/>
        <v>482.08755334183502</v>
      </c>
      <c r="AC118" s="25">
        <f t="shared" si="43"/>
        <v>8226.306135980707</v>
      </c>
      <c r="AD118" s="26">
        <f t="shared" si="44"/>
        <v>3055.782258501441</v>
      </c>
      <c r="AE118" s="25">
        <f t="shared" si="48"/>
        <v>5170.523877479267</v>
      </c>
      <c r="AF118" s="25">
        <f t="shared" si="45"/>
        <v>418812.43407582201</v>
      </c>
      <c r="AH118" s="27">
        <f t="shared" si="49"/>
        <v>3965799.7981358636</v>
      </c>
      <c r="AI118" s="27">
        <f t="shared" si="46"/>
        <v>1302418.2137077588</v>
      </c>
      <c r="AJ118" s="10"/>
    </row>
    <row r="119" spans="2:36" x14ac:dyDescent="0.25">
      <c r="B119" s="11">
        <v>100</v>
      </c>
      <c r="C119" s="10">
        <f t="shared" si="54"/>
        <v>4519378.2978910683</v>
      </c>
      <c r="D119" s="10">
        <f t="shared" si="32"/>
        <v>3082586.3889753208</v>
      </c>
      <c r="E119" s="14">
        <f t="shared" si="33"/>
        <v>1436791.9089157474</v>
      </c>
      <c r="F119" s="10">
        <f t="shared" si="34"/>
        <v>271097731.97243619</v>
      </c>
      <c r="G119" s="10"/>
      <c r="H119" s="10">
        <f t="shared" si="35"/>
        <v>1467620.3353286891</v>
      </c>
      <c r="K119" s="11">
        <v>100</v>
      </c>
      <c r="L119" s="14">
        <f t="shared" si="47"/>
        <v>9246.2666490811807</v>
      </c>
      <c r="M119" s="14">
        <f t="shared" si="36"/>
        <v>4078.0875828329758</v>
      </c>
      <c r="N119" s="14">
        <f t="shared" si="37"/>
        <v>5168.1790662482053</v>
      </c>
      <c r="O119" s="14">
        <f t="shared" si="38"/>
        <v>560657.35753794573</v>
      </c>
      <c r="P119" s="35"/>
      <c r="Q119" s="14"/>
      <c r="R119" s="21">
        <f t="shared" si="39"/>
        <v>484.05163770870581</v>
      </c>
      <c r="S119" s="14">
        <f t="shared" si="52"/>
        <v>4475670.5141791329</v>
      </c>
      <c r="T119" s="23">
        <f t="shared" si="40"/>
        <v>3085334.0640104399</v>
      </c>
      <c r="U119" s="25">
        <f t="shared" si="41"/>
        <v>1390336.450168693</v>
      </c>
      <c r="V119" s="25">
        <f t="shared" si="42"/>
        <v>271387112.10967892</v>
      </c>
      <c r="W119" s="25"/>
      <c r="X119" s="25">
        <f t="shared" si="53"/>
        <v>1453426.6945312994</v>
      </c>
      <c r="Y119" s="37"/>
      <c r="Z119" s="25"/>
      <c r="AA119" s="11">
        <v>100</v>
      </c>
      <c r="AB119" s="21">
        <f t="shared" si="31"/>
        <v>484.05163770870581</v>
      </c>
      <c r="AC119" s="25">
        <f t="shared" si="43"/>
        <v>8189.0404986819103</v>
      </c>
      <c r="AD119" s="26">
        <f t="shared" si="44"/>
        <v>3018.5166212026429</v>
      </c>
      <c r="AE119" s="25">
        <f t="shared" si="48"/>
        <v>5170.523877479267</v>
      </c>
      <c r="AF119" s="25">
        <f t="shared" si="45"/>
        <v>413641.91019834275</v>
      </c>
      <c r="AH119" s="27">
        <f t="shared" si="49"/>
        <v>3963918.4646498957</v>
      </c>
      <c r="AI119" s="27">
        <f t="shared" si="46"/>
        <v>1287240.6253355166</v>
      </c>
      <c r="AJ119" s="10"/>
    </row>
    <row r="120" spans="2:36" x14ac:dyDescent="0.25">
      <c r="B120" s="11">
        <v>101</v>
      </c>
      <c r="C120" s="10">
        <f t="shared" si="54"/>
        <v>4519378.2978910683</v>
      </c>
      <c r="D120" s="10">
        <f t="shared" si="32"/>
        <v>3066335.1077829916</v>
      </c>
      <c r="E120" s="14">
        <f t="shared" si="33"/>
        <v>1453043.1901080767</v>
      </c>
      <c r="F120" s="10">
        <f t="shared" si="34"/>
        <v>269644688.78232813</v>
      </c>
      <c r="G120" s="10"/>
      <c r="H120" s="10">
        <f t="shared" si="35"/>
        <v>1451206.0188683269</v>
      </c>
      <c r="K120" s="11">
        <v>101</v>
      </c>
      <c r="L120" s="14">
        <f t="shared" si="47"/>
        <v>9246.2666490811807</v>
      </c>
      <c r="M120" s="14">
        <f t="shared" si="36"/>
        <v>4040.8388453468351</v>
      </c>
      <c r="N120" s="14">
        <f t="shared" si="37"/>
        <v>5205.4278037343456</v>
      </c>
      <c r="O120" s="14">
        <f t="shared" si="38"/>
        <v>555451.92973421142</v>
      </c>
      <c r="P120" s="35"/>
      <c r="Q120" s="14"/>
      <c r="R120" s="21">
        <f t="shared" si="39"/>
        <v>486.0237239984088</v>
      </c>
      <c r="S120" s="14">
        <f t="shared" si="52"/>
        <v>4493904.9498687238</v>
      </c>
      <c r="T120" s="23">
        <f t="shared" si="40"/>
        <v>3069608.2317145951</v>
      </c>
      <c r="U120" s="25">
        <f t="shared" si="41"/>
        <v>1424296.7181541286</v>
      </c>
      <c r="V120" s="25">
        <f t="shared" si="42"/>
        <v>269962815.39152479</v>
      </c>
      <c r="W120" s="25"/>
      <c r="X120" s="25">
        <f t="shared" si="53"/>
        <v>1443026.3371656458</v>
      </c>
      <c r="Y120" s="37"/>
      <c r="Z120" s="25"/>
      <c r="AA120" s="11">
        <v>101</v>
      </c>
      <c r="AB120" s="21">
        <f t="shared" si="31"/>
        <v>486.0237239984088</v>
      </c>
      <c r="AC120" s="25">
        <f t="shared" si="43"/>
        <v>8151.7748613831118</v>
      </c>
      <c r="AD120" s="26">
        <f t="shared" si="44"/>
        <v>2981.2509839038453</v>
      </c>
      <c r="AE120" s="25">
        <f t="shared" si="48"/>
        <v>5170.523877479267</v>
      </c>
      <c r="AF120" s="25">
        <f t="shared" si="45"/>
        <v>408471.3863208635</v>
      </c>
      <c r="AH120" s="27">
        <f t="shared" si="49"/>
        <v>3961955.9753260328</v>
      </c>
      <c r="AI120" s="27">
        <f t="shared" si="46"/>
        <v>1272213.5610040617</v>
      </c>
      <c r="AJ120" s="10"/>
    </row>
    <row r="121" spans="2:36" x14ac:dyDescent="0.25">
      <c r="B121" s="11">
        <v>102</v>
      </c>
      <c r="C121" s="10">
        <f t="shared" si="54"/>
        <v>4519378.2978910683</v>
      </c>
      <c r="D121" s="10">
        <f t="shared" si="32"/>
        <v>3049900.0114266467</v>
      </c>
      <c r="E121" s="14">
        <f t="shared" si="33"/>
        <v>1469478.2864644215</v>
      </c>
      <c r="F121" s="10">
        <f t="shared" si="34"/>
        <v>268175210.49586371</v>
      </c>
      <c r="G121" s="10"/>
      <c r="H121" s="10">
        <f t="shared" si="35"/>
        <v>1434975.2851632428</v>
      </c>
      <c r="K121" s="11">
        <v>102</v>
      </c>
      <c r="L121" s="14">
        <f t="shared" si="47"/>
        <v>9246.2666490811807</v>
      </c>
      <c r="M121" s="14">
        <f t="shared" si="36"/>
        <v>4003.3216441665145</v>
      </c>
      <c r="N121" s="14">
        <f t="shared" si="37"/>
        <v>5242.9450049146662</v>
      </c>
      <c r="O121" s="14">
        <f t="shared" si="38"/>
        <v>550208.98472929676</v>
      </c>
      <c r="P121" s="35"/>
      <c r="Q121" s="14"/>
      <c r="R121" s="21">
        <f t="shared" si="39"/>
        <v>488.00384481176803</v>
      </c>
      <c r="S121" s="14">
        <f t="shared" si="52"/>
        <v>4512213.6749064391</v>
      </c>
      <c r="T121" s="23">
        <f t="shared" si="40"/>
        <v>3053498.2812587195</v>
      </c>
      <c r="U121" s="25">
        <f t="shared" si="41"/>
        <v>1458715.3936477196</v>
      </c>
      <c r="V121" s="25">
        <f t="shared" si="42"/>
        <v>268504099.99787706</v>
      </c>
      <c r="W121" s="25"/>
      <c r="X121" s="25">
        <f t="shared" si="53"/>
        <v>1432700.4021521762</v>
      </c>
      <c r="Y121" s="37"/>
      <c r="Z121" s="25"/>
      <c r="AA121" s="11">
        <v>102</v>
      </c>
      <c r="AB121" s="21">
        <f t="shared" si="31"/>
        <v>488.00384481176803</v>
      </c>
      <c r="AC121" s="25">
        <f t="shared" si="43"/>
        <v>8114.5092240843142</v>
      </c>
      <c r="AD121" s="26">
        <f t="shared" si="44"/>
        <v>2943.9853466050472</v>
      </c>
      <c r="AE121" s="25">
        <f t="shared" si="48"/>
        <v>5170.523877479267</v>
      </c>
      <c r="AF121" s="25">
        <f t="shared" si="45"/>
        <v>403300.86244338425</v>
      </c>
      <c r="AH121" s="27">
        <f t="shared" si="49"/>
        <v>3959911.7001137021</v>
      </c>
      <c r="AI121" s="27">
        <f t="shared" si="46"/>
        <v>1257335.6436533662</v>
      </c>
      <c r="AJ121" s="10"/>
    </row>
    <row r="122" spans="2:36" x14ac:dyDescent="0.25">
      <c r="B122" s="11">
        <v>103</v>
      </c>
      <c r="C122" s="10">
        <f t="shared" si="54"/>
        <v>4519378.2978910683</v>
      </c>
      <c r="D122" s="10">
        <f t="shared" si="32"/>
        <v>3033279.020807778</v>
      </c>
      <c r="E122" s="14">
        <f t="shared" si="33"/>
        <v>1486099.2770832903</v>
      </c>
      <c r="F122" s="10">
        <f t="shared" si="34"/>
        <v>266689111.21878043</v>
      </c>
      <c r="G122" s="10"/>
      <c r="H122" s="10">
        <f t="shared" si="35"/>
        <v>1418926.0809675322</v>
      </c>
      <c r="K122" s="11">
        <v>103</v>
      </c>
      <c r="L122" s="14">
        <f t="shared" si="47"/>
        <v>9246.2666490811807</v>
      </c>
      <c r="M122" s="14">
        <f t="shared" si="36"/>
        <v>3965.5340443873706</v>
      </c>
      <c r="N122" s="14">
        <f t="shared" si="37"/>
        <v>5280.7326046938106</v>
      </c>
      <c r="O122" s="14">
        <f t="shared" si="38"/>
        <v>544928.25212460291</v>
      </c>
      <c r="P122" s="35"/>
      <c r="Q122" s="14"/>
      <c r="R122" s="21">
        <f t="shared" si="39"/>
        <v>489.99203288242751</v>
      </c>
      <c r="S122" s="14">
        <f t="shared" si="52"/>
        <v>4530596.9919562787</v>
      </c>
      <c r="T122" s="23">
        <f t="shared" si="40"/>
        <v>3036999.0276823002</v>
      </c>
      <c r="U122" s="25">
        <f t="shared" si="41"/>
        <v>1493597.9642739785</v>
      </c>
      <c r="V122" s="25">
        <f t="shared" si="42"/>
        <v>267010502.03360307</v>
      </c>
      <c r="W122" s="25"/>
      <c r="X122" s="25">
        <f t="shared" si="53"/>
        <v>1422448.3569431792</v>
      </c>
      <c r="Y122" s="37"/>
      <c r="Z122" s="25"/>
      <c r="AA122" s="11">
        <v>103</v>
      </c>
      <c r="AB122" s="21">
        <f t="shared" si="31"/>
        <v>489.99203288242751</v>
      </c>
      <c r="AC122" s="25">
        <f t="shared" si="43"/>
        <v>8077.2435867855165</v>
      </c>
      <c r="AD122" s="26">
        <f t="shared" si="44"/>
        <v>2906.7197093062496</v>
      </c>
      <c r="AE122" s="25">
        <f t="shared" si="48"/>
        <v>5170.523877479267</v>
      </c>
      <c r="AF122" s="25">
        <f t="shared" si="45"/>
        <v>398130.338565905</v>
      </c>
      <c r="AH122" s="27">
        <f t="shared" si="49"/>
        <v>3957785.0051755854</v>
      </c>
      <c r="AI122" s="27">
        <f t="shared" si="46"/>
        <v>1242605.5082236482</v>
      </c>
      <c r="AJ122" s="10"/>
    </row>
    <row r="123" spans="2:36" x14ac:dyDescent="0.25">
      <c r="B123" s="11">
        <v>104</v>
      </c>
      <c r="C123" s="10">
        <f t="shared" si="54"/>
        <v>4519378.2978910683</v>
      </c>
      <c r="D123" s="10">
        <f t="shared" si="32"/>
        <v>3016470.0333115831</v>
      </c>
      <c r="E123" s="14">
        <f t="shared" si="33"/>
        <v>1502908.2645794852</v>
      </c>
      <c r="F123" s="10">
        <f t="shared" si="34"/>
        <v>265186202.95420095</v>
      </c>
      <c r="G123" s="10"/>
      <c r="H123" s="10">
        <f t="shared" si="35"/>
        <v>1403056.3759994244</v>
      </c>
      <c r="K123" s="11">
        <v>104</v>
      </c>
      <c r="L123" s="14">
        <f t="shared" si="47"/>
        <v>9246.2666490811807</v>
      </c>
      <c r="M123" s="14">
        <f t="shared" si="36"/>
        <v>3927.4740971592773</v>
      </c>
      <c r="N123" s="14">
        <f t="shared" si="37"/>
        <v>5318.7925519219034</v>
      </c>
      <c r="O123" s="14">
        <f t="shared" si="38"/>
        <v>539609.45957268099</v>
      </c>
      <c r="P123" s="35"/>
      <c r="Q123" s="14"/>
      <c r="R123" s="21">
        <f t="shared" si="39"/>
        <v>491.98832107739202</v>
      </c>
      <c r="S123" s="14">
        <f t="shared" si="52"/>
        <v>4549055.2049153335</v>
      </c>
      <c r="T123" s="23">
        <f t="shared" si="40"/>
        <v>3020105.2239553388</v>
      </c>
      <c r="U123" s="25">
        <f t="shared" si="41"/>
        <v>1528949.9809599947</v>
      </c>
      <c r="V123" s="25">
        <f t="shared" si="42"/>
        <v>265481552.05264309</v>
      </c>
      <c r="W123" s="25"/>
      <c r="X123" s="25">
        <f t="shared" si="53"/>
        <v>1412269.672801723</v>
      </c>
      <c r="Y123" s="37"/>
      <c r="Z123" s="25"/>
      <c r="AA123" s="11">
        <v>104</v>
      </c>
      <c r="AB123" s="21">
        <f t="shared" si="31"/>
        <v>491.98832107739202</v>
      </c>
      <c r="AC123" s="25">
        <f t="shared" si="43"/>
        <v>8039.9779494867189</v>
      </c>
      <c r="AD123" s="26">
        <f t="shared" si="44"/>
        <v>2869.4540720074519</v>
      </c>
      <c r="AE123" s="25">
        <f t="shared" si="48"/>
        <v>5170.523877479267</v>
      </c>
      <c r="AF123" s="25">
        <f t="shared" si="45"/>
        <v>392959.81468842574</v>
      </c>
      <c r="AH123" s="27">
        <f t="shared" si="49"/>
        <v>3955575.2528672237</v>
      </c>
      <c r="AI123" s="27">
        <f t="shared" si="46"/>
        <v>1228021.8015541446</v>
      </c>
      <c r="AJ123" s="10"/>
    </row>
    <row r="124" spans="2:36" x14ac:dyDescent="0.25">
      <c r="B124" s="11">
        <v>105</v>
      </c>
      <c r="C124" s="10">
        <f t="shared" si="54"/>
        <v>4519378.2978910683</v>
      </c>
      <c r="D124" s="10">
        <f t="shared" si="32"/>
        <v>2999470.9225409855</v>
      </c>
      <c r="E124" s="14">
        <f t="shared" si="33"/>
        <v>1519907.3753500828</v>
      </c>
      <c r="F124" s="10">
        <f t="shared" si="34"/>
        <v>263666295.57885087</v>
      </c>
      <c r="G124" s="10"/>
      <c r="H124" s="10">
        <f t="shared" si="35"/>
        <v>1387364.1626844422</v>
      </c>
      <c r="K124" s="11">
        <v>105</v>
      </c>
      <c r="L124" s="14">
        <f t="shared" si="47"/>
        <v>9246.2666490811807</v>
      </c>
      <c r="M124" s="14">
        <f t="shared" si="36"/>
        <v>3889.1398395861161</v>
      </c>
      <c r="N124" s="14">
        <f t="shared" si="37"/>
        <v>5357.1268094950647</v>
      </c>
      <c r="O124" s="14">
        <f t="shared" si="38"/>
        <v>534252.33276318596</v>
      </c>
      <c r="P124" s="35"/>
      <c r="Q124" s="14"/>
      <c r="R124" s="21">
        <f t="shared" si="39"/>
        <v>493.99274239757062</v>
      </c>
      <c r="S124" s="14">
        <f t="shared" si="52"/>
        <v>4567588.6189188082</v>
      </c>
      <c r="T124" s="23">
        <f t="shared" si="40"/>
        <v>3002811.560262356</v>
      </c>
      <c r="U124" s="25">
        <f t="shared" si="41"/>
        <v>1564777.0586564522</v>
      </c>
      <c r="V124" s="25">
        <f t="shared" si="42"/>
        <v>263916774.99398664</v>
      </c>
      <c r="W124" s="25"/>
      <c r="X124" s="25">
        <f t="shared" si="53"/>
        <v>1402163.8247743829</v>
      </c>
      <c r="Y124" s="37"/>
      <c r="Z124" s="25"/>
      <c r="AA124" s="11">
        <v>105</v>
      </c>
      <c r="AB124" s="21">
        <f t="shared" si="31"/>
        <v>493.99274239757062</v>
      </c>
      <c r="AC124" s="25">
        <f t="shared" si="43"/>
        <v>8002.7123121879213</v>
      </c>
      <c r="AD124" s="26">
        <f t="shared" si="44"/>
        <v>2832.1884347086539</v>
      </c>
      <c r="AE124" s="25">
        <f t="shared" si="48"/>
        <v>5170.523877479267</v>
      </c>
      <c r="AF124" s="25">
        <f t="shared" si="45"/>
        <v>387789.29081094649</v>
      </c>
      <c r="AH124" s="27">
        <f t="shared" si="49"/>
        <v>3953281.8017165144</v>
      </c>
      <c r="AI124" s="27">
        <f t="shared" si="46"/>
        <v>1213583.1822827135</v>
      </c>
      <c r="AJ124" s="10"/>
    </row>
    <row r="125" spans="2:36" x14ac:dyDescent="0.25">
      <c r="B125" s="11">
        <v>106</v>
      </c>
      <c r="C125" s="10">
        <f t="shared" si="54"/>
        <v>4519378.2978910683</v>
      </c>
      <c r="D125" s="10">
        <f t="shared" si="32"/>
        <v>2982279.5380476317</v>
      </c>
      <c r="E125" s="14">
        <f t="shared" si="33"/>
        <v>1537098.7598434365</v>
      </c>
      <c r="F125" s="10">
        <f t="shared" si="34"/>
        <v>262129196.81900743</v>
      </c>
      <c r="G125" s="10"/>
      <c r="H125" s="10">
        <f t="shared" si="35"/>
        <v>1371847.4559014395</v>
      </c>
      <c r="K125" s="11">
        <v>106</v>
      </c>
      <c r="L125" s="14">
        <f t="shared" si="47"/>
        <v>9246.2666490811807</v>
      </c>
      <c r="M125" s="14">
        <f t="shared" si="36"/>
        <v>3850.5292946245413</v>
      </c>
      <c r="N125" s="14">
        <f t="shared" si="37"/>
        <v>5395.7373544566399</v>
      </c>
      <c r="O125" s="14">
        <f t="shared" si="38"/>
        <v>528856.59540872928</v>
      </c>
      <c r="P125" s="35"/>
      <c r="Q125" s="14"/>
      <c r="R125" s="21">
        <f t="shared" si="39"/>
        <v>496.00532997832227</v>
      </c>
      <c r="S125" s="14">
        <f t="shared" si="52"/>
        <v>4586197.5403450672</v>
      </c>
      <c r="T125" s="23">
        <f t="shared" si="40"/>
        <v>2985112.6632782253</v>
      </c>
      <c r="U125" s="25">
        <f t="shared" si="41"/>
        <v>1601084.8770668418</v>
      </c>
      <c r="V125" s="25">
        <f t="shared" si="42"/>
        <v>262315690.11691979</v>
      </c>
      <c r="W125" s="25"/>
      <c r="X125" s="25">
        <f t="shared" si="53"/>
        <v>1392130.2916641715</v>
      </c>
      <c r="Y125" s="37"/>
      <c r="Z125" s="25"/>
      <c r="AA125" s="11">
        <v>106</v>
      </c>
      <c r="AB125" s="21">
        <f t="shared" si="31"/>
        <v>496.00532997832227</v>
      </c>
      <c r="AC125" s="25">
        <f t="shared" si="43"/>
        <v>7965.4466748891227</v>
      </c>
      <c r="AD125" s="26">
        <f t="shared" si="44"/>
        <v>2794.9227974098562</v>
      </c>
      <c r="AE125" s="25">
        <f t="shared" si="48"/>
        <v>5170.523877479267</v>
      </c>
      <c r="AF125" s="25">
        <f t="shared" si="45"/>
        <v>382618.76693346724</v>
      </c>
      <c r="AH125" s="27">
        <f t="shared" si="49"/>
        <v>3950904.0064031091</v>
      </c>
      <c r="AI125" s="27">
        <f t="shared" si="46"/>
        <v>1199288.3207462688</v>
      </c>
      <c r="AJ125" s="10"/>
    </row>
    <row r="126" spans="2:36" x14ac:dyDescent="0.25">
      <c r="B126" s="11">
        <v>107</v>
      </c>
      <c r="C126" s="10">
        <f t="shared" si="54"/>
        <v>4519378.2978910683</v>
      </c>
      <c r="D126" s="10">
        <f t="shared" si="32"/>
        <v>2964893.7050598557</v>
      </c>
      <c r="E126" s="14">
        <f t="shared" si="33"/>
        <v>1554484.5928312126</v>
      </c>
      <c r="F126" s="10">
        <f t="shared" si="34"/>
        <v>260574712.2261762</v>
      </c>
      <c r="G126" s="10"/>
      <c r="H126" s="10">
        <f t="shared" si="35"/>
        <v>1356504.2927314737</v>
      </c>
      <c r="K126" s="11">
        <v>107</v>
      </c>
      <c r="L126" s="14">
        <f t="shared" si="47"/>
        <v>9246.2666490811807</v>
      </c>
      <c r="M126" s="14">
        <f t="shared" si="36"/>
        <v>3811.6404709820158</v>
      </c>
      <c r="N126" s="14">
        <f t="shared" si="37"/>
        <v>5434.6261780991645</v>
      </c>
      <c r="O126" s="14">
        <f t="shared" si="38"/>
        <v>523421.96923063009</v>
      </c>
      <c r="P126" s="35"/>
      <c r="Q126" s="14"/>
      <c r="R126" s="21">
        <f t="shared" si="39"/>
        <v>498.02611709000331</v>
      </c>
      <c r="S126" s="14">
        <f t="shared" si="52"/>
        <v>4604882.2768206969</v>
      </c>
      <c r="T126" s="23">
        <f t="shared" si="40"/>
        <v>2967003.0954357702</v>
      </c>
      <c r="U126" s="25">
        <f t="shared" si="41"/>
        <v>1637879.1813849267</v>
      </c>
      <c r="V126" s="25">
        <f t="shared" si="42"/>
        <v>260677810.93553486</v>
      </c>
      <c r="W126" s="25"/>
      <c r="X126" s="25">
        <f t="shared" si="53"/>
        <v>1382168.5560036558</v>
      </c>
      <c r="Y126" s="37"/>
      <c r="Z126" s="25"/>
      <c r="AA126" s="11">
        <v>107</v>
      </c>
      <c r="AB126" s="21">
        <f t="shared" si="31"/>
        <v>498.02611709000331</v>
      </c>
      <c r="AC126" s="25">
        <f t="shared" si="43"/>
        <v>7928.1810375903251</v>
      </c>
      <c r="AD126" s="26">
        <f t="shared" si="44"/>
        <v>2757.6571601110581</v>
      </c>
      <c r="AE126" s="25">
        <f t="shared" si="48"/>
        <v>5170.523877479267</v>
      </c>
      <c r="AF126" s="25">
        <f t="shared" si="45"/>
        <v>377448.24305598799</v>
      </c>
      <c r="AH126" s="27">
        <f t="shared" si="49"/>
        <v>3948441.2177377031</v>
      </c>
      <c r="AI126" s="27">
        <f t="shared" si="46"/>
        <v>1185135.8988820326</v>
      </c>
      <c r="AJ126" s="10"/>
    </row>
    <row r="127" spans="2:36" x14ac:dyDescent="0.25">
      <c r="B127" s="11">
        <v>108</v>
      </c>
      <c r="C127" s="10">
        <f t="shared" si="54"/>
        <v>4519378.2978910683</v>
      </c>
      <c r="D127" s="10">
        <f t="shared" si="32"/>
        <v>2947311.2242075601</v>
      </c>
      <c r="E127" s="14">
        <f t="shared" si="33"/>
        <v>1572067.0736835082</v>
      </c>
      <c r="F127" s="10">
        <f t="shared" si="34"/>
        <v>259002645.1524927</v>
      </c>
      <c r="G127" s="10"/>
      <c r="H127" s="10">
        <f t="shared" si="35"/>
        <v>1341332.7322094897</v>
      </c>
      <c r="K127" s="11">
        <v>108</v>
      </c>
      <c r="L127" s="14">
        <f t="shared" si="47"/>
        <v>9246.2666490811807</v>
      </c>
      <c r="M127" s="14">
        <f t="shared" si="36"/>
        <v>3772.4713630141146</v>
      </c>
      <c r="N127" s="14">
        <f t="shared" si="37"/>
        <v>5473.7952860670666</v>
      </c>
      <c r="O127" s="14">
        <f t="shared" si="38"/>
        <v>517948.17394456302</v>
      </c>
      <c r="P127" s="35"/>
      <c r="Q127" s="14"/>
      <c r="R127" s="21">
        <f t="shared" si="39"/>
        <v>500.05513713851775</v>
      </c>
      <c r="S127" s="14">
        <f t="shared" si="52"/>
        <v>4623643.1372255925</v>
      </c>
      <c r="T127" s="23">
        <f t="shared" si="40"/>
        <v>2948477.3541850168</v>
      </c>
      <c r="U127" s="25">
        <f t="shared" si="41"/>
        <v>1675165.7830405757</v>
      </c>
      <c r="V127" s="25">
        <f t="shared" si="42"/>
        <v>259002645.15249428</v>
      </c>
      <c r="W127" s="25"/>
      <c r="X127" s="25">
        <f t="shared" si="53"/>
        <v>1372278.1040282687</v>
      </c>
      <c r="Y127" s="37"/>
      <c r="Z127" s="25"/>
      <c r="AA127" s="11">
        <v>108</v>
      </c>
      <c r="AB127" s="21">
        <f t="shared" si="31"/>
        <v>500.05513713851775</v>
      </c>
      <c r="AC127" s="25">
        <f t="shared" si="43"/>
        <v>7890.9154002915275</v>
      </c>
      <c r="AD127" s="26">
        <f t="shared" si="44"/>
        <v>2720.3915228122605</v>
      </c>
      <c r="AE127" s="25">
        <f t="shared" si="48"/>
        <v>5170.523877479267</v>
      </c>
      <c r="AF127" s="25">
        <f t="shared" si="45"/>
        <v>372277.71917850873</v>
      </c>
      <c r="AH127" s="27">
        <f t="shared" si="49"/>
        <v>3945892.7826412213</v>
      </c>
      <c r="AI127" s="27">
        <f t="shared" si="46"/>
        <v>1171124.6101296006</v>
      </c>
      <c r="AJ127" s="10"/>
    </row>
    <row r="128" spans="2:36" x14ac:dyDescent="0.25">
      <c r="B128" s="11">
        <v>109</v>
      </c>
      <c r="C128" s="10">
        <f>$C$127*(1+$C$3)</f>
        <v>4745347.2127856221</v>
      </c>
      <c r="D128" s="10">
        <f t="shared" si="32"/>
        <v>2929529.8712439896</v>
      </c>
      <c r="E128" s="14">
        <f t="shared" si="33"/>
        <v>1815817.3415416325</v>
      </c>
      <c r="F128" s="10">
        <f t="shared" si="34"/>
        <v>257186827.81095108</v>
      </c>
      <c r="G128" s="10"/>
      <c r="H128" s="10">
        <f t="shared" si="35"/>
        <v>1392647.3978327217</v>
      </c>
      <c r="K128" s="11">
        <v>109</v>
      </c>
      <c r="L128" s="14">
        <f t="shared" si="47"/>
        <v>9246.2666490811807</v>
      </c>
      <c r="M128" s="14">
        <f t="shared" si="36"/>
        <v>3733.0199506210843</v>
      </c>
      <c r="N128" s="14">
        <f t="shared" si="37"/>
        <v>5513.246698460096</v>
      </c>
      <c r="O128" s="14">
        <f t="shared" si="38"/>
        <v>512434.92724610295</v>
      </c>
      <c r="P128" s="35"/>
      <c r="Q128" s="14"/>
      <c r="R128" s="21">
        <f t="shared" si="39"/>
        <v>502.09242366586932</v>
      </c>
      <c r="S128" s="14">
        <f t="shared" si="52"/>
        <v>4642480.4316980662</v>
      </c>
      <c r="T128" s="23">
        <f t="shared" si="40"/>
        <v>2929529.8712440073</v>
      </c>
      <c r="U128" s="25">
        <f t="shared" si="41"/>
        <v>1712950.5604540589</v>
      </c>
      <c r="V128" s="25">
        <f t="shared" si="42"/>
        <v>257289694.59204021</v>
      </c>
      <c r="W128" s="25"/>
      <c r="X128" s="25">
        <f t="shared" si="53"/>
        <v>1362458.4256498162</v>
      </c>
      <c r="Y128" s="37"/>
      <c r="Z128" s="25"/>
      <c r="AA128" s="11">
        <v>109</v>
      </c>
      <c r="AB128" s="21">
        <f t="shared" si="31"/>
        <v>502.09242366586932</v>
      </c>
      <c r="AC128" s="25">
        <f t="shared" si="43"/>
        <v>7853.6497629927289</v>
      </c>
      <c r="AD128" s="26">
        <f t="shared" si="44"/>
        <v>2683.1258855134624</v>
      </c>
      <c r="AE128" s="25">
        <f t="shared" si="48"/>
        <v>5170.523877479267</v>
      </c>
      <c r="AF128" s="25">
        <f t="shared" si="45"/>
        <v>367107.19530102948</v>
      </c>
      <c r="AH128" s="27">
        <f t="shared" si="49"/>
        <v>3943258.0441238992</v>
      </c>
      <c r="AI128" s="27">
        <f t="shared" si="46"/>
        <v>1157253.1593338195</v>
      </c>
      <c r="AJ128" s="10"/>
    </row>
    <row r="129" spans="2:36" x14ac:dyDescent="0.25">
      <c r="B129" s="11">
        <v>110</v>
      </c>
      <c r="C129" s="10">
        <f t="shared" ref="C129:C139" si="55">$C$127*(1+$C$3)</f>
        <v>4745347.2127856221</v>
      </c>
      <c r="D129" s="10">
        <f t="shared" si="32"/>
        <v>2908991.5051603648</v>
      </c>
      <c r="E129" s="14">
        <f t="shared" si="33"/>
        <v>1836355.7076252573</v>
      </c>
      <c r="F129" s="10">
        <f t="shared" si="34"/>
        <v>255350472.10332581</v>
      </c>
      <c r="G129" s="10"/>
      <c r="H129" s="10">
        <f t="shared" si="35"/>
        <v>1377071.6017256132</v>
      </c>
      <c r="K129" s="11">
        <v>110</v>
      </c>
      <c r="L129" s="14">
        <f t="shared" si="47"/>
        <v>9246.2666490811807</v>
      </c>
      <c r="M129" s="14">
        <f t="shared" si="36"/>
        <v>3693.2841991436594</v>
      </c>
      <c r="N129" s="14">
        <f t="shared" si="37"/>
        <v>5552.9824499375209</v>
      </c>
      <c r="O129" s="14">
        <f t="shared" si="38"/>
        <v>506881.94479616545</v>
      </c>
      <c r="P129" s="35"/>
      <c r="Q129" s="14"/>
      <c r="R129" s="21">
        <f t="shared" si="39"/>
        <v>504.13801035071606</v>
      </c>
      <c r="S129" s="14">
        <f t="shared" si="52"/>
        <v>4661394.4716399694</v>
      </c>
      <c r="T129" s="23">
        <f t="shared" si="40"/>
        <v>2910155.0118410862</v>
      </c>
      <c r="U129" s="25">
        <f t="shared" si="41"/>
        <v>1751239.4597988832</v>
      </c>
      <c r="V129" s="25">
        <f t="shared" si="42"/>
        <v>255538455.13224134</v>
      </c>
      <c r="W129" s="25"/>
      <c r="X129" s="25">
        <f t="shared" si="53"/>
        <v>1352709.0144301655</v>
      </c>
      <c r="Y129" s="37"/>
      <c r="Z129" s="25"/>
      <c r="AA129" s="11">
        <v>110</v>
      </c>
      <c r="AB129" s="21">
        <f t="shared" si="31"/>
        <v>504.13801035071606</v>
      </c>
      <c r="AC129" s="25">
        <f t="shared" si="43"/>
        <v>7816.3841256939322</v>
      </c>
      <c r="AD129" s="26">
        <f t="shared" si="44"/>
        <v>2645.8602482146648</v>
      </c>
      <c r="AE129" s="25">
        <f t="shared" si="48"/>
        <v>5170.523877479267</v>
      </c>
      <c r="AF129" s="25">
        <f t="shared" si="45"/>
        <v>361936.67142355023</v>
      </c>
      <c r="AH129" s="27">
        <f t="shared" si="49"/>
        <v>3940536.3412642605</v>
      </c>
      <c r="AI129" s="27">
        <f t="shared" si="46"/>
        <v>1143520.2626484623</v>
      </c>
      <c r="AJ129" s="10"/>
    </row>
    <row r="130" spans="2:36" x14ac:dyDescent="0.25">
      <c r="B130" s="11">
        <v>111</v>
      </c>
      <c r="C130" s="10">
        <f t="shared" si="55"/>
        <v>4745347.2127856221</v>
      </c>
      <c r="D130" s="10">
        <f t="shared" si="32"/>
        <v>2888220.8335073777</v>
      </c>
      <c r="E130" s="14">
        <f t="shared" si="33"/>
        <v>1857126.3792782445</v>
      </c>
      <c r="F130" s="10">
        <f t="shared" si="34"/>
        <v>253493345.72404757</v>
      </c>
      <c r="G130" s="10"/>
      <c r="H130" s="10">
        <f t="shared" si="35"/>
        <v>1361670.0101046851</v>
      </c>
      <c r="K130" s="11">
        <v>111</v>
      </c>
      <c r="L130" s="14">
        <f t="shared" si="47"/>
        <v>9246.2666490811807</v>
      </c>
      <c r="M130" s="14">
        <f t="shared" si="36"/>
        <v>3653.262059258127</v>
      </c>
      <c r="N130" s="14">
        <f t="shared" si="37"/>
        <v>5593.0045898230537</v>
      </c>
      <c r="O130" s="14">
        <f t="shared" si="38"/>
        <v>501288.94020634238</v>
      </c>
      <c r="P130" s="35"/>
      <c r="Q130" s="14"/>
      <c r="R130" s="21">
        <f t="shared" si="39"/>
        <v>506.19193100892704</v>
      </c>
      <c r="S130" s="14">
        <f t="shared" si="52"/>
        <v>4680385.569721844</v>
      </c>
      <c r="T130" s="23">
        <f t="shared" si="40"/>
        <v>2890347.0739485542</v>
      </c>
      <c r="U130" s="25">
        <f t="shared" si="41"/>
        <v>1790038.4957732898</v>
      </c>
      <c r="V130" s="25">
        <f t="shared" si="42"/>
        <v>253748416.63646805</v>
      </c>
      <c r="W130" s="25"/>
      <c r="X130" s="25">
        <f t="shared" si="53"/>
        <v>1343029.3675551284</v>
      </c>
      <c r="Y130" s="37"/>
      <c r="Z130" s="25"/>
      <c r="AA130" s="11">
        <v>111</v>
      </c>
      <c r="AB130" s="21">
        <f t="shared" si="31"/>
        <v>506.19193100892704</v>
      </c>
      <c r="AC130" s="25">
        <f t="shared" si="43"/>
        <v>7779.1184883951337</v>
      </c>
      <c r="AD130" s="26">
        <f t="shared" si="44"/>
        <v>2608.5946109158667</v>
      </c>
      <c r="AE130" s="25">
        <f t="shared" si="48"/>
        <v>5170.523877479267</v>
      </c>
      <c r="AF130" s="25">
        <f t="shared" si="45"/>
        <v>356766.14754607098</v>
      </c>
      <c r="AH130" s="27">
        <f t="shared" si="49"/>
        <v>3937727.0091879782</v>
      </c>
      <c r="AI130" s="27">
        <f t="shared" si="46"/>
        <v>1129924.6474406964</v>
      </c>
      <c r="AJ130" s="10"/>
    </row>
    <row r="131" spans="2:36" x14ac:dyDescent="0.25">
      <c r="B131" s="11">
        <v>112</v>
      </c>
      <c r="C131" s="10">
        <f t="shared" si="55"/>
        <v>4745347.2127856221</v>
      </c>
      <c r="D131" s="10">
        <f t="shared" si="32"/>
        <v>2867215.228720725</v>
      </c>
      <c r="E131" s="14">
        <f t="shared" si="33"/>
        <v>1878131.9840648971</v>
      </c>
      <c r="F131" s="10">
        <f t="shared" si="34"/>
        <v>251615213.73998266</v>
      </c>
      <c r="G131" s="10"/>
      <c r="H131" s="10">
        <f t="shared" si="35"/>
        <v>1346440.6746134756</v>
      </c>
      <c r="K131" s="11">
        <v>112</v>
      </c>
      <c r="L131" s="14">
        <f t="shared" si="47"/>
        <v>9246.2666490811807</v>
      </c>
      <c r="M131" s="14">
        <f t="shared" si="36"/>
        <v>3612.9514668706352</v>
      </c>
      <c r="N131" s="14">
        <f t="shared" si="37"/>
        <v>5633.3151822105456</v>
      </c>
      <c r="O131" s="14">
        <f t="shared" si="38"/>
        <v>495655.62502413185</v>
      </c>
      <c r="P131" s="35"/>
      <c r="Q131" s="14"/>
      <c r="R131" s="21">
        <f t="shared" si="39"/>
        <v>508.25421959414138</v>
      </c>
      <c r="S131" s="14">
        <f t="shared" si="52"/>
        <v>4699454.0398880923</v>
      </c>
      <c r="T131" s="23">
        <f t="shared" si="40"/>
        <v>2870100.2875076011</v>
      </c>
      <c r="U131" s="25">
        <f t="shared" si="41"/>
        <v>1829353.7523804912</v>
      </c>
      <c r="V131" s="25">
        <f t="shared" si="42"/>
        <v>251919062.88408756</v>
      </c>
      <c r="W131" s="25"/>
      <c r="X131" s="25">
        <f t="shared" si="53"/>
        <v>1333418.9858085315</v>
      </c>
      <c r="Y131" s="37"/>
      <c r="Z131" s="25"/>
      <c r="AA131" s="11">
        <v>112</v>
      </c>
      <c r="AB131" s="21">
        <f t="shared" si="31"/>
        <v>508.25421959414138</v>
      </c>
      <c r="AC131" s="25">
        <f t="shared" si="43"/>
        <v>7741.8528510963361</v>
      </c>
      <c r="AD131" s="26">
        <f t="shared" si="44"/>
        <v>2571.3289736170691</v>
      </c>
      <c r="AE131" s="25">
        <f t="shared" si="48"/>
        <v>5170.523877479267</v>
      </c>
      <c r="AF131" s="25">
        <f t="shared" si="45"/>
        <v>351595.62366859172</v>
      </c>
      <c r="AH131" s="27">
        <f t="shared" si="49"/>
        <v>3934829.3790466469</v>
      </c>
      <c r="AI131" s="27">
        <f t="shared" si="46"/>
        <v>1116465.0521963472</v>
      </c>
      <c r="AJ131" s="10"/>
    </row>
    <row r="132" spans="2:36" x14ac:dyDescent="0.25">
      <c r="B132" s="11">
        <v>113</v>
      </c>
      <c r="C132" s="10">
        <f t="shared" si="55"/>
        <v>4745347.2127856221</v>
      </c>
      <c r="D132" s="10">
        <f t="shared" si="32"/>
        <v>2845972.0335162226</v>
      </c>
      <c r="E132" s="14">
        <f t="shared" si="33"/>
        <v>1899375.1792693995</v>
      </c>
      <c r="F132" s="10">
        <f t="shared" si="34"/>
        <v>249715838.56071326</v>
      </c>
      <c r="G132" s="10"/>
      <c r="H132" s="10">
        <f t="shared" si="35"/>
        <v>1331381.668686538</v>
      </c>
      <c r="K132" s="11">
        <v>113</v>
      </c>
      <c r="L132" s="14">
        <f t="shared" si="47"/>
        <v>9246.2666490811807</v>
      </c>
      <c r="M132" s="14">
        <f t="shared" si="36"/>
        <v>3572.3503430107426</v>
      </c>
      <c r="N132" s="14">
        <f t="shared" si="37"/>
        <v>5673.9163060704377</v>
      </c>
      <c r="O132" s="14">
        <f t="shared" si="38"/>
        <v>489981.70871806139</v>
      </c>
      <c r="P132" s="35"/>
      <c r="Q132" s="14"/>
      <c r="R132" s="21">
        <f t="shared" si="39"/>
        <v>510.32491019832952</v>
      </c>
      <c r="S132" s="14">
        <f t="shared" si="52"/>
        <v>4718600.1973621631</v>
      </c>
      <c r="T132" s="23">
        <f t="shared" si="40"/>
        <v>2849408.8136444069</v>
      </c>
      <c r="U132" s="25">
        <f t="shared" si="41"/>
        <v>1869191.3837177563</v>
      </c>
      <c r="V132" s="25">
        <f t="shared" si="42"/>
        <v>250049871.50036982</v>
      </c>
      <c r="W132" s="25"/>
      <c r="X132" s="25">
        <f t="shared" si="53"/>
        <v>1323877.3735464644</v>
      </c>
      <c r="Y132" s="37"/>
      <c r="Z132" s="25"/>
      <c r="AA132" s="11">
        <v>113</v>
      </c>
      <c r="AB132" s="21">
        <f t="shared" si="31"/>
        <v>510.32491019832952</v>
      </c>
      <c r="AC132" s="25">
        <f t="shared" si="43"/>
        <v>7704.5872137975384</v>
      </c>
      <c r="AD132" s="26">
        <f t="shared" si="44"/>
        <v>2534.063336318271</v>
      </c>
      <c r="AE132" s="25">
        <f t="shared" si="48"/>
        <v>5170.523877479267</v>
      </c>
      <c r="AF132" s="25">
        <f t="shared" si="45"/>
        <v>346425.09979111247</v>
      </c>
      <c r="AH132" s="27">
        <f t="shared" si="49"/>
        <v>3931842.7779964264</v>
      </c>
      <c r="AI132" s="27">
        <f t="shared" si="46"/>
        <v>1103140.2264259318</v>
      </c>
      <c r="AJ132" s="10"/>
    </row>
    <row r="133" spans="2:36" x14ac:dyDescent="0.25">
      <c r="B133" s="11">
        <v>114</v>
      </c>
      <c r="C133" s="10">
        <f t="shared" si="55"/>
        <v>4745347.2127856221</v>
      </c>
      <c r="D133" s="10">
        <f t="shared" si="32"/>
        <v>2824488.5605536471</v>
      </c>
      <c r="E133" s="14">
        <f t="shared" si="33"/>
        <v>1920858.652231975</v>
      </c>
      <c r="F133" s="10">
        <f t="shared" si="34"/>
        <v>247794979.9084813</v>
      </c>
      <c r="G133" s="10"/>
      <c r="H133" s="10">
        <f t="shared" si="35"/>
        <v>1316491.0873057267</v>
      </c>
      <c r="K133" s="11">
        <v>114</v>
      </c>
      <c r="L133" s="14">
        <f t="shared" si="47"/>
        <v>9246.2666490811807</v>
      </c>
      <c r="M133" s="14">
        <f t="shared" si="36"/>
        <v>3531.4565937241923</v>
      </c>
      <c r="N133" s="14">
        <f t="shared" si="37"/>
        <v>5714.8100553569884</v>
      </c>
      <c r="O133" s="14">
        <f t="shared" si="38"/>
        <v>484266.89866270439</v>
      </c>
      <c r="P133" s="35"/>
      <c r="Q133" s="14"/>
      <c r="R133" s="21">
        <f t="shared" si="39"/>
        <v>512.40403705235678</v>
      </c>
      <c r="S133" s="14">
        <f t="shared" si="52"/>
        <v>4737824.3586517638</v>
      </c>
      <c r="T133" s="23">
        <f t="shared" si="40"/>
        <v>2828266.7438773238</v>
      </c>
      <c r="U133" s="25">
        <f t="shared" si="41"/>
        <v>1909557.6147744399</v>
      </c>
      <c r="V133" s="25">
        <f t="shared" si="42"/>
        <v>248140313.88559538</v>
      </c>
      <c r="W133" s="25"/>
      <c r="X133" s="25">
        <f t="shared" si="53"/>
        <v>1314404.0386717212</v>
      </c>
      <c r="Y133" s="37"/>
      <c r="Z133" s="25"/>
      <c r="AA133" s="11">
        <v>114</v>
      </c>
      <c r="AB133" s="21">
        <f t="shared" si="31"/>
        <v>512.40403705235678</v>
      </c>
      <c r="AC133" s="25">
        <f t="shared" si="43"/>
        <v>7667.3215764987399</v>
      </c>
      <c r="AD133" s="26">
        <f t="shared" si="44"/>
        <v>2496.7976990194734</v>
      </c>
      <c r="AE133" s="25">
        <f t="shared" si="48"/>
        <v>5170.523877479267</v>
      </c>
      <c r="AF133" s="25">
        <f t="shared" si="45"/>
        <v>341254.57591363322</v>
      </c>
      <c r="AH133" s="27">
        <f t="shared" si="49"/>
        <v>3928766.5291765952</v>
      </c>
      <c r="AI133" s="27">
        <f t="shared" si="46"/>
        <v>1089948.93057148</v>
      </c>
      <c r="AJ133" s="10"/>
    </row>
    <row r="134" spans="2:36" x14ac:dyDescent="0.25">
      <c r="B134" s="11">
        <v>115</v>
      </c>
      <c r="C134" s="10">
        <f t="shared" si="55"/>
        <v>4745347.2127856221</v>
      </c>
      <c r="D134" s="10">
        <f t="shared" si="32"/>
        <v>2802762.0920967795</v>
      </c>
      <c r="E134" s="14">
        <f t="shared" si="33"/>
        <v>1942585.1206888426</v>
      </c>
      <c r="F134" s="10">
        <f t="shared" si="34"/>
        <v>245852394.78779244</v>
      </c>
      <c r="G134" s="10"/>
      <c r="H134" s="10">
        <f t="shared" si="35"/>
        <v>1301767.0467592033</v>
      </c>
      <c r="K134" s="11">
        <v>115</v>
      </c>
      <c r="L134" s="14">
        <f t="shared" si="47"/>
        <v>9246.2666490811807</v>
      </c>
      <c r="M134" s="14">
        <f t="shared" si="36"/>
        <v>3490.2681099649253</v>
      </c>
      <c r="N134" s="14">
        <f t="shared" si="37"/>
        <v>5755.9985391162554</v>
      </c>
      <c r="O134" s="14">
        <f t="shared" si="38"/>
        <v>478510.90012358816</v>
      </c>
      <c r="P134" s="35"/>
      <c r="Q134" s="14"/>
      <c r="R134" s="21">
        <f t="shared" si="39"/>
        <v>514.49163452654921</v>
      </c>
      <c r="S134" s="14">
        <f t="shared" si="52"/>
        <v>4757126.841554096</v>
      </c>
      <c r="T134" s="23">
        <f t="shared" si="40"/>
        <v>2806668.0993150282</v>
      </c>
      <c r="U134" s="25">
        <f t="shared" si="41"/>
        <v>1950458.7422390678</v>
      </c>
      <c r="V134" s="25">
        <f t="shared" si="42"/>
        <v>246189855.14335632</v>
      </c>
      <c r="W134" s="25"/>
      <c r="X134" s="25">
        <f t="shared" si="53"/>
        <v>1304998.4926084217</v>
      </c>
      <c r="Y134" s="37"/>
      <c r="Z134" s="25"/>
      <c r="AA134" s="11">
        <v>115</v>
      </c>
      <c r="AB134" s="21">
        <f t="shared" si="31"/>
        <v>514.49163452654921</v>
      </c>
      <c r="AC134" s="25">
        <f t="shared" si="43"/>
        <v>7630.0559391999432</v>
      </c>
      <c r="AD134" s="26">
        <f t="shared" si="44"/>
        <v>2459.5320617206758</v>
      </c>
      <c r="AE134" s="25">
        <f t="shared" si="48"/>
        <v>5170.523877479267</v>
      </c>
      <c r="AF134" s="25">
        <f t="shared" si="45"/>
        <v>336084.05203615397</v>
      </c>
      <c r="AH134" s="27">
        <f t="shared" si="49"/>
        <v>3925599.9516879832</v>
      </c>
      <c r="AI134" s="27">
        <f t="shared" si="46"/>
        <v>1076889.935914116</v>
      </c>
      <c r="AJ134" s="10"/>
    </row>
    <row r="135" spans="2:36" x14ac:dyDescent="0.25">
      <c r="B135" s="11">
        <v>116</v>
      </c>
      <c r="C135" s="10">
        <f t="shared" si="55"/>
        <v>4745347.2127856221</v>
      </c>
      <c r="D135" s="10">
        <f t="shared" si="32"/>
        <v>2780789.8796695992</v>
      </c>
      <c r="E135" s="14">
        <f t="shared" si="33"/>
        <v>1964557.3331160229</v>
      </c>
      <c r="F135" s="10">
        <f t="shared" si="34"/>
        <v>243887837.45467642</v>
      </c>
      <c r="G135" s="10"/>
      <c r="H135" s="10">
        <f t="shared" si="35"/>
        <v>1287207.6844031408</v>
      </c>
      <c r="K135" s="11">
        <v>116</v>
      </c>
      <c r="L135" s="14">
        <f t="shared" si="47"/>
        <v>9246.2666490811807</v>
      </c>
      <c r="M135" s="14">
        <f t="shared" si="36"/>
        <v>3448.7827674863042</v>
      </c>
      <c r="N135" s="14">
        <f t="shared" si="37"/>
        <v>5797.4838815948769</v>
      </c>
      <c r="O135" s="14">
        <f t="shared" si="38"/>
        <v>472713.41624199325</v>
      </c>
      <c r="P135" s="35"/>
      <c r="Q135" s="14"/>
      <c r="R135" s="21">
        <f t="shared" si="39"/>
        <v>516.58773713126197</v>
      </c>
      <c r="S135" s="14">
        <f t="shared" si="52"/>
        <v>4776507.9651611038</v>
      </c>
      <c r="T135" s="23">
        <f t="shared" si="40"/>
        <v>2784606.829845544</v>
      </c>
      <c r="U135" s="25">
        <f t="shared" si="41"/>
        <v>1991901.1353155598</v>
      </c>
      <c r="V135" s="25">
        <f t="shared" si="42"/>
        <v>244197954.00804076</v>
      </c>
      <c r="W135" s="25"/>
      <c r="X135" s="25">
        <f t="shared" si="53"/>
        <v>1295660.25027681</v>
      </c>
      <c r="Y135" s="37"/>
      <c r="Z135" s="25"/>
      <c r="AA135" s="11">
        <v>116</v>
      </c>
      <c r="AB135" s="21">
        <f t="shared" si="31"/>
        <v>516.58773713126197</v>
      </c>
      <c r="AC135" s="25">
        <f t="shared" si="43"/>
        <v>7592.7903019011446</v>
      </c>
      <c r="AD135" s="26">
        <f t="shared" si="44"/>
        <v>2422.2664244218777</v>
      </c>
      <c r="AE135" s="25">
        <f t="shared" si="48"/>
        <v>5170.523877479267</v>
      </c>
      <c r="AF135" s="25">
        <f t="shared" si="45"/>
        <v>330913.52815867472</v>
      </c>
      <c r="AH135" s="27">
        <f t="shared" si="49"/>
        <v>3922342.3605713039</v>
      </c>
      <c r="AI135" s="27">
        <f t="shared" si="46"/>
        <v>1063962.0244824069</v>
      </c>
      <c r="AJ135" s="10"/>
    </row>
    <row r="136" spans="2:36" x14ac:dyDescent="0.25">
      <c r="B136" s="11">
        <v>117</v>
      </c>
      <c r="C136" s="10">
        <f t="shared" si="55"/>
        <v>4745347.2127856221</v>
      </c>
      <c r="D136" s="10">
        <f t="shared" si="32"/>
        <v>2758569.1437085965</v>
      </c>
      <c r="E136" s="14">
        <f t="shared" si="33"/>
        <v>1986778.0690770256</v>
      </c>
      <c r="F136" s="10">
        <f t="shared" si="34"/>
        <v>241901059.3855994</v>
      </c>
      <c r="G136" s="10"/>
      <c r="H136" s="10">
        <f t="shared" si="35"/>
        <v>1272811.1584260934</v>
      </c>
      <c r="K136" s="11">
        <v>117</v>
      </c>
      <c r="L136" s="14">
        <f t="shared" si="47"/>
        <v>9246.2666490811807</v>
      </c>
      <c r="M136" s="14">
        <f t="shared" si="36"/>
        <v>3406.9984267315585</v>
      </c>
      <c r="N136" s="14">
        <f t="shared" si="37"/>
        <v>5839.2682223496222</v>
      </c>
      <c r="O136" s="14">
        <f t="shared" si="38"/>
        <v>466874.14801964362</v>
      </c>
      <c r="P136" s="35"/>
      <c r="Q136" s="14"/>
      <c r="R136" s="21">
        <f t="shared" si="39"/>
        <v>518.69237951744958</v>
      </c>
      <c r="S136" s="14">
        <f t="shared" si="52"/>
        <v>4795968.0498647522</v>
      </c>
      <c r="T136" s="23">
        <f t="shared" si="40"/>
        <v>2762076.8133160365</v>
      </c>
      <c r="U136" s="25">
        <f t="shared" si="41"/>
        <v>2033891.2365487157</v>
      </c>
      <c r="V136" s="25">
        <f t="shared" si="42"/>
        <v>242164062.77149203</v>
      </c>
      <c r="W136" s="25"/>
      <c r="X136" s="25">
        <f t="shared" si="53"/>
        <v>1286388.8300682416</v>
      </c>
      <c r="Y136" s="37"/>
      <c r="Z136" s="25"/>
      <c r="AA136" s="11">
        <v>117</v>
      </c>
      <c r="AB136" s="21">
        <f t="shared" si="31"/>
        <v>518.69237951744958</v>
      </c>
      <c r="AC136" s="25">
        <f t="shared" si="43"/>
        <v>7555.524664602347</v>
      </c>
      <c r="AD136" s="26">
        <f t="shared" si="44"/>
        <v>2385.00078712308</v>
      </c>
      <c r="AE136" s="25">
        <f t="shared" si="48"/>
        <v>5170.523877479267</v>
      </c>
      <c r="AF136" s="25">
        <f t="shared" si="45"/>
        <v>325743.00428119546</v>
      </c>
      <c r="AH136" s="27">
        <f t="shared" si="49"/>
        <v>3918993.0667853714</v>
      </c>
      <c r="AI136" s="27">
        <f t="shared" si="46"/>
        <v>1051163.9889614678</v>
      </c>
      <c r="AJ136" s="10"/>
    </row>
    <row r="137" spans="2:36" x14ac:dyDescent="0.25">
      <c r="B137" s="11">
        <v>118</v>
      </c>
      <c r="C137" s="10">
        <f t="shared" si="55"/>
        <v>4745347.2127856221</v>
      </c>
      <c r="D137" s="10">
        <f t="shared" si="32"/>
        <v>2736097.0732111437</v>
      </c>
      <c r="E137" s="14">
        <f t="shared" si="33"/>
        <v>2009250.1395744784</v>
      </c>
      <c r="F137" s="10">
        <f t="shared" si="34"/>
        <v>239891809.24602494</v>
      </c>
      <c r="G137" s="10"/>
      <c r="H137" s="10">
        <f t="shared" si="35"/>
        <v>1258575.647615999</v>
      </c>
      <c r="K137" s="11">
        <v>118</v>
      </c>
      <c r="L137" s="14">
        <f t="shared" si="47"/>
        <v>9246.2666490811807</v>
      </c>
      <c r="M137" s="14">
        <f t="shared" si="36"/>
        <v>3364.9129327234418</v>
      </c>
      <c r="N137" s="14">
        <f t="shared" si="37"/>
        <v>5881.3537163577384</v>
      </c>
      <c r="O137" s="14">
        <f t="shared" si="38"/>
        <v>460992.79430328589</v>
      </c>
      <c r="P137" s="35"/>
      <c r="Q137" s="14"/>
      <c r="R137" s="21">
        <f t="shared" si="39"/>
        <v>520.80559647723874</v>
      </c>
      <c r="S137" s="14">
        <f t="shared" si="52"/>
        <v>4815507.417362324</v>
      </c>
      <c r="T137" s="23">
        <f t="shared" si="40"/>
        <v>2739071.8547032676</v>
      </c>
      <c r="U137" s="25">
        <f t="shared" si="41"/>
        <v>2076435.5626590564</v>
      </c>
      <c r="V137" s="25">
        <f t="shared" si="42"/>
        <v>240087627.20883298</v>
      </c>
      <c r="W137" s="25"/>
      <c r="X137" s="25">
        <f t="shared" si="53"/>
        <v>1277183.7538203411</v>
      </c>
      <c r="Y137" s="37"/>
      <c r="Z137" s="25"/>
      <c r="AA137" s="11">
        <v>118</v>
      </c>
      <c r="AB137" s="21">
        <f t="shared" si="31"/>
        <v>520.80559647723874</v>
      </c>
      <c r="AC137" s="25">
        <f t="shared" si="43"/>
        <v>7518.2590273035494</v>
      </c>
      <c r="AD137" s="26">
        <f t="shared" si="44"/>
        <v>2347.735149824282</v>
      </c>
      <c r="AE137" s="25">
        <f t="shared" si="48"/>
        <v>5170.523877479267</v>
      </c>
      <c r="AF137" s="25">
        <f t="shared" si="45"/>
        <v>320572.48040371621</v>
      </c>
      <c r="AH137" s="27">
        <f t="shared" si="49"/>
        <v>3915551.3771852097</v>
      </c>
      <c r="AI137" s="27">
        <f t="shared" si="46"/>
        <v>1038494.6326028141</v>
      </c>
      <c r="AJ137" s="10"/>
    </row>
    <row r="138" spans="2:36" x14ac:dyDescent="0.25">
      <c r="B138" s="11">
        <v>119</v>
      </c>
      <c r="C138" s="10">
        <f t="shared" si="55"/>
        <v>4745347.2127856221</v>
      </c>
      <c r="D138" s="10">
        <f t="shared" si="32"/>
        <v>2713370.8253798946</v>
      </c>
      <c r="E138" s="14">
        <f t="shared" si="33"/>
        <v>2031976.3874057275</v>
      </c>
      <c r="F138" s="10">
        <f t="shared" si="34"/>
        <v>237859832.85861921</v>
      </c>
      <c r="G138" s="10"/>
      <c r="H138" s="10">
        <f t="shared" si="35"/>
        <v>1244499.3511297917</v>
      </c>
      <c r="K138" s="11">
        <v>119</v>
      </c>
      <c r="L138" s="14">
        <f t="shared" si="47"/>
        <v>9246.2666490811807</v>
      </c>
      <c r="M138" s="14">
        <f t="shared" si="36"/>
        <v>3322.5241149530893</v>
      </c>
      <c r="N138" s="14">
        <f t="shared" si="37"/>
        <v>5923.7425341280914</v>
      </c>
      <c r="O138" s="14">
        <f t="shared" si="38"/>
        <v>455069.05176915781</v>
      </c>
      <c r="P138" s="35"/>
      <c r="Q138" s="14"/>
      <c r="R138" s="21">
        <f t="shared" si="39"/>
        <v>522.92742294450386</v>
      </c>
      <c r="S138" s="14">
        <f t="shared" si="52"/>
        <v>4835126.3906617351</v>
      </c>
      <c r="T138" s="23">
        <f t="shared" si="40"/>
        <v>2715585.6852746056</v>
      </c>
      <c r="U138" s="25">
        <f t="shared" si="41"/>
        <v>2119540.7053871294</v>
      </c>
      <c r="V138" s="25">
        <f t="shared" si="42"/>
        <v>237968086.50344586</v>
      </c>
      <c r="W138" s="25"/>
      <c r="X138" s="25">
        <f t="shared" si="53"/>
        <v>1268044.5467923449</v>
      </c>
      <c r="Y138" s="37"/>
      <c r="Z138" s="25"/>
      <c r="AA138" s="11">
        <v>119</v>
      </c>
      <c r="AB138" s="21">
        <f t="shared" si="31"/>
        <v>522.92742294450386</v>
      </c>
      <c r="AC138" s="25">
        <f t="shared" si="43"/>
        <v>7480.9933900047508</v>
      </c>
      <c r="AD138" s="26">
        <f t="shared" si="44"/>
        <v>2310.4695125254843</v>
      </c>
      <c r="AE138" s="25">
        <f t="shared" si="48"/>
        <v>5170.523877479267</v>
      </c>
      <c r="AF138" s="25">
        <f t="shared" si="45"/>
        <v>315401.95652623696</v>
      </c>
      <c r="AH138" s="27">
        <f t="shared" si="49"/>
        <v>3912016.5945000523</v>
      </c>
      <c r="AI138" s="27">
        <f t="shared" si="46"/>
        <v>1025952.7691349641</v>
      </c>
      <c r="AJ138" s="10"/>
    </row>
    <row r="139" spans="2:36" x14ac:dyDescent="0.25">
      <c r="B139" s="11">
        <v>120</v>
      </c>
      <c r="C139" s="10">
        <f t="shared" si="55"/>
        <v>4745347.2127856221</v>
      </c>
      <c r="D139" s="10">
        <f t="shared" si="32"/>
        <v>2690387.5252631614</v>
      </c>
      <c r="E139" s="14">
        <f t="shared" si="33"/>
        <v>2054959.6875224607</v>
      </c>
      <c r="F139" s="10">
        <f t="shared" si="34"/>
        <v>235804873.17109674</v>
      </c>
      <c r="G139" s="10"/>
      <c r="H139" s="10">
        <f t="shared" si="35"/>
        <v>1230580.4882655861</v>
      </c>
      <c r="K139" s="11">
        <v>120</v>
      </c>
      <c r="L139" s="14">
        <f t="shared" si="47"/>
        <v>9246.2666490811807</v>
      </c>
      <c r="M139" s="14">
        <f t="shared" si="36"/>
        <v>3279.8297872680773</v>
      </c>
      <c r="N139" s="14">
        <f t="shared" si="37"/>
        <v>5966.436861813103</v>
      </c>
      <c r="O139" s="14">
        <f t="shared" si="38"/>
        <v>449102.61490734469</v>
      </c>
      <c r="P139" s="35"/>
      <c r="Q139" s="14"/>
      <c r="R139" s="21">
        <f t="shared" si="39"/>
        <v>525.05789399544403</v>
      </c>
      <c r="S139" s="14">
        <f t="shared" si="52"/>
        <v>4854825.2940868763</v>
      </c>
      <c r="T139" s="23">
        <f t="shared" si="40"/>
        <v>2691611.9617394917</v>
      </c>
      <c r="U139" s="25">
        <f t="shared" si="41"/>
        <v>2163213.3323473847</v>
      </c>
      <c r="V139" s="25">
        <f t="shared" si="42"/>
        <v>235804873.17109847</v>
      </c>
      <c r="W139" s="25"/>
      <c r="X139" s="25">
        <f t="shared" si="53"/>
        <v>1258970.7376406139</v>
      </c>
      <c r="Y139" s="37"/>
      <c r="Z139" s="25"/>
      <c r="AA139" s="11">
        <v>120</v>
      </c>
      <c r="AB139" s="21">
        <f t="shared" si="31"/>
        <v>525.05789399544403</v>
      </c>
      <c r="AC139" s="25">
        <f t="shared" si="43"/>
        <v>7443.7277527059532</v>
      </c>
      <c r="AD139" s="26">
        <f t="shared" si="44"/>
        <v>2273.2038752266863</v>
      </c>
      <c r="AE139" s="25">
        <f t="shared" si="48"/>
        <v>5170.523877479267</v>
      </c>
      <c r="AF139" s="25">
        <f t="shared" si="45"/>
        <v>310231.43264875771</v>
      </c>
      <c r="AH139" s="27">
        <f t="shared" si="49"/>
        <v>3908388.017311227</v>
      </c>
      <c r="AI139" s="27">
        <f t="shared" si="46"/>
        <v>1013537.2226747733</v>
      </c>
      <c r="AJ139" s="10"/>
    </row>
    <row r="140" spans="2:36" x14ac:dyDescent="0.25">
      <c r="B140" s="11">
        <v>121</v>
      </c>
      <c r="C140" s="10">
        <f>$C$139*(1+$C$3)</f>
        <v>4982614.5734249037</v>
      </c>
      <c r="D140" s="10">
        <f t="shared" si="32"/>
        <v>2667144.2653912213</v>
      </c>
      <c r="E140" s="14">
        <f t="shared" si="33"/>
        <v>2315470.3080336824</v>
      </c>
      <c r="F140" s="10">
        <f t="shared" si="34"/>
        <v>233489402.86306307</v>
      </c>
      <c r="G140" s="10"/>
      <c r="H140" s="10">
        <f t="shared" si="35"/>
        <v>1277658.1631492849</v>
      </c>
      <c r="K140" s="11">
        <v>121</v>
      </c>
      <c r="L140" s="14">
        <f t="shared" si="47"/>
        <v>9246.2666490811807</v>
      </c>
      <c r="M140" s="14">
        <f t="shared" si="36"/>
        <v>3236.8277477596739</v>
      </c>
      <c r="N140" s="14">
        <f t="shared" si="37"/>
        <v>6009.4389013215068</v>
      </c>
      <c r="O140" s="14">
        <f t="shared" si="38"/>
        <v>443093.17600602319</v>
      </c>
      <c r="P140" s="35"/>
      <c r="Q140" s="14"/>
      <c r="R140" s="21">
        <f t="shared" si="39"/>
        <v>527.19704484916315</v>
      </c>
      <c r="S140" s="14">
        <f t="shared" si="52"/>
        <v>4874604.4532829728</v>
      </c>
      <c r="T140" s="23">
        <f t="shared" si="40"/>
        <v>2667144.2653912408</v>
      </c>
      <c r="U140" s="25">
        <f t="shared" si="41"/>
        <v>2207460.187891732</v>
      </c>
      <c r="V140" s="25">
        <f t="shared" si="42"/>
        <v>233597412.98320675</v>
      </c>
      <c r="W140" s="25"/>
      <c r="X140" s="25">
        <f t="shared" si="53"/>
        <v>1249961.8583943266</v>
      </c>
      <c r="Y140" s="37"/>
      <c r="Z140" s="25"/>
      <c r="AA140" s="11">
        <v>121</v>
      </c>
      <c r="AB140" s="21">
        <f t="shared" si="31"/>
        <v>527.19704484916315</v>
      </c>
      <c r="AC140" s="25">
        <f t="shared" si="43"/>
        <v>7406.4621154071556</v>
      </c>
      <c r="AD140" s="26">
        <f t="shared" si="44"/>
        <v>2235.9382379278886</v>
      </c>
      <c r="AE140" s="25">
        <f t="shared" si="48"/>
        <v>5170.523877479267</v>
      </c>
      <c r="AF140" s="25">
        <f t="shared" si="45"/>
        <v>305060.90877127845</v>
      </c>
      <c r="AH140" s="27">
        <f t="shared" si="49"/>
        <v>3904664.940029934</v>
      </c>
      <c r="AI140" s="27">
        <f t="shared" si="46"/>
        <v>1001246.8276395067</v>
      </c>
      <c r="AJ140" s="10"/>
    </row>
    <row r="141" spans="2:36" x14ac:dyDescent="0.25">
      <c r="B141" s="11">
        <v>122</v>
      </c>
      <c r="C141" s="10">
        <f t="shared" ref="C141:C151" si="56">$C$139*(1+$C$3)</f>
        <v>4982614.5734249037</v>
      </c>
      <c r="D141" s="10">
        <f t="shared" si="32"/>
        <v>2640954.4192243242</v>
      </c>
      <c r="E141" s="14">
        <f t="shared" si="33"/>
        <v>2341660.1542005795</v>
      </c>
      <c r="F141" s="10">
        <f t="shared" si="34"/>
        <v>231147742.70886248</v>
      </c>
      <c r="G141" s="10"/>
      <c r="H141" s="10">
        <f t="shared" si="35"/>
        <v>1263368.4419501028</v>
      </c>
      <c r="K141" s="11">
        <v>122</v>
      </c>
      <c r="L141" s="14">
        <f t="shared" si="47"/>
        <v>9246.2666490811807</v>
      </c>
      <c r="M141" s="14">
        <f t="shared" si="36"/>
        <v>3193.5157786492805</v>
      </c>
      <c r="N141" s="14">
        <f t="shared" si="37"/>
        <v>6052.7508704319007</v>
      </c>
      <c r="O141" s="14">
        <f t="shared" si="38"/>
        <v>437040.4251355913</v>
      </c>
      <c r="P141" s="35"/>
      <c r="Q141" s="14"/>
      <c r="R141" s="21">
        <f t="shared" si="39"/>
        <v>529.34491086825221</v>
      </c>
      <c r="S141" s="14">
        <f t="shared" si="52"/>
        <v>4894464.1952219708</v>
      </c>
      <c r="T141" s="23">
        <f t="shared" si="40"/>
        <v>2642176.1012390824</v>
      </c>
      <c r="U141" s="25">
        <f t="shared" si="41"/>
        <v>2252288.0939828884</v>
      </c>
      <c r="V141" s="25">
        <f t="shared" si="42"/>
        <v>231345124.88922387</v>
      </c>
      <c r="W141" s="25"/>
      <c r="X141" s="25">
        <f t="shared" si="53"/>
        <v>1241017.444431344</v>
      </c>
      <c r="Y141" s="37"/>
      <c r="Z141" s="25"/>
      <c r="AA141" s="11">
        <v>122</v>
      </c>
      <c r="AB141" s="21">
        <f t="shared" si="31"/>
        <v>529.34491086825221</v>
      </c>
      <c r="AC141" s="25">
        <f t="shared" si="43"/>
        <v>7369.196478108357</v>
      </c>
      <c r="AD141" s="26">
        <f t="shared" si="44"/>
        <v>2198.6726006290905</v>
      </c>
      <c r="AE141" s="25">
        <f t="shared" si="48"/>
        <v>5170.523877479267</v>
      </c>
      <c r="AF141" s="25">
        <f t="shared" si="45"/>
        <v>299890.3848937992</v>
      </c>
      <c r="AH141" s="27">
        <f t="shared" si="49"/>
        <v>3900846.6528749065</v>
      </c>
      <c r="AI141" s="27">
        <f t="shared" si="46"/>
        <v>989080.42865963432</v>
      </c>
      <c r="AJ141" s="10"/>
    </row>
    <row r="142" spans="2:36" x14ac:dyDescent="0.25">
      <c r="B142" s="11">
        <v>123</v>
      </c>
      <c r="C142" s="10">
        <f t="shared" si="56"/>
        <v>4982614.5734249037</v>
      </c>
      <c r="D142" s="10">
        <f t="shared" si="32"/>
        <v>2614468.3446670803</v>
      </c>
      <c r="E142" s="14">
        <f t="shared" si="33"/>
        <v>2368146.2287578234</v>
      </c>
      <c r="F142" s="10">
        <f t="shared" si="34"/>
        <v>228779596.48010466</v>
      </c>
      <c r="G142" s="10"/>
      <c r="H142" s="10">
        <f t="shared" si="35"/>
        <v>1249238.5413804448</v>
      </c>
      <c r="K142" s="11">
        <v>123</v>
      </c>
      <c r="L142" s="14">
        <f t="shared" si="47"/>
        <v>9246.2666490811807</v>
      </c>
      <c r="M142" s="14">
        <f t="shared" si="36"/>
        <v>3149.89164617405</v>
      </c>
      <c r="N142" s="14">
        <f t="shared" si="37"/>
        <v>6096.3750029071307</v>
      </c>
      <c r="O142" s="14">
        <f t="shared" si="38"/>
        <v>430944.05013268418</v>
      </c>
      <c r="P142" s="35"/>
      <c r="Q142" s="14"/>
      <c r="R142" s="21">
        <f t="shared" si="39"/>
        <v>531.50152755937381</v>
      </c>
      <c r="S142" s="14">
        <f t="shared" si="52"/>
        <v>4914404.8482079403</v>
      </c>
      <c r="T142" s="23">
        <f t="shared" si="40"/>
        <v>2616700.8971303166</v>
      </c>
      <c r="U142" s="25">
        <f t="shared" si="41"/>
        <v>2297703.9510776238</v>
      </c>
      <c r="V142" s="25">
        <f t="shared" si="42"/>
        <v>229047420.93814626</v>
      </c>
      <c r="W142" s="25"/>
      <c r="X142" s="25">
        <f t="shared" si="53"/>
        <v>1232137.034454247</v>
      </c>
      <c r="Y142" s="37"/>
      <c r="Z142" s="25"/>
      <c r="AA142" s="11">
        <v>123</v>
      </c>
      <c r="AB142" s="21">
        <f t="shared" si="31"/>
        <v>531.50152755937381</v>
      </c>
      <c r="AC142" s="25">
        <f t="shared" si="43"/>
        <v>7331.9308408095603</v>
      </c>
      <c r="AD142" s="26">
        <f t="shared" si="44"/>
        <v>2161.4069633302929</v>
      </c>
      <c r="AE142" s="25">
        <f t="shared" si="48"/>
        <v>5170.523877479267</v>
      </c>
      <c r="AF142" s="25">
        <f t="shared" si="45"/>
        <v>294719.86101631995</v>
      </c>
      <c r="AH142" s="27">
        <f t="shared" si="49"/>
        <v>3896932.4418499651</v>
      </c>
      <c r="AI142" s="27">
        <f t="shared" si="46"/>
        <v>977036.88049234927</v>
      </c>
      <c r="AJ142" s="10"/>
    </row>
    <row r="143" spans="2:36" x14ac:dyDescent="0.25">
      <c r="B143" s="11">
        <v>124</v>
      </c>
      <c r="C143" s="10">
        <f t="shared" si="56"/>
        <v>4982614.5734249037</v>
      </c>
      <c r="D143" s="10">
        <f t="shared" si="32"/>
        <v>2587682.6911362628</v>
      </c>
      <c r="E143" s="14">
        <f t="shared" si="33"/>
        <v>2394931.8822886408</v>
      </c>
      <c r="F143" s="10">
        <f t="shared" si="34"/>
        <v>226384664.59781602</v>
      </c>
      <c r="G143" s="10"/>
      <c r="H143" s="10">
        <f t="shared" si="35"/>
        <v>1235266.6739573167</v>
      </c>
      <c r="K143" s="11">
        <v>124</v>
      </c>
      <c r="L143" s="14">
        <f t="shared" si="47"/>
        <v>9246.2666490811807</v>
      </c>
      <c r="M143" s="14">
        <f t="shared" si="36"/>
        <v>3105.9531004716841</v>
      </c>
      <c r="N143" s="14">
        <f t="shared" si="37"/>
        <v>6140.3135486094961</v>
      </c>
      <c r="O143" s="14">
        <f t="shared" si="38"/>
        <v>424803.73658407468</v>
      </c>
      <c r="P143" s="35"/>
      <c r="Q143" s="14"/>
      <c r="R143" s="21">
        <f t="shared" si="39"/>
        <v>533.66693057384884</v>
      </c>
      <c r="S143" s="14">
        <f t="shared" si="52"/>
        <v>4934426.7418825002</v>
      </c>
      <c r="T143" s="23">
        <f t="shared" si="40"/>
        <v>2590712.0028624837</v>
      </c>
      <c r="U143" s="25">
        <f t="shared" si="41"/>
        <v>2343714.7390200165</v>
      </c>
      <c r="V143" s="25">
        <f t="shared" si="42"/>
        <v>226703706.19912624</v>
      </c>
      <c r="W143" s="25"/>
      <c r="X143" s="25">
        <f t="shared" si="53"/>
        <v>1223320.1704665432</v>
      </c>
      <c r="Y143" s="37"/>
      <c r="Z143" s="25"/>
      <c r="AA143" s="11">
        <v>124</v>
      </c>
      <c r="AB143" s="21">
        <f t="shared" si="31"/>
        <v>533.66693057384884</v>
      </c>
      <c r="AC143" s="25">
        <f t="shared" si="43"/>
        <v>7294.6652035107618</v>
      </c>
      <c r="AD143" s="26">
        <f t="shared" si="44"/>
        <v>2124.1413260314948</v>
      </c>
      <c r="AE143" s="25">
        <f t="shared" si="48"/>
        <v>5170.523877479267</v>
      </c>
      <c r="AF143" s="25">
        <f t="shared" si="45"/>
        <v>289549.3371388407</v>
      </c>
      <c r="AH143" s="27">
        <f t="shared" si="49"/>
        <v>3892921.5887214486</v>
      </c>
      <c r="AI143" s="27">
        <f t="shared" si="46"/>
        <v>965115.04793579702</v>
      </c>
      <c r="AJ143" s="10"/>
    </row>
    <row r="144" spans="2:36" x14ac:dyDescent="0.25">
      <c r="B144" s="11">
        <v>125</v>
      </c>
      <c r="C144" s="10">
        <f t="shared" si="56"/>
        <v>4982614.5734249037</v>
      </c>
      <c r="D144" s="10">
        <f t="shared" si="32"/>
        <v>2560594.070150835</v>
      </c>
      <c r="E144" s="14">
        <f t="shared" si="33"/>
        <v>2422020.5032740687</v>
      </c>
      <c r="F144" s="10">
        <f t="shared" si="34"/>
        <v>223962644.09454194</v>
      </c>
      <c r="G144" s="10"/>
      <c r="H144" s="10">
        <f t="shared" si="35"/>
        <v>1221451.0721894843</v>
      </c>
      <c r="K144" s="11">
        <v>125</v>
      </c>
      <c r="L144" s="14">
        <f t="shared" si="47"/>
        <v>9246.2666490811807</v>
      </c>
      <c r="M144" s="14">
        <f t="shared" si="36"/>
        <v>3061.697875464401</v>
      </c>
      <c r="N144" s="14">
        <f t="shared" si="37"/>
        <v>6184.5687736167802</v>
      </c>
      <c r="O144" s="14">
        <f t="shared" si="38"/>
        <v>418619.16781045788</v>
      </c>
      <c r="P144" s="35"/>
      <c r="Q144" s="14"/>
      <c r="R144" s="21">
        <f t="shared" si="39"/>
        <v>535.84115570824633</v>
      </c>
      <c r="S144" s="14">
        <f t="shared" si="52"/>
        <v>4954530.2072302736</v>
      </c>
      <c r="T144" s="23">
        <f t="shared" si="40"/>
        <v>2564202.6892854292</v>
      </c>
      <c r="U144" s="25">
        <f t="shared" si="41"/>
        <v>2390327.5179448444</v>
      </c>
      <c r="V144" s="25">
        <f t="shared" si="42"/>
        <v>224313378.6811814</v>
      </c>
      <c r="W144" s="25"/>
      <c r="X144" s="25">
        <f t="shared" si="53"/>
        <v>1214566.3977490501</v>
      </c>
      <c r="Y144" s="37"/>
      <c r="Z144" s="25"/>
      <c r="AA144" s="11">
        <v>125</v>
      </c>
      <c r="AB144" s="21">
        <f t="shared" si="31"/>
        <v>535.84115570824633</v>
      </c>
      <c r="AC144" s="25">
        <f t="shared" si="43"/>
        <v>7257.3995662119642</v>
      </c>
      <c r="AD144" s="26">
        <f t="shared" si="44"/>
        <v>2086.8756887326972</v>
      </c>
      <c r="AE144" s="25">
        <f t="shared" si="48"/>
        <v>5170.523877479267</v>
      </c>
      <c r="AF144" s="25">
        <f t="shared" si="45"/>
        <v>284378.81326136144</v>
      </c>
      <c r="AH144" s="27">
        <f t="shared" si="49"/>
        <v>3888813.3709955444</v>
      </c>
      <c r="AI144" s="27">
        <f t="shared" si="46"/>
        <v>953313.80574401969</v>
      </c>
      <c r="AJ144" s="10"/>
    </row>
    <row r="145" spans="2:36" x14ac:dyDescent="0.25">
      <c r="B145" s="11">
        <v>126</v>
      </c>
      <c r="C145" s="10">
        <f t="shared" si="56"/>
        <v>4982614.5734249037</v>
      </c>
      <c r="D145" s="10">
        <f t="shared" si="32"/>
        <v>2533199.0549032907</v>
      </c>
      <c r="E145" s="14">
        <f t="shared" si="33"/>
        <v>2449415.518521613</v>
      </c>
      <c r="F145" s="10">
        <f t="shared" si="34"/>
        <v>221513228.57602033</v>
      </c>
      <c r="G145" s="10"/>
      <c r="H145" s="10">
        <f t="shared" si="35"/>
        <v>1207789.9883538773</v>
      </c>
      <c r="K145" s="11">
        <v>126</v>
      </c>
      <c r="L145" s="14">
        <f t="shared" si="47"/>
        <v>9246.2666490811807</v>
      </c>
      <c r="M145" s="14">
        <f t="shared" si="36"/>
        <v>3017.1236887420614</v>
      </c>
      <c r="N145" s="14">
        <f t="shared" si="37"/>
        <v>6229.1429603391189</v>
      </c>
      <c r="O145" s="14">
        <f t="shared" si="38"/>
        <v>412390.02485011873</v>
      </c>
      <c r="P145" s="35"/>
      <c r="Q145" s="14"/>
      <c r="R145" s="21">
        <f t="shared" si="39"/>
        <v>538.02423890497494</v>
      </c>
      <c r="S145" s="14">
        <f t="shared" si="52"/>
        <v>4974715.576584355</v>
      </c>
      <c r="T145" s="23">
        <f t="shared" si="40"/>
        <v>2537166.1473931521</v>
      </c>
      <c r="U145" s="25">
        <f t="shared" si="41"/>
        <v>2437549.4291912029</v>
      </c>
      <c r="V145" s="25">
        <f t="shared" si="42"/>
        <v>221875829.2519902</v>
      </c>
      <c r="W145" s="25"/>
      <c r="X145" s="25">
        <f t="shared" si="53"/>
        <v>1205875.2648364417</v>
      </c>
      <c r="Y145" s="37"/>
      <c r="Z145" s="25"/>
      <c r="AA145" s="11">
        <v>126</v>
      </c>
      <c r="AB145" s="21">
        <f t="shared" si="31"/>
        <v>538.02423890497494</v>
      </c>
      <c r="AC145" s="25">
        <f t="shared" si="43"/>
        <v>7220.1339289131665</v>
      </c>
      <c r="AD145" s="26">
        <f t="shared" si="44"/>
        <v>2049.6100514338996</v>
      </c>
      <c r="AE145" s="25">
        <f t="shared" si="48"/>
        <v>5170.523877479267</v>
      </c>
      <c r="AF145" s="25">
        <f t="shared" si="45"/>
        <v>279208.28938388219</v>
      </c>
      <c r="AH145" s="27">
        <f t="shared" si="49"/>
        <v>3884607.061895493</v>
      </c>
      <c r="AI145" s="27">
        <f t="shared" si="46"/>
        <v>941632.03854259755</v>
      </c>
      <c r="AJ145" s="10"/>
    </row>
    <row r="146" spans="2:36" x14ac:dyDescent="0.25">
      <c r="B146" s="11">
        <v>127</v>
      </c>
      <c r="C146" s="10">
        <f t="shared" si="56"/>
        <v>4982614.5734249037</v>
      </c>
      <c r="D146" s="10">
        <f t="shared" si="32"/>
        <v>2505494.1798261548</v>
      </c>
      <c r="E146" s="14">
        <f t="shared" si="33"/>
        <v>2477120.3935987488</v>
      </c>
      <c r="F146" s="10">
        <f t="shared" si="34"/>
        <v>219036108.18242159</v>
      </c>
      <c r="G146" s="10"/>
      <c r="H146" s="10">
        <f t="shared" si="35"/>
        <v>1194281.6942744977</v>
      </c>
      <c r="K146" s="11">
        <v>127</v>
      </c>
      <c r="L146" s="14">
        <f t="shared" si="47"/>
        <v>9246.2666490811807</v>
      </c>
      <c r="M146" s="14">
        <f t="shared" si="36"/>
        <v>2972.2282414444603</v>
      </c>
      <c r="N146" s="14">
        <f t="shared" si="37"/>
        <v>6274.0384076367209</v>
      </c>
      <c r="O146" s="14">
        <f t="shared" si="38"/>
        <v>406115.98644248198</v>
      </c>
      <c r="P146" s="35"/>
      <c r="Q146" s="14"/>
      <c r="R146" s="21">
        <f t="shared" si="39"/>
        <v>540.21621625287696</v>
      </c>
      <c r="S146" s="14">
        <f t="shared" si="52"/>
        <v>4994983.1836318029</v>
      </c>
      <c r="T146" s="23">
        <f t="shared" si="40"/>
        <v>2509595.4874053169</v>
      </c>
      <c r="U146" s="25">
        <f t="shared" si="41"/>
        <v>2485387.696226486</v>
      </c>
      <c r="V146" s="25">
        <f t="shared" si="42"/>
        <v>219390441.55576372</v>
      </c>
      <c r="W146" s="25"/>
      <c r="X146" s="25">
        <f t="shared" si="53"/>
        <v>1197246.3234939645</v>
      </c>
      <c r="Y146" s="37"/>
      <c r="Z146" s="25"/>
      <c r="AA146" s="11">
        <v>127</v>
      </c>
      <c r="AB146" s="21">
        <f t="shared" si="31"/>
        <v>540.21621625287696</v>
      </c>
      <c r="AC146" s="25">
        <f t="shared" si="43"/>
        <v>7182.868291614368</v>
      </c>
      <c r="AD146" s="26">
        <f t="shared" si="44"/>
        <v>2012.3444141351015</v>
      </c>
      <c r="AE146" s="25">
        <f t="shared" si="48"/>
        <v>5170.523877479267</v>
      </c>
      <c r="AF146" s="25">
        <f t="shared" si="45"/>
        <v>274037.76550640294</v>
      </c>
      <c r="AH146" s="27">
        <f t="shared" si="49"/>
        <v>3880301.9303386803</v>
      </c>
      <c r="AI146" s="27">
        <f t="shared" si="46"/>
        <v>930068.6407449909</v>
      </c>
      <c r="AJ146" s="10"/>
    </row>
    <row r="147" spans="2:36" x14ac:dyDescent="0.25">
      <c r="B147" s="11">
        <v>128</v>
      </c>
      <c r="C147" s="10">
        <f t="shared" si="56"/>
        <v>4982614.5734249037</v>
      </c>
      <c r="D147" s="10">
        <f t="shared" si="32"/>
        <v>2477475.9401535732</v>
      </c>
      <c r="E147" s="14">
        <f t="shared" si="33"/>
        <v>2505138.6332713305</v>
      </c>
      <c r="F147" s="10">
        <f t="shared" si="34"/>
        <v>216530969.54915026</v>
      </c>
      <c r="G147" s="10"/>
      <c r="H147" s="10">
        <f t="shared" si="35"/>
        <v>1180924.4811037984</v>
      </c>
      <c r="K147" s="11">
        <v>128</v>
      </c>
      <c r="L147" s="14">
        <f t="shared" si="47"/>
        <v>9246.2666490811807</v>
      </c>
      <c r="M147" s="14">
        <f t="shared" si="36"/>
        <v>2927.0092181427626</v>
      </c>
      <c r="N147" s="14">
        <f t="shared" si="37"/>
        <v>6319.2574309384181</v>
      </c>
      <c r="O147" s="14">
        <f t="shared" si="38"/>
        <v>399796.72901154356</v>
      </c>
      <c r="P147" s="35"/>
      <c r="Q147" s="14"/>
      <c r="R147" s="21">
        <f t="shared" si="39"/>
        <v>542.41712398782533</v>
      </c>
      <c r="S147" s="14">
        <f t="shared" si="52"/>
        <v>5015333.3634191612</v>
      </c>
      <c r="T147" s="23">
        <f t="shared" si="40"/>
        <v>2481483.7378383158</v>
      </c>
      <c r="U147" s="25">
        <f t="shared" si="41"/>
        <v>2533849.6255808454</v>
      </c>
      <c r="V147" s="25">
        <f t="shared" si="42"/>
        <v>216856591.93018287</v>
      </c>
      <c r="W147" s="25"/>
      <c r="X147" s="25">
        <f t="shared" si="53"/>
        <v>1188679.1286943213</v>
      </c>
      <c r="Y147" s="37"/>
      <c r="Z147" s="25"/>
      <c r="AA147" s="11">
        <v>128</v>
      </c>
      <c r="AB147" s="21">
        <f t="shared" si="31"/>
        <v>542.41712398782533</v>
      </c>
      <c r="AC147" s="25">
        <f t="shared" si="43"/>
        <v>7145.6026543155704</v>
      </c>
      <c r="AD147" s="26">
        <f t="shared" si="44"/>
        <v>1975.0787768363036</v>
      </c>
      <c r="AE147" s="25">
        <f t="shared" si="48"/>
        <v>5170.523877479267</v>
      </c>
      <c r="AF147" s="25">
        <f t="shared" si="45"/>
        <v>268867.24162892369</v>
      </c>
      <c r="AH147" s="27">
        <f t="shared" si="49"/>
        <v>3875897.2409136225</v>
      </c>
      <c r="AI147" s="27">
        <f t="shared" si="46"/>
        <v>918622.51646957523</v>
      </c>
      <c r="AJ147" s="10"/>
    </row>
    <row r="148" spans="2:36" x14ac:dyDescent="0.25">
      <c r="B148" s="11">
        <v>129</v>
      </c>
      <c r="C148" s="10">
        <f t="shared" si="56"/>
        <v>4982614.5734249037</v>
      </c>
      <c r="D148" s="10">
        <f t="shared" si="32"/>
        <v>2449140.7914779489</v>
      </c>
      <c r="E148" s="14">
        <f t="shared" si="33"/>
        <v>2533473.7819469548</v>
      </c>
      <c r="F148" s="10">
        <f t="shared" si="34"/>
        <v>213997495.7672033</v>
      </c>
      <c r="G148" s="10"/>
      <c r="H148" s="10">
        <f t="shared" si="35"/>
        <v>1167716.659106507</v>
      </c>
      <c r="K148" s="11">
        <v>129</v>
      </c>
      <c r="L148" s="14">
        <f t="shared" si="47"/>
        <v>9246.2666490811807</v>
      </c>
      <c r="M148" s="14">
        <f t="shared" si="36"/>
        <v>2881.4642867200901</v>
      </c>
      <c r="N148" s="14">
        <f t="shared" si="37"/>
        <v>6364.8023623610907</v>
      </c>
      <c r="O148" s="14">
        <f t="shared" si="38"/>
        <v>393431.92664918245</v>
      </c>
      <c r="P148" s="35"/>
      <c r="Q148" s="14"/>
      <c r="R148" s="21">
        <f t="shared" si="39"/>
        <v>544.62699849332228</v>
      </c>
      <c r="S148" s="14">
        <f t="shared" ref="S148:S179" si="57">L148*R148</f>
        <v>5035766.4523579925</v>
      </c>
      <c r="T148" s="23">
        <f t="shared" si="40"/>
        <v>2452823.8445657622</v>
      </c>
      <c r="U148" s="25">
        <f t="shared" si="41"/>
        <v>2582942.6077922303</v>
      </c>
      <c r="V148" s="25">
        <f t="shared" si="42"/>
        <v>214273649.32239065</v>
      </c>
      <c r="W148" s="25"/>
      <c r="X148" s="25">
        <f t="shared" ref="X148:X179" si="58">1/(1+$C$7/12)^K148*S148</f>
        <v>1180173.2385947169</v>
      </c>
      <c r="Y148" s="37"/>
      <c r="Z148" s="25"/>
      <c r="AA148" s="11">
        <v>129</v>
      </c>
      <c r="AB148" s="21">
        <f t="shared" ref="AB148:AB198" si="59">R148</f>
        <v>544.62699849332228</v>
      </c>
      <c r="AC148" s="25">
        <f t="shared" si="43"/>
        <v>7108.3370170167727</v>
      </c>
      <c r="AD148" s="26">
        <f t="shared" si="44"/>
        <v>1937.8131395375058</v>
      </c>
      <c r="AE148" s="25">
        <f t="shared" si="48"/>
        <v>5170.523877479267</v>
      </c>
      <c r="AF148" s="25">
        <f t="shared" si="45"/>
        <v>263696.71775144443</v>
      </c>
      <c r="AH148" s="27">
        <f t="shared" si="49"/>
        <v>3871392.253856821</v>
      </c>
      <c r="AI148" s="27">
        <f t="shared" si="46"/>
        <v>907292.57945735659</v>
      </c>
      <c r="AJ148" s="10"/>
    </row>
    <row r="149" spans="2:36" x14ac:dyDescent="0.25">
      <c r="B149" s="11">
        <v>130</v>
      </c>
      <c r="C149" s="10">
        <f t="shared" si="56"/>
        <v>4982614.5734249037</v>
      </c>
      <c r="D149" s="10">
        <f t="shared" ref="D149:D199" si="60">F148*$C$7/12</f>
        <v>2420485.1493015639</v>
      </c>
      <c r="E149" s="14">
        <f t="shared" ref="E149:E199" si="61">C149-D149</f>
        <v>2562129.4241233398</v>
      </c>
      <c r="F149" s="10">
        <f t="shared" ref="F149:F199" si="62">F148-E149</f>
        <v>211435366.34307995</v>
      </c>
      <c r="G149" s="10"/>
      <c r="H149" s="10">
        <f t="shared" ref="H149:H180" si="63">1/(1+$C$7/12)^B149*C149</f>
        <v>1154656.5574458702</v>
      </c>
      <c r="K149" s="11">
        <v>130</v>
      </c>
      <c r="L149" s="14">
        <f t="shared" si="47"/>
        <v>9246.2666490811807</v>
      </c>
      <c r="M149" s="14">
        <f t="shared" ref="M149:M199" si="64">O148*$L$12</f>
        <v>2835.5910982512428</v>
      </c>
      <c r="N149" s="14">
        <f t="shared" ref="N149:N199" si="65">L149-M149</f>
        <v>6410.6755508299375</v>
      </c>
      <c r="O149" s="14">
        <f t="shared" ref="O149:O199" si="66">O148-N149</f>
        <v>387021.25109835254</v>
      </c>
      <c r="P149" s="35"/>
      <c r="Q149" s="14"/>
      <c r="R149" s="21">
        <f t="shared" ref="R149:R199" si="67">R148*(1+$S$16)</f>
        <v>546.84587630110093</v>
      </c>
      <c r="S149" s="14">
        <f t="shared" si="57"/>
        <v>5056282.7882304424</v>
      </c>
      <c r="T149" s="23">
        <f t="shared" ref="T149:T199" si="68">V148*$L$8/12</f>
        <v>2423608.6698682951</v>
      </c>
      <c r="U149" s="25">
        <f t="shared" ref="U149:U199" si="69">S149-T149</f>
        <v>2632674.1183621474</v>
      </c>
      <c r="V149" s="25">
        <f t="shared" ref="V149:V199" si="70">V148-U149</f>
        <v>211640975.20402849</v>
      </c>
      <c r="W149" s="25"/>
      <c r="X149" s="25">
        <f t="shared" si="58"/>
        <v>1171728.2145140744</v>
      </c>
      <c r="Y149" s="37"/>
      <c r="Z149" s="25"/>
      <c r="AA149" s="11">
        <v>130</v>
      </c>
      <c r="AB149" s="21">
        <f t="shared" si="59"/>
        <v>546.84587630110093</v>
      </c>
      <c r="AC149" s="25">
        <f t="shared" ref="AC149:AC198" si="71">AE149+AD149</f>
        <v>7071.0713797179751</v>
      </c>
      <c r="AD149" s="26">
        <f t="shared" ref="AD149:AD198" si="72">AF148*$L$12</f>
        <v>1900.5475022387079</v>
      </c>
      <c r="AE149" s="25">
        <f t="shared" si="48"/>
        <v>5170.523877479267</v>
      </c>
      <c r="AF149" s="25">
        <f t="shared" ref="AF149:AF198" si="73">AF148-AE149</f>
        <v>258526.19387396518</v>
      </c>
      <c r="AH149" s="27">
        <f t="shared" si="49"/>
        <v>3866786.2250295109</v>
      </c>
      <c r="AI149" s="27">
        <f t="shared" ref="AI149:AI199" si="74">1/(1+$C$7/12)^AA149*AH149</f>
        <v>896077.75299037574</v>
      </c>
      <c r="AJ149" s="10"/>
    </row>
    <row r="150" spans="2:36" x14ac:dyDescent="0.25">
      <c r="B150" s="11">
        <v>131</v>
      </c>
      <c r="C150" s="10">
        <f t="shared" si="56"/>
        <v>4982614.5734249037</v>
      </c>
      <c r="D150" s="10">
        <f t="shared" si="60"/>
        <v>2391505.3885831232</v>
      </c>
      <c r="E150" s="14">
        <f t="shared" si="61"/>
        <v>2591109.1848417805</v>
      </c>
      <c r="F150" s="10">
        <f t="shared" si="62"/>
        <v>208844257.15823817</v>
      </c>
      <c r="G150" s="10"/>
      <c r="H150" s="10">
        <f t="shared" si="63"/>
        <v>1141742.5239722854</v>
      </c>
      <c r="K150" s="11">
        <v>131</v>
      </c>
      <c r="L150" s="14">
        <f t="shared" ref="L150:L199" si="75">L149</f>
        <v>9246.2666490811807</v>
      </c>
      <c r="M150" s="14">
        <f t="shared" si="64"/>
        <v>2789.3872868815588</v>
      </c>
      <c r="N150" s="14">
        <f t="shared" si="65"/>
        <v>6456.8793621996219</v>
      </c>
      <c r="O150" s="14">
        <f t="shared" si="66"/>
        <v>380564.37173615291</v>
      </c>
      <c r="P150" s="35"/>
      <c r="Q150" s="14"/>
      <c r="R150" s="21">
        <f t="shared" si="67"/>
        <v>549.07379409172927</v>
      </c>
      <c r="S150" s="14">
        <f t="shared" si="57"/>
        <v>5076882.7101948243</v>
      </c>
      <c r="T150" s="23">
        <f t="shared" si="68"/>
        <v>2393830.9914725707</v>
      </c>
      <c r="U150" s="25">
        <f t="shared" si="69"/>
        <v>2683051.7187222536</v>
      </c>
      <c r="V150" s="25">
        <f t="shared" si="70"/>
        <v>208957923.48530623</v>
      </c>
      <c r="W150" s="25"/>
      <c r="X150" s="25">
        <f t="shared" si="58"/>
        <v>1163343.620910408</v>
      </c>
      <c r="Y150" s="37"/>
      <c r="Z150" s="25"/>
      <c r="AA150" s="11">
        <v>131</v>
      </c>
      <c r="AB150" s="21">
        <f t="shared" si="59"/>
        <v>549.07379409172927</v>
      </c>
      <c r="AC150" s="25">
        <f t="shared" si="71"/>
        <v>7033.8057424191775</v>
      </c>
      <c r="AD150" s="26">
        <f t="shared" si="72"/>
        <v>1863.2818649399103</v>
      </c>
      <c r="AE150" s="25">
        <f t="shared" ref="AE150:AE198" si="76">AE149</f>
        <v>5170.523877479267</v>
      </c>
      <c r="AF150" s="25">
        <f t="shared" si="73"/>
        <v>253355.66999648593</v>
      </c>
      <c r="AH150" s="27">
        <f t="shared" ref="AH150:AH199" si="77">AC150*AB150</f>
        <v>3862078.4058942902</v>
      </c>
      <c r="AI150" s="27">
        <f t="shared" si="74"/>
        <v>884976.96981078072</v>
      </c>
      <c r="AJ150" s="10"/>
    </row>
    <row r="151" spans="2:36" x14ac:dyDescent="0.25">
      <c r="B151" s="11">
        <v>132</v>
      </c>
      <c r="C151" s="10">
        <f t="shared" si="56"/>
        <v>4982614.5734249037</v>
      </c>
      <c r="D151" s="10">
        <f t="shared" si="60"/>
        <v>2362197.8432791764</v>
      </c>
      <c r="E151" s="14">
        <f t="shared" si="61"/>
        <v>2620416.7301457273</v>
      </c>
      <c r="F151" s="10">
        <f t="shared" si="62"/>
        <v>206223840.42809245</v>
      </c>
      <c r="G151" s="10"/>
      <c r="H151" s="10">
        <f t="shared" si="63"/>
        <v>1128972.9250142986</v>
      </c>
      <c r="K151" s="11">
        <v>132</v>
      </c>
      <c r="L151" s="14">
        <f t="shared" si="75"/>
        <v>9246.2666490811807</v>
      </c>
      <c r="M151" s="14">
        <f t="shared" si="64"/>
        <v>2742.8504697048952</v>
      </c>
      <c r="N151" s="14">
        <f t="shared" si="65"/>
        <v>6503.4161793762851</v>
      </c>
      <c r="O151" s="14">
        <f t="shared" si="66"/>
        <v>374060.95555677661</v>
      </c>
      <c r="P151" s="35"/>
      <c r="Q151" s="14"/>
      <c r="R151" s="21">
        <f t="shared" si="67"/>
        <v>551.31078869521639</v>
      </c>
      <c r="S151" s="14">
        <f t="shared" si="57"/>
        <v>5097566.5587912211</v>
      </c>
      <c r="T151" s="23">
        <f t="shared" si="68"/>
        <v>2363483.5015793242</v>
      </c>
      <c r="U151" s="25">
        <f t="shared" si="69"/>
        <v>2734083.0572118969</v>
      </c>
      <c r="V151" s="25">
        <f t="shared" si="70"/>
        <v>206223840.42809433</v>
      </c>
      <c r="W151" s="25"/>
      <c r="X151" s="25">
        <f t="shared" si="58"/>
        <v>1155019.025358361</v>
      </c>
      <c r="Y151" s="37"/>
      <c r="Z151" s="25"/>
      <c r="AA151" s="11">
        <v>132</v>
      </c>
      <c r="AB151" s="21">
        <f t="shared" si="59"/>
        <v>551.31078869521639</v>
      </c>
      <c r="AC151" s="25">
        <f t="shared" si="71"/>
        <v>6996.5401051203789</v>
      </c>
      <c r="AD151" s="26">
        <f t="shared" si="72"/>
        <v>1826.0162276411124</v>
      </c>
      <c r="AE151" s="25">
        <f t="shared" si="76"/>
        <v>5170.523877479267</v>
      </c>
      <c r="AF151" s="25">
        <f t="shared" si="73"/>
        <v>248185.14611900668</v>
      </c>
      <c r="AH151" s="27">
        <f t="shared" si="77"/>
        <v>3857268.0434916285</v>
      </c>
      <c r="AI151" s="27">
        <f t="shared" si="74"/>
        <v>873989.17204057309</v>
      </c>
      <c r="AJ151" s="10"/>
    </row>
    <row r="152" spans="2:36" x14ac:dyDescent="0.25">
      <c r="B152" s="11">
        <v>133</v>
      </c>
      <c r="C152" s="10">
        <f>$C$151*(1+$C$3)</f>
        <v>5231745.302096149</v>
      </c>
      <c r="D152" s="10">
        <f t="shared" si="60"/>
        <v>2332558.8058803515</v>
      </c>
      <c r="E152" s="14">
        <f t="shared" si="61"/>
        <v>2899186.4962157975</v>
      </c>
      <c r="F152" s="10">
        <f t="shared" si="62"/>
        <v>203324653.93187666</v>
      </c>
      <c r="G152" s="10"/>
      <c r="H152" s="10">
        <f t="shared" si="63"/>
        <v>1172163.4524305363</v>
      </c>
      <c r="K152" s="11">
        <v>133</v>
      </c>
      <c r="L152" s="14">
        <f t="shared" si="75"/>
        <v>9246.2666490811807</v>
      </c>
      <c r="M152" s="14">
        <f t="shared" si="64"/>
        <v>2695.978246640736</v>
      </c>
      <c r="N152" s="14">
        <f t="shared" si="65"/>
        <v>6550.2884024404448</v>
      </c>
      <c r="O152" s="14">
        <f t="shared" si="66"/>
        <v>367510.66715433617</v>
      </c>
      <c r="P152" s="35"/>
      <c r="Q152" s="14"/>
      <c r="R152" s="21">
        <f t="shared" si="67"/>
        <v>553.55689709162152</v>
      </c>
      <c r="S152" s="14">
        <f t="shared" si="57"/>
        <v>5118334.6759471232</v>
      </c>
      <c r="T152" s="23">
        <f t="shared" si="68"/>
        <v>2332558.8058803724</v>
      </c>
      <c r="U152" s="25">
        <f t="shared" si="69"/>
        <v>2785775.8700667508</v>
      </c>
      <c r="V152" s="25">
        <f t="shared" si="70"/>
        <v>203438064.55802757</v>
      </c>
      <c r="W152" s="25"/>
      <c r="X152" s="25">
        <f t="shared" si="58"/>
        <v>1146753.9985269052</v>
      </c>
      <c r="Y152" s="37"/>
      <c r="Z152" s="25"/>
      <c r="AA152" s="11">
        <v>133</v>
      </c>
      <c r="AB152" s="21">
        <f t="shared" si="59"/>
        <v>553.55689709162152</v>
      </c>
      <c r="AC152" s="25">
        <f t="shared" si="71"/>
        <v>6959.2744678215813</v>
      </c>
      <c r="AD152" s="26">
        <f t="shared" si="72"/>
        <v>1788.7505903423146</v>
      </c>
      <c r="AE152" s="25">
        <f t="shared" si="76"/>
        <v>5170.523877479267</v>
      </c>
      <c r="AF152" s="25">
        <f t="shared" si="73"/>
        <v>243014.62224152742</v>
      </c>
      <c r="AH152" s="27">
        <f t="shared" si="77"/>
        <v>3852354.3804162601</v>
      </c>
      <c r="AI152" s="27">
        <f t="shared" si="74"/>
        <v>863113.3111020159</v>
      </c>
      <c r="AJ152" s="10"/>
    </row>
    <row r="153" spans="2:36" x14ac:dyDescent="0.25">
      <c r="B153" s="11">
        <v>134</v>
      </c>
      <c r="C153" s="10">
        <f t="shared" ref="C153:C163" si="78">$C$151*(1+$C$3)</f>
        <v>5231745.302096149</v>
      </c>
      <c r="D153" s="10">
        <f t="shared" si="60"/>
        <v>2299766.6564489398</v>
      </c>
      <c r="E153" s="14">
        <f t="shared" si="61"/>
        <v>2931978.6456472091</v>
      </c>
      <c r="F153" s="10">
        <f t="shared" si="62"/>
        <v>200392675.28622946</v>
      </c>
      <c r="G153" s="10"/>
      <c r="H153" s="10">
        <f t="shared" si="63"/>
        <v>1159053.6164679842</v>
      </c>
      <c r="K153" s="11">
        <v>134</v>
      </c>
      <c r="L153" s="14">
        <f t="shared" si="75"/>
        <v>9246.2666490811807</v>
      </c>
      <c r="M153" s="14">
        <f t="shared" si="64"/>
        <v>2648.7682003104069</v>
      </c>
      <c r="N153" s="14">
        <f t="shared" si="65"/>
        <v>6597.4984487707734</v>
      </c>
      <c r="O153" s="14">
        <f t="shared" si="66"/>
        <v>360913.16870556539</v>
      </c>
      <c r="P153" s="35"/>
      <c r="Q153" s="14"/>
      <c r="R153" s="21">
        <f t="shared" si="67"/>
        <v>555.81215641166511</v>
      </c>
      <c r="S153" s="14">
        <f t="shared" si="57"/>
        <v>5139187.4049830716</v>
      </c>
      <c r="T153" s="23">
        <f t="shared" si="68"/>
        <v>2301049.4225644362</v>
      </c>
      <c r="U153" s="25">
        <f t="shared" si="69"/>
        <v>2838137.9824186354</v>
      </c>
      <c r="V153" s="25">
        <f t="shared" si="70"/>
        <v>200599926.57560894</v>
      </c>
      <c r="W153" s="25"/>
      <c r="X153" s="25">
        <f t="shared" si="58"/>
        <v>1138548.1141571966</v>
      </c>
      <c r="Y153" s="37"/>
      <c r="Z153" s="25"/>
      <c r="AA153" s="11">
        <v>134</v>
      </c>
      <c r="AB153" s="21">
        <f t="shared" si="59"/>
        <v>555.81215641166511</v>
      </c>
      <c r="AC153" s="25">
        <f t="shared" si="71"/>
        <v>6922.0088305227837</v>
      </c>
      <c r="AD153" s="26">
        <f t="shared" si="72"/>
        <v>1751.4849530435167</v>
      </c>
      <c r="AE153" s="25">
        <f t="shared" si="76"/>
        <v>5170.523877479267</v>
      </c>
      <c r="AF153" s="25">
        <f t="shared" si="73"/>
        <v>237844.09836404817</v>
      </c>
      <c r="AH153" s="27">
        <f t="shared" si="77"/>
        <v>3847336.6547934567</v>
      </c>
      <c r="AI153" s="27">
        <f t="shared" si="74"/>
        <v>852348.34763870155</v>
      </c>
      <c r="AJ153" s="10"/>
    </row>
    <row r="154" spans="2:36" x14ac:dyDescent="0.25">
      <c r="B154" s="11">
        <v>135</v>
      </c>
      <c r="C154" s="10">
        <f t="shared" si="78"/>
        <v>5231745.302096149</v>
      </c>
      <c r="D154" s="10">
        <f t="shared" si="60"/>
        <v>2266603.6012252537</v>
      </c>
      <c r="E154" s="14">
        <f t="shared" si="61"/>
        <v>2965141.7008708953</v>
      </c>
      <c r="F154" s="10">
        <f t="shared" si="62"/>
        <v>197427533.58535856</v>
      </c>
      <c r="G154" s="10"/>
      <c r="H154" s="10">
        <f t="shared" si="63"/>
        <v>1146090.4049361872</v>
      </c>
      <c r="K154" s="11">
        <v>135</v>
      </c>
      <c r="L154" s="14">
        <f t="shared" si="75"/>
        <v>9246.2666490811807</v>
      </c>
      <c r="M154" s="14">
        <f t="shared" si="64"/>
        <v>2601.2178959124053</v>
      </c>
      <c r="N154" s="14">
        <f t="shared" si="65"/>
        <v>6645.0487531687759</v>
      </c>
      <c r="O154" s="14">
        <f t="shared" si="66"/>
        <v>354268.11995239661</v>
      </c>
      <c r="P154" s="35"/>
      <c r="Q154" s="14"/>
      <c r="R154" s="21">
        <f t="shared" si="67"/>
        <v>558.07660393734272</v>
      </c>
      <c r="S154" s="14">
        <f t="shared" si="57"/>
        <v>5160125.0906183394</v>
      </c>
      <c r="T154" s="23">
        <f t="shared" si="68"/>
        <v>2268947.7813116522</v>
      </c>
      <c r="U154" s="25">
        <f t="shared" si="69"/>
        <v>2891177.3093066872</v>
      </c>
      <c r="V154" s="25">
        <f t="shared" si="70"/>
        <v>197708749.26630226</v>
      </c>
      <c r="W154" s="25"/>
      <c r="X154" s="25">
        <f t="shared" si="58"/>
        <v>1130400.9490405933</v>
      </c>
      <c r="Y154" s="37"/>
      <c r="Z154" s="25"/>
      <c r="AA154" s="11">
        <v>135</v>
      </c>
      <c r="AB154" s="21">
        <f t="shared" si="59"/>
        <v>558.07660393734272</v>
      </c>
      <c r="AC154" s="25">
        <f t="shared" si="71"/>
        <v>6884.7431932239861</v>
      </c>
      <c r="AD154" s="26">
        <f t="shared" si="72"/>
        <v>1714.2193157447189</v>
      </c>
      <c r="AE154" s="25">
        <f t="shared" si="76"/>
        <v>5170.523877479267</v>
      </c>
      <c r="AF154" s="25">
        <f t="shared" si="73"/>
        <v>232673.57448656892</v>
      </c>
      <c r="AH154" s="27">
        <f t="shared" si="77"/>
        <v>3842214.1002551788</v>
      </c>
      <c r="AI154" s="27">
        <f t="shared" si="74"/>
        <v>841693.25143727311</v>
      </c>
      <c r="AJ154" s="10"/>
    </row>
    <row r="155" spans="2:36" x14ac:dyDescent="0.25">
      <c r="B155" s="11">
        <v>136</v>
      </c>
      <c r="C155" s="10">
        <f t="shared" si="78"/>
        <v>5231745.302096149</v>
      </c>
      <c r="D155" s="10">
        <f t="shared" si="60"/>
        <v>2233065.444964115</v>
      </c>
      <c r="E155" s="14">
        <f t="shared" si="61"/>
        <v>2998679.8571320339</v>
      </c>
      <c r="F155" s="10">
        <f t="shared" si="62"/>
        <v>194428853.72822651</v>
      </c>
      <c r="G155" s="10"/>
      <c r="H155" s="10">
        <f t="shared" si="63"/>
        <v>1133272.1779424916</v>
      </c>
      <c r="K155" s="11">
        <v>136</v>
      </c>
      <c r="L155" s="14">
        <f t="shared" si="75"/>
        <v>9246.2666490811807</v>
      </c>
      <c r="M155" s="14">
        <f t="shared" si="64"/>
        <v>2553.3248810968266</v>
      </c>
      <c r="N155" s="14">
        <f t="shared" si="65"/>
        <v>6692.9417679843536</v>
      </c>
      <c r="O155" s="14">
        <f t="shared" si="66"/>
        <v>347575.17818441225</v>
      </c>
      <c r="P155" s="35"/>
      <c r="Q155" s="14"/>
      <c r="R155" s="21">
        <f t="shared" si="67"/>
        <v>560.35027710254155</v>
      </c>
      <c r="S155" s="14">
        <f t="shared" si="57"/>
        <v>5181148.0789766284</v>
      </c>
      <c r="T155" s="23">
        <f t="shared" si="68"/>
        <v>2236246.2222766466</v>
      </c>
      <c r="U155" s="25">
        <f t="shared" si="69"/>
        <v>2944901.8566999817</v>
      </c>
      <c r="V155" s="25">
        <f t="shared" si="70"/>
        <v>194763847.40960228</v>
      </c>
      <c r="W155" s="25"/>
      <c r="X155" s="25">
        <f t="shared" si="58"/>
        <v>1122312.0829968282</v>
      </c>
      <c r="Y155" s="37"/>
      <c r="Z155" s="25"/>
      <c r="AA155" s="11">
        <v>136</v>
      </c>
      <c r="AB155" s="21">
        <f t="shared" si="59"/>
        <v>560.35027710254155</v>
      </c>
      <c r="AC155" s="25">
        <f t="shared" si="71"/>
        <v>6847.4775559251884</v>
      </c>
      <c r="AD155" s="26">
        <f t="shared" si="72"/>
        <v>1676.953678445921</v>
      </c>
      <c r="AE155" s="25">
        <f t="shared" si="76"/>
        <v>5170.523877479267</v>
      </c>
      <c r="AF155" s="25">
        <f t="shared" si="73"/>
        <v>227503.05060908967</v>
      </c>
      <c r="AH155" s="27">
        <f t="shared" si="77"/>
        <v>3836985.9459161134</v>
      </c>
      <c r="AI155" s="27">
        <f t="shared" si="74"/>
        <v>831147.00134979375</v>
      </c>
      <c r="AJ155" s="10"/>
    </row>
    <row r="156" spans="2:36" x14ac:dyDescent="0.25">
      <c r="B156" s="11">
        <v>137</v>
      </c>
      <c r="C156" s="10">
        <f t="shared" si="78"/>
        <v>5231745.302096149</v>
      </c>
      <c r="D156" s="10">
        <f t="shared" si="60"/>
        <v>2199147.9449687237</v>
      </c>
      <c r="E156" s="14">
        <f t="shared" si="61"/>
        <v>3032597.3571274253</v>
      </c>
      <c r="F156" s="10">
        <f t="shared" si="62"/>
        <v>191396256.37109908</v>
      </c>
      <c r="G156" s="10"/>
      <c r="H156" s="10">
        <f t="shared" si="63"/>
        <v>1120597.3139353059</v>
      </c>
      <c r="K156" s="11">
        <v>137</v>
      </c>
      <c r="L156" s="14">
        <f t="shared" si="75"/>
        <v>9246.2666490811807</v>
      </c>
      <c r="M156" s="14">
        <f t="shared" si="64"/>
        <v>2505.0866858388877</v>
      </c>
      <c r="N156" s="14">
        <f t="shared" si="65"/>
        <v>6741.1799632422935</v>
      </c>
      <c r="O156" s="14">
        <f t="shared" si="66"/>
        <v>340833.99822116992</v>
      </c>
      <c r="P156" s="35"/>
      <c r="Q156" s="14"/>
      <c r="R156" s="21">
        <f t="shared" si="67"/>
        <v>562.63321349365901</v>
      </c>
      <c r="S156" s="14">
        <f t="shared" si="57"/>
        <v>5202256.7175917914</v>
      </c>
      <c r="T156" s="23">
        <f t="shared" si="68"/>
        <v>2202936.9950600481</v>
      </c>
      <c r="U156" s="25">
        <f t="shared" si="69"/>
        <v>2999319.7225317433</v>
      </c>
      <c r="V156" s="25">
        <f t="shared" si="70"/>
        <v>191764527.68707055</v>
      </c>
      <c r="W156" s="25"/>
      <c r="X156" s="25">
        <f t="shared" si="58"/>
        <v>1114281.0988523397</v>
      </c>
      <c r="Y156" s="37"/>
      <c r="Z156" s="25"/>
      <c r="AA156" s="11">
        <v>137</v>
      </c>
      <c r="AB156" s="21">
        <f t="shared" si="59"/>
        <v>562.63321349365901</v>
      </c>
      <c r="AC156" s="25">
        <f t="shared" si="71"/>
        <v>6810.2119186263899</v>
      </c>
      <c r="AD156" s="26">
        <f t="shared" si="72"/>
        <v>1639.6880411471232</v>
      </c>
      <c r="AE156" s="25">
        <f t="shared" si="76"/>
        <v>5170.523877479267</v>
      </c>
      <c r="AF156" s="25">
        <f t="shared" si="73"/>
        <v>222332.52673161041</v>
      </c>
      <c r="AH156" s="27">
        <f t="shared" si="77"/>
        <v>3831651.4163495828</v>
      </c>
      <c r="AI156" s="27">
        <f t="shared" si="74"/>
        <v>820708.58521675842</v>
      </c>
      <c r="AJ156" s="10"/>
    </row>
    <row r="157" spans="2:36" x14ac:dyDescent="0.25">
      <c r="B157" s="11">
        <v>138</v>
      </c>
      <c r="C157" s="10">
        <f t="shared" si="78"/>
        <v>5231745.302096149</v>
      </c>
      <c r="D157" s="10">
        <f t="shared" si="60"/>
        <v>2164846.8105539391</v>
      </c>
      <c r="E157" s="14">
        <f t="shared" si="61"/>
        <v>3066898.4915422099</v>
      </c>
      <c r="F157" s="10">
        <f t="shared" si="62"/>
        <v>188329357.87955686</v>
      </c>
      <c r="G157" s="10"/>
      <c r="H157" s="10">
        <f t="shared" si="63"/>
        <v>1108064.2094989691</v>
      </c>
      <c r="K157" s="11">
        <v>138</v>
      </c>
      <c r="L157" s="14">
        <f t="shared" si="75"/>
        <v>9246.2666490811807</v>
      </c>
      <c r="M157" s="14">
        <f t="shared" si="64"/>
        <v>2456.5008223115378</v>
      </c>
      <c r="N157" s="14">
        <f t="shared" si="65"/>
        <v>6789.7658267696424</v>
      </c>
      <c r="O157" s="14">
        <f t="shared" si="66"/>
        <v>334044.23239440029</v>
      </c>
      <c r="P157" s="35"/>
      <c r="Q157" s="14"/>
      <c r="R157" s="21">
        <f t="shared" si="67"/>
        <v>564.92545085022402</v>
      </c>
      <c r="S157" s="14">
        <f t="shared" si="57"/>
        <v>5223451.3554135766</v>
      </c>
      <c r="T157" s="23">
        <f t="shared" si="68"/>
        <v>2169012.257668294</v>
      </c>
      <c r="U157" s="25">
        <f t="shared" si="69"/>
        <v>3054439.0977452826</v>
      </c>
      <c r="V157" s="25">
        <f t="shared" si="70"/>
        <v>188710088.58932528</v>
      </c>
      <c r="W157" s="25"/>
      <c r="X157" s="25">
        <f t="shared" si="58"/>
        <v>1106307.582418754</v>
      </c>
      <c r="Y157" s="37"/>
      <c r="Z157" s="25"/>
      <c r="AA157" s="11">
        <v>138</v>
      </c>
      <c r="AB157" s="21">
        <f t="shared" si="59"/>
        <v>564.92545085022402</v>
      </c>
      <c r="AC157" s="25">
        <f t="shared" si="71"/>
        <v>6772.9462813275923</v>
      </c>
      <c r="AD157" s="26">
        <f t="shared" si="72"/>
        <v>1602.4224038483253</v>
      </c>
      <c r="AE157" s="25">
        <f t="shared" si="76"/>
        <v>5170.523877479267</v>
      </c>
      <c r="AF157" s="25">
        <f t="shared" si="73"/>
        <v>217162.00285413116</v>
      </c>
      <c r="AH157" s="27">
        <f t="shared" si="77"/>
        <v>3826209.7315633381</v>
      </c>
      <c r="AI157" s="27">
        <f t="shared" si="74"/>
        <v>810376.99979074334</v>
      </c>
      <c r="AJ157" s="10"/>
    </row>
    <row r="158" spans="2:36" x14ac:dyDescent="0.25">
      <c r="B158" s="11">
        <v>139</v>
      </c>
      <c r="C158" s="10">
        <f t="shared" si="78"/>
        <v>5231745.302096149</v>
      </c>
      <c r="D158" s="10">
        <f t="shared" si="60"/>
        <v>2130157.7025034935</v>
      </c>
      <c r="E158" s="14">
        <f t="shared" si="61"/>
        <v>3101587.5995926554</v>
      </c>
      <c r="F158" s="10">
        <f t="shared" si="62"/>
        <v>185227770.27996421</v>
      </c>
      <c r="G158" s="10"/>
      <c r="H158" s="10">
        <f t="shared" si="63"/>
        <v>1095671.2791509151</v>
      </c>
      <c r="K158" s="11">
        <v>139</v>
      </c>
      <c r="L158" s="14">
        <f t="shared" si="75"/>
        <v>9246.2666490811807</v>
      </c>
      <c r="M158" s="14">
        <f t="shared" si="64"/>
        <v>2407.5647847571527</v>
      </c>
      <c r="N158" s="14">
        <f t="shared" si="65"/>
        <v>6838.7018643240281</v>
      </c>
      <c r="O158" s="14">
        <f t="shared" si="66"/>
        <v>327205.53053007624</v>
      </c>
      <c r="P158" s="35"/>
      <c r="Q158" s="14"/>
      <c r="R158" s="21">
        <f t="shared" si="67"/>
        <v>567.22702706552116</v>
      </c>
      <c r="S158" s="14">
        <f t="shared" si="57"/>
        <v>5244732.3428133968</v>
      </c>
      <c r="T158" s="23">
        <f t="shared" si="68"/>
        <v>2134464.0754616144</v>
      </c>
      <c r="U158" s="25">
        <f t="shared" si="69"/>
        <v>3110268.2673517824</v>
      </c>
      <c r="V158" s="25">
        <f t="shared" si="70"/>
        <v>185599820.3219735</v>
      </c>
      <c r="W158" s="25"/>
      <c r="X158" s="25">
        <f t="shared" si="58"/>
        <v>1098391.1224715274</v>
      </c>
      <c r="Y158" s="37"/>
      <c r="Z158" s="25"/>
      <c r="AA158" s="11">
        <v>139</v>
      </c>
      <c r="AB158" s="21">
        <f t="shared" si="59"/>
        <v>567.22702706552116</v>
      </c>
      <c r="AC158" s="25">
        <f t="shared" si="71"/>
        <v>6735.6806440287946</v>
      </c>
      <c r="AD158" s="26">
        <f t="shared" si="72"/>
        <v>1565.1567665495274</v>
      </c>
      <c r="AE158" s="25">
        <f t="shared" si="76"/>
        <v>5170.523877479267</v>
      </c>
      <c r="AF158" s="25">
        <f t="shared" si="73"/>
        <v>211991.47897665191</v>
      </c>
      <c r="AH158" s="27">
        <f t="shared" si="77"/>
        <v>3820660.1069752281</v>
      </c>
      <c r="AI158" s="27">
        <f t="shared" si="74"/>
        <v>800151.25066068943</v>
      </c>
      <c r="AJ158" s="10"/>
    </row>
    <row r="159" spans="2:36" x14ac:dyDescent="0.25">
      <c r="B159" s="11">
        <v>140</v>
      </c>
      <c r="C159" s="10">
        <f t="shared" si="78"/>
        <v>5231745.302096149</v>
      </c>
      <c r="D159" s="10">
        <f t="shared" si="60"/>
        <v>2095076.2325210655</v>
      </c>
      <c r="E159" s="14">
        <f t="shared" si="61"/>
        <v>3136669.0695750834</v>
      </c>
      <c r="F159" s="10">
        <f t="shared" si="62"/>
        <v>182091101.21038914</v>
      </c>
      <c r="G159" s="10"/>
      <c r="H159" s="10">
        <f t="shared" si="63"/>
        <v>1083416.9551410989</v>
      </c>
      <c r="K159" s="11">
        <v>140</v>
      </c>
      <c r="L159" s="14">
        <f t="shared" si="75"/>
        <v>9246.2666490811807</v>
      </c>
      <c r="M159" s="14">
        <f t="shared" si="64"/>
        <v>2358.2760493583023</v>
      </c>
      <c r="N159" s="14">
        <f t="shared" si="65"/>
        <v>6887.990599722878</v>
      </c>
      <c r="O159" s="14">
        <f t="shared" si="66"/>
        <v>320317.53993035335</v>
      </c>
      <c r="P159" s="35"/>
      <c r="Q159" s="14"/>
      <c r="R159" s="21">
        <f t="shared" si="67"/>
        <v>569.53798018721693</v>
      </c>
      <c r="S159" s="14">
        <f t="shared" si="57"/>
        <v>5266100.0315901218</v>
      </c>
      <c r="T159" s="23">
        <f t="shared" si="68"/>
        <v>2099284.4200900462</v>
      </c>
      <c r="U159" s="25">
        <f t="shared" si="69"/>
        <v>3166815.6115000756</v>
      </c>
      <c r="V159" s="25">
        <f t="shared" si="70"/>
        <v>182433004.71047342</v>
      </c>
      <c r="W159" s="25"/>
      <c r="X159" s="25">
        <f t="shared" si="58"/>
        <v>1090531.3107287351</v>
      </c>
      <c r="Y159" s="37"/>
      <c r="Z159" s="25"/>
      <c r="AA159" s="11">
        <v>140</v>
      </c>
      <c r="AB159" s="21">
        <f t="shared" si="59"/>
        <v>569.53798018721693</v>
      </c>
      <c r="AC159" s="25">
        <f t="shared" si="71"/>
        <v>6698.4150067299961</v>
      </c>
      <c r="AD159" s="26">
        <f t="shared" si="72"/>
        <v>1527.8911292507296</v>
      </c>
      <c r="AE159" s="25">
        <f t="shared" si="76"/>
        <v>5170.523877479267</v>
      </c>
      <c r="AF159" s="25">
        <f t="shared" si="73"/>
        <v>206820.95509917266</v>
      </c>
      <c r="AH159" s="27">
        <f t="shared" si="77"/>
        <v>3815001.7533887452</v>
      </c>
      <c r="AI159" s="27">
        <f t="shared" si="74"/>
        <v>790030.35217680933</v>
      </c>
      <c r="AJ159" s="10"/>
    </row>
    <row r="160" spans="2:36" x14ac:dyDescent="0.25">
      <c r="B160" s="11">
        <v>141</v>
      </c>
      <c r="C160" s="10">
        <f t="shared" si="78"/>
        <v>5231745.302096149</v>
      </c>
      <c r="D160" s="10">
        <f t="shared" si="60"/>
        <v>2059597.9626751451</v>
      </c>
      <c r="E160" s="14">
        <f t="shared" si="61"/>
        <v>3172147.3394210041</v>
      </c>
      <c r="F160" s="10">
        <f t="shared" si="62"/>
        <v>178918953.87096813</v>
      </c>
      <c r="G160" s="10"/>
      <c r="H160" s="10">
        <f t="shared" si="63"/>
        <v>1071299.6872536759</v>
      </c>
      <c r="K160" s="11">
        <v>141</v>
      </c>
      <c r="L160" s="14">
        <f t="shared" si="75"/>
        <v>9246.2666490811807</v>
      </c>
      <c r="M160" s="14">
        <f t="shared" si="64"/>
        <v>2308.6320741075892</v>
      </c>
      <c r="N160" s="14">
        <f t="shared" si="65"/>
        <v>6937.634574973592</v>
      </c>
      <c r="O160" s="14">
        <f t="shared" si="66"/>
        <v>313379.90535537974</v>
      </c>
      <c r="P160" s="35"/>
      <c r="Q160" s="14"/>
      <c r="R160" s="21">
        <f t="shared" si="67"/>
        <v>571.85834841798874</v>
      </c>
      <c r="S160" s="14">
        <f t="shared" si="57"/>
        <v>5287554.774975895</v>
      </c>
      <c r="T160" s="23">
        <f t="shared" si="68"/>
        <v>2063465.1684173495</v>
      </c>
      <c r="U160" s="25">
        <f t="shared" si="69"/>
        <v>3224089.6065585455</v>
      </c>
      <c r="V160" s="25">
        <f t="shared" si="70"/>
        <v>179208915.10391489</v>
      </c>
      <c r="W160" s="25"/>
      <c r="X160" s="25">
        <f t="shared" si="58"/>
        <v>1082727.7418300158</v>
      </c>
      <c r="Y160" s="37"/>
      <c r="Z160" s="25"/>
      <c r="AA160" s="11">
        <v>141</v>
      </c>
      <c r="AB160" s="21">
        <f t="shared" si="59"/>
        <v>571.85834841798874</v>
      </c>
      <c r="AC160" s="25">
        <f t="shared" si="71"/>
        <v>6661.1493694311985</v>
      </c>
      <c r="AD160" s="26">
        <f t="shared" si="72"/>
        <v>1490.6254919519317</v>
      </c>
      <c r="AE160" s="25">
        <f t="shared" si="76"/>
        <v>5170.523877479267</v>
      </c>
      <c r="AF160" s="25">
        <f t="shared" si="73"/>
        <v>201650.4312216934</v>
      </c>
      <c r="AH160" s="27">
        <f t="shared" si="77"/>
        <v>3809233.8769684522</v>
      </c>
      <c r="AI160" s="27">
        <f t="shared" si="74"/>
        <v>780013.32737612177</v>
      </c>
      <c r="AJ160" s="10"/>
    </row>
    <row r="161" spans="2:36" x14ac:dyDescent="0.25">
      <c r="B161" s="11">
        <v>142</v>
      </c>
      <c r="C161" s="10">
        <f t="shared" si="78"/>
        <v>5231745.302096149</v>
      </c>
      <c r="D161" s="10">
        <f t="shared" si="60"/>
        <v>2023718.4048376195</v>
      </c>
      <c r="E161" s="14">
        <f t="shared" si="61"/>
        <v>3208026.8972585294</v>
      </c>
      <c r="F161" s="10">
        <f t="shared" si="62"/>
        <v>175710926.97370961</v>
      </c>
      <c r="G161" s="10"/>
      <c r="H161" s="10">
        <f t="shared" si="63"/>
        <v>1059317.9426108897</v>
      </c>
      <c r="K161" s="11">
        <v>142</v>
      </c>
      <c r="L161" s="14">
        <f t="shared" si="75"/>
        <v>9246.2666490811807</v>
      </c>
      <c r="M161" s="14">
        <f t="shared" si="64"/>
        <v>2258.6302986765454</v>
      </c>
      <c r="N161" s="14">
        <f t="shared" si="65"/>
        <v>6987.6363504046349</v>
      </c>
      <c r="O161" s="14">
        <f t="shared" si="66"/>
        <v>306392.2690049751</v>
      </c>
      <c r="P161" s="35"/>
      <c r="Q161" s="14"/>
      <c r="R161" s="21">
        <f t="shared" si="67"/>
        <v>574.18817011615636</v>
      </c>
      <c r="S161" s="14">
        <f t="shared" si="57"/>
        <v>5309096.9276419682</v>
      </c>
      <c r="T161" s="23">
        <f t="shared" si="68"/>
        <v>2026998.1014326876</v>
      </c>
      <c r="U161" s="25">
        <f t="shared" si="69"/>
        <v>3282098.8262092806</v>
      </c>
      <c r="V161" s="25">
        <f t="shared" si="70"/>
        <v>175926816.27770561</v>
      </c>
      <c r="W161" s="25"/>
      <c r="X161" s="25">
        <f t="shared" si="58"/>
        <v>1074980.0133156648</v>
      </c>
      <c r="Y161" s="37"/>
      <c r="Z161" s="25"/>
      <c r="AA161" s="11">
        <v>142</v>
      </c>
      <c r="AB161" s="21">
        <f t="shared" si="59"/>
        <v>574.18817011615636</v>
      </c>
      <c r="AC161" s="25">
        <f t="shared" si="71"/>
        <v>6623.8837321324008</v>
      </c>
      <c r="AD161" s="26">
        <f t="shared" si="72"/>
        <v>1453.3598546531341</v>
      </c>
      <c r="AE161" s="25">
        <f t="shared" si="76"/>
        <v>5170.523877479267</v>
      </c>
      <c r="AF161" s="25">
        <f t="shared" si="73"/>
        <v>196479.90734421415</v>
      </c>
      <c r="AH161" s="27">
        <f t="shared" si="77"/>
        <v>3803355.6792152794</v>
      </c>
      <c r="AI161" s="27">
        <f t="shared" si="74"/>
        <v>770099.20790859789</v>
      </c>
      <c r="AJ161" s="10"/>
    </row>
    <row r="162" spans="2:36" x14ac:dyDescent="0.25">
      <c r="B162" s="11">
        <v>143</v>
      </c>
      <c r="C162" s="10">
        <f t="shared" si="78"/>
        <v>5231745.302096149</v>
      </c>
      <c r="D162" s="10">
        <f t="shared" si="60"/>
        <v>1987433.0201160088</v>
      </c>
      <c r="E162" s="14">
        <f t="shared" si="61"/>
        <v>3244312.2819801401</v>
      </c>
      <c r="F162" s="10">
        <f t="shared" si="62"/>
        <v>172466614.69172949</v>
      </c>
      <c r="G162" s="10"/>
      <c r="H162" s="10">
        <f t="shared" si="63"/>
        <v>1047470.2054791603</v>
      </c>
      <c r="K162" s="11">
        <v>143</v>
      </c>
      <c r="L162" s="14">
        <f t="shared" si="75"/>
        <v>9246.2666490811807</v>
      </c>
      <c r="M162" s="14">
        <f t="shared" si="64"/>
        <v>2208.2681442835897</v>
      </c>
      <c r="N162" s="14">
        <f t="shared" si="65"/>
        <v>7037.9985047975915</v>
      </c>
      <c r="O162" s="14">
        <f t="shared" si="66"/>
        <v>299354.27050017752</v>
      </c>
      <c r="P162" s="35"/>
      <c r="Q162" s="14"/>
      <c r="R162" s="21">
        <f t="shared" si="67"/>
        <v>576.52748379631612</v>
      </c>
      <c r="S162" s="14">
        <f t="shared" si="57"/>
        <v>5330726.8457045685</v>
      </c>
      <c r="T162" s="23">
        <f t="shared" si="68"/>
        <v>1989874.9031499291</v>
      </c>
      <c r="U162" s="25">
        <f t="shared" si="69"/>
        <v>3340851.9425546397</v>
      </c>
      <c r="V162" s="25">
        <f t="shared" si="70"/>
        <v>172585964.33515096</v>
      </c>
      <c r="W162" s="25"/>
      <c r="X162" s="25">
        <f t="shared" si="58"/>
        <v>1067287.7256058787</v>
      </c>
      <c r="Y162" s="37"/>
      <c r="Z162" s="25"/>
      <c r="AA162" s="11">
        <v>143</v>
      </c>
      <c r="AB162" s="21">
        <f t="shared" si="59"/>
        <v>576.52748379631612</v>
      </c>
      <c r="AC162" s="25">
        <f t="shared" si="71"/>
        <v>6586.6180948336032</v>
      </c>
      <c r="AD162" s="26">
        <f t="shared" si="72"/>
        <v>1416.0942173543363</v>
      </c>
      <c r="AE162" s="25">
        <f t="shared" si="76"/>
        <v>5170.523877479267</v>
      </c>
      <c r="AF162" s="25">
        <f t="shared" si="73"/>
        <v>191309.3834667349</v>
      </c>
      <c r="AH162" s="27">
        <f t="shared" si="77"/>
        <v>3797366.3569417028</v>
      </c>
      <c r="AI162" s="27">
        <f t="shared" si="74"/>
        <v>760287.03396392416</v>
      </c>
      <c r="AJ162" s="10"/>
    </row>
    <row r="163" spans="2:36" x14ac:dyDescent="0.25">
      <c r="B163" s="11">
        <v>144</v>
      </c>
      <c r="C163" s="10">
        <f t="shared" si="78"/>
        <v>5231745.302096149</v>
      </c>
      <c r="D163" s="10">
        <f t="shared" si="60"/>
        <v>1950737.2182792798</v>
      </c>
      <c r="E163" s="14">
        <f t="shared" si="61"/>
        <v>3281008.0838168692</v>
      </c>
      <c r="F163" s="10">
        <f t="shared" si="62"/>
        <v>169185606.60791263</v>
      </c>
      <c r="G163" s="10"/>
      <c r="H163" s="10">
        <f t="shared" si="63"/>
        <v>1035754.9770773377</v>
      </c>
      <c r="K163" s="11">
        <v>144</v>
      </c>
      <c r="L163" s="14">
        <f t="shared" si="75"/>
        <v>9246.2666490811807</v>
      </c>
      <c r="M163" s="14">
        <f t="shared" si="64"/>
        <v>2157.5430135610268</v>
      </c>
      <c r="N163" s="14">
        <f t="shared" si="65"/>
        <v>7088.7236355201539</v>
      </c>
      <c r="O163" s="14">
        <f t="shared" si="66"/>
        <v>292265.54686465737</v>
      </c>
      <c r="P163" s="35"/>
      <c r="Q163" s="14"/>
      <c r="R163" s="21">
        <f t="shared" si="67"/>
        <v>578.87632812997765</v>
      </c>
      <c r="S163" s="14">
        <f t="shared" si="57"/>
        <v>5352444.8867307864</v>
      </c>
      <c r="T163" s="23">
        <f t="shared" si="68"/>
        <v>1952087.1594944347</v>
      </c>
      <c r="U163" s="25">
        <f t="shared" si="69"/>
        <v>3400357.7272363519</v>
      </c>
      <c r="V163" s="25">
        <f t="shared" si="70"/>
        <v>169185606.6079146</v>
      </c>
      <c r="W163" s="25"/>
      <c r="X163" s="25">
        <f t="shared" si="58"/>
        <v>1059650.481980148</v>
      </c>
      <c r="Y163" s="37"/>
      <c r="Z163" s="25"/>
      <c r="AA163" s="11">
        <v>144</v>
      </c>
      <c r="AB163" s="21">
        <f t="shared" si="59"/>
        <v>578.87632812997765</v>
      </c>
      <c r="AC163" s="25">
        <f t="shared" si="71"/>
        <v>6549.3524575348056</v>
      </c>
      <c r="AD163" s="26">
        <f t="shared" si="72"/>
        <v>1378.8285800555384</v>
      </c>
      <c r="AE163" s="25">
        <f t="shared" si="76"/>
        <v>5170.523877479267</v>
      </c>
      <c r="AF163" s="25">
        <f t="shared" si="73"/>
        <v>186138.85958925565</v>
      </c>
      <c r="AH163" s="27">
        <f t="shared" si="77"/>
        <v>3791265.1022467935</v>
      </c>
      <c r="AI163" s="27">
        <f t="shared" si="74"/>
        <v>750575.8541988692</v>
      </c>
      <c r="AJ163" s="10"/>
    </row>
    <row r="164" spans="2:36" x14ac:dyDescent="0.25">
      <c r="B164" s="11">
        <v>145</v>
      </c>
      <c r="C164" s="10">
        <f>$C$163*(1+$C$3)</f>
        <v>5493332.5672009569</v>
      </c>
      <c r="D164" s="10">
        <f t="shared" si="60"/>
        <v>1913626.3571771651</v>
      </c>
      <c r="E164" s="14">
        <f t="shared" si="61"/>
        <v>3579706.2100237915</v>
      </c>
      <c r="F164" s="10">
        <f t="shared" si="62"/>
        <v>165605900.39788884</v>
      </c>
      <c r="G164" s="10"/>
      <c r="H164" s="10">
        <f t="shared" si="63"/>
        <v>1075379.3141564548</v>
      </c>
      <c r="K164" s="11">
        <v>145</v>
      </c>
      <c r="L164" s="14">
        <f t="shared" si="75"/>
        <v>9246.2666490811807</v>
      </c>
      <c r="M164" s="14">
        <f t="shared" si="64"/>
        <v>2106.452290421093</v>
      </c>
      <c r="N164" s="14">
        <f t="shared" si="65"/>
        <v>7139.8143586600872</v>
      </c>
      <c r="O164" s="14">
        <f t="shared" si="66"/>
        <v>285125.73250599729</v>
      </c>
      <c r="P164" s="35"/>
      <c r="Q164" s="14"/>
      <c r="R164" s="21">
        <f t="shared" si="67"/>
        <v>581.23474194620303</v>
      </c>
      <c r="S164" s="14">
        <f t="shared" si="57"/>
        <v>5374251.4097444834</v>
      </c>
      <c r="T164" s="23">
        <f t="shared" si="68"/>
        <v>1913626.3571771875</v>
      </c>
      <c r="U164" s="25">
        <f t="shared" si="69"/>
        <v>3460625.0525672957</v>
      </c>
      <c r="V164" s="25">
        <f t="shared" si="70"/>
        <v>165724981.55534729</v>
      </c>
      <c r="W164" s="25"/>
      <c r="X164" s="25">
        <f t="shared" si="58"/>
        <v>1052067.8885567938</v>
      </c>
      <c r="Y164" s="37"/>
      <c r="Z164" s="25"/>
      <c r="AA164" s="11">
        <v>145</v>
      </c>
      <c r="AB164" s="21">
        <f t="shared" si="59"/>
        <v>581.23474194620303</v>
      </c>
      <c r="AC164" s="25">
        <f t="shared" si="71"/>
        <v>6512.086820236007</v>
      </c>
      <c r="AD164" s="26">
        <f t="shared" si="72"/>
        <v>1341.5629427567405</v>
      </c>
      <c r="AE164" s="25">
        <f t="shared" si="76"/>
        <v>5170.523877479267</v>
      </c>
      <c r="AF164" s="25">
        <f t="shared" si="73"/>
        <v>180968.3357117764</v>
      </c>
      <c r="AH164" s="27">
        <f t="shared" si="77"/>
        <v>3785051.1024911455</v>
      </c>
      <c r="AI164" s="27">
        <f t="shared" si="74"/>
        <v>740964.7256652537</v>
      </c>
      <c r="AJ164" s="10"/>
    </row>
    <row r="165" spans="2:36" x14ac:dyDescent="0.25">
      <c r="B165" s="11">
        <v>146</v>
      </c>
      <c r="C165" s="10">
        <f t="shared" ref="C165:C175" si="79">$C$163*(1+$C$3)</f>
        <v>5493332.5672009569</v>
      </c>
      <c r="D165" s="10">
        <f t="shared" si="60"/>
        <v>1873136.978134847</v>
      </c>
      <c r="E165" s="14">
        <f t="shared" si="61"/>
        <v>3620195.5890661096</v>
      </c>
      <c r="F165" s="10">
        <f t="shared" si="62"/>
        <v>161985704.80882272</v>
      </c>
      <c r="G165" s="10"/>
      <c r="H165" s="10">
        <f t="shared" si="63"/>
        <v>1063351.9417137464</v>
      </c>
      <c r="K165" s="11">
        <v>146</v>
      </c>
      <c r="L165" s="14">
        <f t="shared" si="75"/>
        <v>9246.2666490811807</v>
      </c>
      <c r="M165" s="14">
        <f t="shared" si="64"/>
        <v>2054.9933399210345</v>
      </c>
      <c r="N165" s="14">
        <f t="shared" si="65"/>
        <v>7191.2733091601458</v>
      </c>
      <c r="O165" s="14">
        <f t="shared" si="66"/>
        <v>277934.45919683715</v>
      </c>
      <c r="P165" s="35"/>
      <c r="Q165" s="14"/>
      <c r="R165" s="21">
        <f t="shared" si="67"/>
        <v>583.60276423224877</v>
      </c>
      <c r="S165" s="14">
        <f t="shared" si="57"/>
        <v>5396146.7752322294</v>
      </c>
      <c r="T165" s="23">
        <f t="shared" si="68"/>
        <v>1874483.8825561181</v>
      </c>
      <c r="U165" s="25">
        <f t="shared" si="69"/>
        <v>3521662.8926761113</v>
      </c>
      <c r="V165" s="25">
        <f t="shared" si="70"/>
        <v>162203318.66267118</v>
      </c>
      <c r="W165" s="25"/>
      <c r="X165" s="25">
        <f t="shared" si="58"/>
        <v>1044539.5542726578</v>
      </c>
      <c r="Y165" s="37"/>
      <c r="Z165" s="25"/>
      <c r="AA165" s="11">
        <v>146</v>
      </c>
      <c r="AB165" s="21">
        <f t="shared" si="59"/>
        <v>583.60276423224877</v>
      </c>
      <c r="AC165" s="25">
        <f t="shared" si="71"/>
        <v>6474.8211829372094</v>
      </c>
      <c r="AD165" s="26">
        <f t="shared" si="72"/>
        <v>1304.2973054579427</v>
      </c>
      <c r="AE165" s="25">
        <f t="shared" si="76"/>
        <v>5170.523877479267</v>
      </c>
      <c r="AF165" s="25">
        <f t="shared" si="73"/>
        <v>175797.81183429714</v>
      </c>
      <c r="AH165" s="27">
        <f t="shared" si="77"/>
        <v>3778723.5402716743</v>
      </c>
      <c r="AI165" s="27">
        <f t="shared" si="74"/>
        <v>731452.71373851935</v>
      </c>
      <c r="AJ165" s="10"/>
    </row>
    <row r="166" spans="2:36" x14ac:dyDescent="0.25">
      <c r="B166" s="11">
        <v>147</v>
      </c>
      <c r="C166" s="10">
        <f t="shared" si="79"/>
        <v>5493332.5672009569</v>
      </c>
      <c r="D166" s="10">
        <f t="shared" si="60"/>
        <v>1832189.6313937714</v>
      </c>
      <c r="E166" s="14">
        <f t="shared" si="61"/>
        <v>3661142.9358071852</v>
      </c>
      <c r="F166" s="10">
        <f t="shared" si="62"/>
        <v>158324561.87301552</v>
      </c>
      <c r="G166" s="10"/>
      <c r="H166" s="10">
        <f t="shared" si="63"/>
        <v>1051459.087097419</v>
      </c>
      <c r="K166" s="11">
        <v>147</v>
      </c>
      <c r="L166" s="14">
        <f t="shared" si="75"/>
        <v>9246.2666490811807</v>
      </c>
      <c r="M166" s="14">
        <f t="shared" si="64"/>
        <v>2003.1635081272129</v>
      </c>
      <c r="N166" s="14">
        <f t="shared" si="65"/>
        <v>7243.1031409539682</v>
      </c>
      <c r="O166" s="14">
        <f t="shared" si="66"/>
        <v>270691.35605588317</v>
      </c>
      <c r="P166" s="35"/>
      <c r="Q166" s="14"/>
      <c r="R166" s="21">
        <f t="shared" si="67"/>
        <v>585.98043413421033</v>
      </c>
      <c r="S166" s="14">
        <f t="shared" si="57"/>
        <v>5418131.34514926</v>
      </c>
      <c r="T166" s="23">
        <f t="shared" si="68"/>
        <v>1834651.0204844896</v>
      </c>
      <c r="U166" s="25">
        <f t="shared" si="69"/>
        <v>3583480.3246647706</v>
      </c>
      <c r="V166" s="25">
        <f t="shared" si="70"/>
        <v>158619838.33800641</v>
      </c>
      <c r="W166" s="25"/>
      <c r="X166" s="25">
        <f t="shared" si="58"/>
        <v>1037065.0908629297</v>
      </c>
      <c r="Y166" s="37"/>
      <c r="Z166" s="25"/>
      <c r="AA166" s="11">
        <v>147</v>
      </c>
      <c r="AB166" s="21">
        <f t="shared" si="59"/>
        <v>585.98043413421033</v>
      </c>
      <c r="AC166" s="25">
        <f t="shared" si="71"/>
        <v>6437.5555456384118</v>
      </c>
      <c r="AD166" s="26">
        <f t="shared" si="72"/>
        <v>1267.0316681591448</v>
      </c>
      <c r="AE166" s="25">
        <f t="shared" si="76"/>
        <v>5170.523877479267</v>
      </c>
      <c r="AF166" s="25">
        <f t="shared" si="73"/>
        <v>170627.28795681789</v>
      </c>
      <c r="AH166" s="27">
        <f t="shared" si="77"/>
        <v>3772281.5933962897</v>
      </c>
      <c r="AI166" s="27">
        <f t="shared" si="74"/>
        <v>722038.89204688685</v>
      </c>
      <c r="AJ166" s="10"/>
    </row>
    <row r="167" spans="2:36" x14ac:dyDescent="0.25">
      <c r="B167" s="11">
        <v>148</v>
      </c>
      <c r="C167" s="10">
        <f t="shared" si="79"/>
        <v>5493332.5672009569</v>
      </c>
      <c r="D167" s="10">
        <f t="shared" si="60"/>
        <v>1790779.1369680238</v>
      </c>
      <c r="E167" s="14">
        <f t="shared" si="61"/>
        <v>3702553.4302329328</v>
      </c>
      <c r="F167" s="10">
        <f t="shared" si="62"/>
        <v>154622008.44278258</v>
      </c>
      <c r="G167" s="10"/>
      <c r="H167" s="10">
        <f t="shared" si="63"/>
        <v>1039699.2458187991</v>
      </c>
      <c r="K167" s="11">
        <v>148</v>
      </c>
      <c r="L167" s="14">
        <f t="shared" si="75"/>
        <v>9246.2666490811807</v>
      </c>
      <c r="M167" s="14">
        <f t="shared" si="64"/>
        <v>1950.9601219782323</v>
      </c>
      <c r="N167" s="14">
        <f t="shared" si="65"/>
        <v>7295.3065271029482</v>
      </c>
      <c r="O167" s="14">
        <f t="shared" si="66"/>
        <v>263396.04952878022</v>
      </c>
      <c r="P167" s="35"/>
      <c r="Q167" s="14"/>
      <c r="R167" s="21">
        <f t="shared" si="67"/>
        <v>588.36779095766906</v>
      </c>
      <c r="S167" s="14">
        <f t="shared" si="57"/>
        <v>5440205.4829254635</v>
      </c>
      <c r="T167" s="23">
        <f t="shared" si="68"/>
        <v>1794118.9531461822</v>
      </c>
      <c r="U167" s="25">
        <f t="shared" si="69"/>
        <v>3646086.5297792815</v>
      </c>
      <c r="V167" s="25">
        <f t="shared" si="70"/>
        <v>154973751.80822712</v>
      </c>
      <c r="W167" s="25"/>
      <c r="X167" s="25">
        <f t="shared" si="58"/>
        <v>1029644.1128411271</v>
      </c>
      <c r="Y167" s="37"/>
      <c r="Z167" s="25"/>
      <c r="AA167" s="11">
        <v>148</v>
      </c>
      <c r="AB167" s="21">
        <f t="shared" si="59"/>
        <v>588.36779095766906</v>
      </c>
      <c r="AC167" s="25">
        <f t="shared" si="71"/>
        <v>6400.2899083396142</v>
      </c>
      <c r="AD167" s="26">
        <f t="shared" si="72"/>
        <v>1229.766030860347</v>
      </c>
      <c r="AE167" s="25">
        <f t="shared" si="76"/>
        <v>5170.523877479267</v>
      </c>
      <c r="AF167" s="25">
        <f t="shared" si="73"/>
        <v>165456.76407933864</v>
      </c>
      <c r="AH167" s="27">
        <f t="shared" si="77"/>
        <v>3765724.4348584409</v>
      </c>
      <c r="AI167" s="27">
        <f t="shared" si="74"/>
        <v>712722.34240110556</v>
      </c>
      <c r="AJ167" s="10"/>
    </row>
    <row r="168" spans="2:36" x14ac:dyDescent="0.25">
      <c r="B168" s="11">
        <v>149</v>
      </c>
      <c r="C168" s="10">
        <f t="shared" si="79"/>
        <v>5493332.5672009569</v>
      </c>
      <c r="D168" s="10">
        <f t="shared" si="60"/>
        <v>1748900.2562818516</v>
      </c>
      <c r="E168" s="14">
        <f t="shared" si="61"/>
        <v>3744432.3109191051</v>
      </c>
      <c r="F168" s="10">
        <f t="shared" si="62"/>
        <v>150877576.13186347</v>
      </c>
      <c r="G168" s="10"/>
      <c r="H168" s="10">
        <f t="shared" si="63"/>
        <v>1028070.9302158765</v>
      </c>
      <c r="K168" s="11">
        <v>149</v>
      </c>
      <c r="L168" s="14">
        <f t="shared" si="75"/>
        <v>9246.2666490811807</v>
      </c>
      <c r="M168" s="14">
        <f t="shared" si="64"/>
        <v>1898.3804891470788</v>
      </c>
      <c r="N168" s="14">
        <f t="shared" si="65"/>
        <v>7347.8861599341017</v>
      </c>
      <c r="O168" s="14">
        <f t="shared" si="66"/>
        <v>256048.16336884612</v>
      </c>
      <c r="P168" s="35"/>
      <c r="Q168" s="14"/>
      <c r="R168" s="21">
        <f t="shared" si="67"/>
        <v>590.76487416834232</v>
      </c>
      <c r="S168" s="14">
        <f t="shared" si="57"/>
        <v>5462369.5534713836</v>
      </c>
      <c r="T168" s="23">
        <f t="shared" si="68"/>
        <v>1752878.7588777419</v>
      </c>
      <c r="U168" s="25">
        <f t="shared" si="69"/>
        <v>3709490.7945936415</v>
      </c>
      <c r="V168" s="25">
        <f t="shared" si="70"/>
        <v>151264261.01363349</v>
      </c>
      <c r="W168" s="25"/>
      <c r="X168" s="25">
        <f t="shared" si="58"/>
        <v>1022276.2374792107</v>
      </c>
      <c r="Y168" s="37"/>
      <c r="Z168" s="25"/>
      <c r="AA168" s="11">
        <v>149</v>
      </c>
      <c r="AB168" s="21">
        <f t="shared" si="59"/>
        <v>590.76487416834232</v>
      </c>
      <c r="AC168" s="25">
        <f t="shared" si="71"/>
        <v>6363.0242710408165</v>
      </c>
      <c r="AD168" s="26">
        <f t="shared" si="72"/>
        <v>1192.5003935615491</v>
      </c>
      <c r="AE168" s="25">
        <f t="shared" si="76"/>
        <v>5170.523877479267</v>
      </c>
      <c r="AF168" s="25">
        <f t="shared" si="73"/>
        <v>160286.24020185939</v>
      </c>
      <c r="AH168" s="27">
        <f t="shared" si="77"/>
        <v>3759051.2328115362</v>
      </c>
      <c r="AI168" s="27">
        <f t="shared" si="74"/>
        <v>703502.15472478233</v>
      </c>
      <c r="AJ168" s="10"/>
    </row>
    <row r="169" spans="2:36" x14ac:dyDescent="0.25">
      <c r="B169" s="11">
        <v>150</v>
      </c>
      <c r="C169" s="10">
        <f t="shared" si="79"/>
        <v>5493332.5672009569</v>
      </c>
      <c r="D169" s="10">
        <f t="shared" si="60"/>
        <v>1706547.6915069621</v>
      </c>
      <c r="E169" s="14">
        <f t="shared" si="61"/>
        <v>3786784.8756939946</v>
      </c>
      <c r="F169" s="10">
        <f t="shared" si="62"/>
        <v>147090791.25616947</v>
      </c>
      <c r="G169" s="10"/>
      <c r="H169" s="10">
        <f t="shared" si="63"/>
        <v>1016572.669265109</v>
      </c>
      <c r="K169" s="11">
        <v>150</v>
      </c>
      <c r="L169" s="14">
        <f t="shared" si="75"/>
        <v>9246.2666490811807</v>
      </c>
      <c r="M169" s="14">
        <f t="shared" si="64"/>
        <v>1845.4218979022676</v>
      </c>
      <c r="N169" s="14">
        <f t="shared" si="65"/>
        <v>7400.8447511789127</v>
      </c>
      <c r="O169" s="14">
        <f t="shared" si="66"/>
        <v>248647.31861766719</v>
      </c>
      <c r="P169" s="35"/>
      <c r="Q169" s="14"/>
      <c r="R169" s="21">
        <f t="shared" si="67"/>
        <v>593.17172339273554</v>
      </c>
      <c r="S169" s="14">
        <f t="shared" si="57"/>
        <v>5484623.9231842579</v>
      </c>
      <c r="T169" s="23">
        <f t="shared" si="68"/>
        <v>1710921.4109770341</v>
      </c>
      <c r="U169" s="25">
        <f t="shared" si="69"/>
        <v>3773702.512207224</v>
      </c>
      <c r="V169" s="25">
        <f t="shared" si="70"/>
        <v>147490558.50142628</v>
      </c>
      <c r="W169" s="25"/>
      <c r="X169" s="25">
        <f t="shared" si="58"/>
        <v>1014961.0847878477</v>
      </c>
      <c r="Y169" s="37"/>
      <c r="Z169" s="25"/>
      <c r="AA169" s="11">
        <v>150</v>
      </c>
      <c r="AB169" s="21">
        <f t="shared" si="59"/>
        <v>593.17172339273554</v>
      </c>
      <c r="AC169" s="25">
        <f t="shared" si="71"/>
        <v>6325.758633742018</v>
      </c>
      <c r="AD169" s="26">
        <f t="shared" si="72"/>
        <v>1155.2347562627513</v>
      </c>
      <c r="AE169" s="25">
        <f t="shared" si="76"/>
        <v>5170.523877479267</v>
      </c>
      <c r="AF169" s="25">
        <f t="shared" si="73"/>
        <v>155115.71632438013</v>
      </c>
      <c r="AH169" s="27">
        <f t="shared" si="77"/>
        <v>3752261.1505432292</v>
      </c>
      <c r="AI169" s="27">
        <f t="shared" si="74"/>
        <v>694377.42698529025</v>
      </c>
      <c r="AJ169" s="10"/>
    </row>
    <row r="170" spans="2:36" x14ac:dyDescent="0.25">
      <c r="B170" s="11">
        <v>151</v>
      </c>
      <c r="C170" s="10">
        <f t="shared" si="79"/>
        <v>5493332.5672009569</v>
      </c>
      <c r="D170" s="10">
        <f t="shared" si="60"/>
        <v>1663716.0848923305</v>
      </c>
      <c r="E170" s="14">
        <f t="shared" si="61"/>
        <v>3829616.4823086262</v>
      </c>
      <c r="F170" s="10">
        <f t="shared" si="62"/>
        <v>143261174.77386084</v>
      </c>
      <c r="G170" s="10"/>
      <c r="H170" s="10">
        <f t="shared" si="63"/>
        <v>1005203.0083953344</v>
      </c>
      <c r="K170" s="11">
        <v>151</v>
      </c>
      <c r="L170" s="14">
        <f t="shared" si="75"/>
        <v>9246.2666490811807</v>
      </c>
      <c r="M170" s="14">
        <f t="shared" si="64"/>
        <v>1792.0816169679877</v>
      </c>
      <c r="N170" s="14">
        <f t="shared" si="65"/>
        <v>7454.1850321131933</v>
      </c>
      <c r="O170" s="14">
        <f t="shared" si="66"/>
        <v>241193.13358555399</v>
      </c>
      <c r="P170" s="35"/>
      <c r="Q170" s="14"/>
      <c r="R170" s="21">
        <f t="shared" si="67"/>
        <v>595.58837841879756</v>
      </c>
      <c r="S170" s="14">
        <f t="shared" si="57"/>
        <v>5506968.9599540699</v>
      </c>
      <c r="T170" s="23">
        <f t="shared" si="68"/>
        <v>1668237.7764983571</v>
      </c>
      <c r="U170" s="25">
        <f t="shared" si="69"/>
        <v>3838731.1834557131</v>
      </c>
      <c r="V170" s="25">
        <f t="shared" si="70"/>
        <v>143651827.31797057</v>
      </c>
      <c r="W170" s="25"/>
      <c r="X170" s="25">
        <f t="shared" si="58"/>
        <v>1007698.2774968143</v>
      </c>
      <c r="Y170" s="37"/>
      <c r="Z170" s="25"/>
      <c r="AA170" s="11">
        <v>151</v>
      </c>
      <c r="AB170" s="21">
        <f t="shared" si="59"/>
        <v>595.58837841879756</v>
      </c>
      <c r="AC170" s="25">
        <f t="shared" si="71"/>
        <v>6288.4929964432204</v>
      </c>
      <c r="AD170" s="26">
        <f t="shared" si="72"/>
        <v>1117.9691189639534</v>
      </c>
      <c r="AE170" s="25">
        <f t="shared" si="76"/>
        <v>5170.523877479267</v>
      </c>
      <c r="AF170" s="25">
        <f t="shared" si="73"/>
        <v>149945.19244690088</v>
      </c>
      <c r="AH170" s="27">
        <f t="shared" si="77"/>
        <v>3745353.3464495828</v>
      </c>
      <c r="AI170" s="27">
        <f t="shared" si="74"/>
        <v>685347.26512525172</v>
      </c>
      <c r="AJ170" s="10"/>
    </row>
    <row r="171" spans="2:36" x14ac:dyDescent="0.25">
      <c r="B171" s="11">
        <v>152</v>
      </c>
      <c r="C171" s="10">
        <f t="shared" si="79"/>
        <v>5493332.5672009569</v>
      </c>
      <c r="D171" s="10">
        <f t="shared" si="60"/>
        <v>1620400.0180864257</v>
      </c>
      <c r="E171" s="14">
        <f t="shared" si="61"/>
        <v>3872932.5491145309</v>
      </c>
      <c r="F171" s="10">
        <f t="shared" si="62"/>
        <v>139388242.22474632</v>
      </c>
      <c r="G171" s="10"/>
      <c r="H171" s="10">
        <f t="shared" si="63"/>
        <v>993960.50930376013</v>
      </c>
      <c r="K171" s="11">
        <v>152</v>
      </c>
      <c r="L171" s="14">
        <f t="shared" si="75"/>
        <v>9246.2666490811807</v>
      </c>
      <c r="M171" s="14">
        <f t="shared" si="64"/>
        <v>1738.356895383241</v>
      </c>
      <c r="N171" s="14">
        <f t="shared" si="65"/>
        <v>7507.9097536979398</v>
      </c>
      <c r="O171" s="14">
        <f t="shared" si="66"/>
        <v>233685.22383185604</v>
      </c>
      <c r="P171" s="35"/>
      <c r="Q171" s="14"/>
      <c r="R171" s="21">
        <f t="shared" si="67"/>
        <v>598.01487919657814</v>
      </c>
      <c r="S171" s="14">
        <f t="shared" si="57"/>
        <v>5529405.0331696318</v>
      </c>
      <c r="T171" s="23">
        <f t="shared" si="68"/>
        <v>1624818.6150338547</v>
      </c>
      <c r="U171" s="25">
        <f t="shared" si="69"/>
        <v>3904586.4181357771</v>
      </c>
      <c r="V171" s="25">
        <f t="shared" si="70"/>
        <v>139747240.89983481</v>
      </c>
      <c r="W171" s="25"/>
      <c r="X171" s="25">
        <f t="shared" si="58"/>
        <v>1000487.4410355369</v>
      </c>
      <c r="Y171" s="37"/>
      <c r="Z171" s="25"/>
      <c r="AA171" s="11">
        <v>152</v>
      </c>
      <c r="AB171" s="21">
        <f t="shared" si="59"/>
        <v>598.01487919657814</v>
      </c>
      <c r="AC171" s="25">
        <f t="shared" si="71"/>
        <v>6251.2273591444227</v>
      </c>
      <c r="AD171" s="26">
        <f t="shared" si="72"/>
        <v>1080.7034816651556</v>
      </c>
      <c r="AE171" s="25">
        <f t="shared" si="76"/>
        <v>5170.523877479267</v>
      </c>
      <c r="AF171" s="25">
        <f t="shared" si="73"/>
        <v>144774.66856942163</v>
      </c>
      <c r="AH171" s="27">
        <f t="shared" si="77"/>
        <v>3738326.9740090962</v>
      </c>
      <c r="AI171" s="27">
        <f t="shared" si="74"/>
        <v>676410.78299458732</v>
      </c>
      <c r="AJ171" s="10"/>
    </row>
    <row r="172" spans="2:36" x14ac:dyDescent="0.25">
      <c r="B172" s="11">
        <v>153</v>
      </c>
      <c r="C172" s="10">
        <f t="shared" si="79"/>
        <v>5493332.5672009569</v>
      </c>
      <c r="D172" s="10">
        <f t="shared" si="60"/>
        <v>1576594.0114517671</v>
      </c>
      <c r="E172" s="14">
        <f t="shared" si="61"/>
        <v>3916738.55574919</v>
      </c>
      <c r="F172" s="10">
        <f t="shared" si="62"/>
        <v>135471503.66899714</v>
      </c>
      <c r="G172" s="10"/>
      <c r="H172" s="10">
        <f t="shared" si="63"/>
        <v>982843.749774014</v>
      </c>
      <c r="K172" s="11">
        <v>153</v>
      </c>
      <c r="L172" s="14">
        <f t="shared" si="75"/>
        <v>9246.2666490811807</v>
      </c>
      <c r="M172" s="14">
        <f t="shared" si="64"/>
        <v>1684.2449623599634</v>
      </c>
      <c r="N172" s="14">
        <f t="shared" si="65"/>
        <v>7562.0216867212175</v>
      </c>
      <c r="O172" s="14">
        <f t="shared" si="66"/>
        <v>226123.20214513483</v>
      </c>
      <c r="P172" s="35"/>
      <c r="Q172" s="14"/>
      <c r="R172" s="21">
        <f t="shared" si="67"/>
        <v>600.4512658388885</v>
      </c>
      <c r="S172" s="14">
        <f t="shared" si="57"/>
        <v>5551932.5137246931</v>
      </c>
      <c r="T172" s="23">
        <f t="shared" si="68"/>
        <v>1580654.5774810817</v>
      </c>
      <c r="U172" s="25">
        <f t="shared" si="69"/>
        <v>3971277.9362436114</v>
      </c>
      <c r="V172" s="25">
        <f t="shared" si="70"/>
        <v>135775962.96359119</v>
      </c>
      <c r="W172" s="25"/>
      <c r="X172" s="25">
        <f t="shared" si="58"/>
        <v>993328.20351377584</v>
      </c>
      <c r="Y172" s="37"/>
      <c r="Z172" s="25"/>
      <c r="AA172" s="11">
        <v>153</v>
      </c>
      <c r="AB172" s="21">
        <f t="shared" si="59"/>
        <v>600.4512658388885</v>
      </c>
      <c r="AC172" s="25">
        <f t="shared" si="71"/>
        <v>6213.9617218456251</v>
      </c>
      <c r="AD172" s="26">
        <f t="shared" si="72"/>
        <v>1043.4378443663579</v>
      </c>
      <c r="AE172" s="25">
        <f t="shared" si="76"/>
        <v>5170.523877479267</v>
      </c>
      <c r="AF172" s="25">
        <f t="shared" si="73"/>
        <v>139604.14469194238</v>
      </c>
      <c r="AH172" s="27">
        <f t="shared" si="77"/>
        <v>3731181.1817566049</v>
      </c>
      <c r="AI172" s="27">
        <f t="shared" si="74"/>
        <v>667567.10228313145</v>
      </c>
      <c r="AJ172" s="10"/>
    </row>
    <row r="173" spans="2:36" x14ac:dyDescent="0.25">
      <c r="B173" s="11">
        <v>154</v>
      </c>
      <c r="C173" s="10">
        <f t="shared" si="79"/>
        <v>5493332.5672009569</v>
      </c>
      <c r="D173" s="10">
        <f t="shared" si="60"/>
        <v>1532292.523371734</v>
      </c>
      <c r="E173" s="14">
        <f t="shared" si="61"/>
        <v>3961040.0438292231</v>
      </c>
      <c r="F173" s="10">
        <f t="shared" si="62"/>
        <v>131510463.62516792</v>
      </c>
      <c r="G173" s="10"/>
      <c r="H173" s="10">
        <f t="shared" si="63"/>
        <v>971851.32349622843</v>
      </c>
      <c r="K173" s="11">
        <v>154</v>
      </c>
      <c r="L173" s="14">
        <f t="shared" si="75"/>
        <v>9246.2666490811807</v>
      </c>
      <c r="M173" s="14">
        <f t="shared" si="64"/>
        <v>1629.7430271401261</v>
      </c>
      <c r="N173" s="14">
        <f t="shared" si="65"/>
        <v>7616.5236219410544</v>
      </c>
      <c r="O173" s="14">
        <f t="shared" si="66"/>
        <v>218506.67852319378</v>
      </c>
      <c r="P173" s="35"/>
      <c r="Q173" s="14"/>
      <c r="R173" s="21">
        <f t="shared" si="67"/>
        <v>602.8975786219645</v>
      </c>
      <c r="S173" s="14">
        <f t="shared" si="57"/>
        <v>5574551.7740240693</v>
      </c>
      <c r="T173" s="23">
        <f t="shared" si="68"/>
        <v>1535736.2047965548</v>
      </c>
      <c r="U173" s="25">
        <f t="shared" si="69"/>
        <v>4038815.5692275148</v>
      </c>
      <c r="V173" s="25">
        <f t="shared" si="70"/>
        <v>131737147.39436367</v>
      </c>
      <c r="W173" s="25"/>
      <c r="X173" s="25">
        <f t="shared" si="58"/>
        <v>986220.19570244453</v>
      </c>
      <c r="Y173" s="37"/>
      <c r="Z173" s="25"/>
      <c r="AA173" s="11">
        <v>154</v>
      </c>
      <c r="AB173" s="21">
        <f t="shared" si="59"/>
        <v>602.8975786219645</v>
      </c>
      <c r="AC173" s="25">
        <f t="shared" si="71"/>
        <v>6176.6960845468266</v>
      </c>
      <c r="AD173" s="26">
        <f t="shared" si="72"/>
        <v>1006.17220706756</v>
      </c>
      <c r="AE173" s="25">
        <f t="shared" si="76"/>
        <v>5170.523877479267</v>
      </c>
      <c r="AF173" s="25">
        <f t="shared" si="73"/>
        <v>134433.62081446312</v>
      </c>
      <c r="AH173" s="27">
        <f t="shared" si="77"/>
        <v>3723915.1132570505</v>
      </c>
      <c r="AI173" s="27">
        <f t="shared" si="74"/>
        <v>658815.35245380644</v>
      </c>
      <c r="AJ173" s="10"/>
    </row>
    <row r="174" spans="2:36" x14ac:dyDescent="0.25">
      <c r="B174" s="11">
        <v>155</v>
      </c>
      <c r="C174" s="10">
        <f t="shared" si="79"/>
        <v>5493332.5672009569</v>
      </c>
      <c r="D174" s="10">
        <f t="shared" si="60"/>
        <v>1487489.9495495276</v>
      </c>
      <c r="E174" s="14">
        <f t="shared" si="61"/>
        <v>4005842.617651429</v>
      </c>
      <c r="F174" s="10">
        <f t="shared" si="62"/>
        <v>127504621.00751649</v>
      </c>
      <c r="G174" s="10"/>
      <c r="H174" s="10">
        <f t="shared" si="63"/>
        <v>960981.83988913777</v>
      </c>
      <c r="K174" s="11">
        <v>155</v>
      </c>
      <c r="L174" s="14">
        <f t="shared" si="75"/>
        <v>9246.2666490811807</v>
      </c>
      <c r="M174" s="14">
        <f t="shared" si="64"/>
        <v>1574.8482788518043</v>
      </c>
      <c r="N174" s="14">
        <f t="shared" si="65"/>
        <v>7671.4183702293767</v>
      </c>
      <c r="O174" s="14">
        <f t="shared" si="66"/>
        <v>210835.26015296442</v>
      </c>
      <c r="P174" s="35"/>
      <c r="Q174" s="14"/>
      <c r="R174" s="21">
        <f t="shared" si="67"/>
        <v>605.3538579861322</v>
      </c>
      <c r="S174" s="14">
        <f t="shared" si="57"/>
        <v>5597263.1879897993</v>
      </c>
      <c r="T174" s="23">
        <f t="shared" si="68"/>
        <v>1490053.9267351432</v>
      </c>
      <c r="U174" s="25">
        <f t="shared" si="69"/>
        <v>4107209.2612546561</v>
      </c>
      <c r="V174" s="25">
        <f t="shared" si="70"/>
        <v>127629938.13310902</v>
      </c>
      <c r="W174" s="25"/>
      <c r="X174" s="25">
        <f t="shared" si="58"/>
        <v>979163.05101456796</v>
      </c>
      <c r="Y174" s="37"/>
      <c r="Z174" s="25"/>
      <c r="AA174" s="11">
        <v>155</v>
      </c>
      <c r="AB174" s="21">
        <f t="shared" si="59"/>
        <v>605.3538579861322</v>
      </c>
      <c r="AC174" s="25">
        <f t="shared" si="71"/>
        <v>6139.4304472480289</v>
      </c>
      <c r="AD174" s="26">
        <f t="shared" si="72"/>
        <v>968.90656976876221</v>
      </c>
      <c r="AE174" s="25">
        <f t="shared" si="76"/>
        <v>5170.523877479267</v>
      </c>
      <c r="AF174" s="25">
        <f t="shared" si="73"/>
        <v>129263.09693698386</v>
      </c>
      <c r="AH174" s="27">
        <f t="shared" si="77"/>
        <v>3716527.9070791192</v>
      </c>
      <c r="AI174" s="27">
        <f t="shared" si="74"/>
        <v>650154.67067635211</v>
      </c>
      <c r="AJ174" s="10"/>
    </row>
    <row r="175" spans="2:36" x14ac:dyDescent="0.25">
      <c r="B175" s="11">
        <v>156</v>
      </c>
      <c r="C175" s="10">
        <f t="shared" si="79"/>
        <v>5493332.5672009569</v>
      </c>
      <c r="D175" s="10">
        <f t="shared" si="60"/>
        <v>1442180.6222992102</v>
      </c>
      <c r="E175" s="14">
        <f t="shared" si="61"/>
        <v>4051151.9449017467</v>
      </c>
      <c r="F175" s="10">
        <f t="shared" si="62"/>
        <v>123453469.06261474</v>
      </c>
      <c r="G175" s="10"/>
      <c r="H175" s="10">
        <f t="shared" si="63"/>
        <v>950233.92392416287</v>
      </c>
      <c r="K175" s="11">
        <v>156</v>
      </c>
      <c r="L175" s="14">
        <f t="shared" si="75"/>
        <v>9246.2666490811807</v>
      </c>
      <c r="M175" s="14">
        <f t="shared" si="64"/>
        <v>1519.5578863642106</v>
      </c>
      <c r="N175" s="14">
        <f t="shared" si="65"/>
        <v>7726.7087627169703</v>
      </c>
      <c r="O175" s="14">
        <f t="shared" si="66"/>
        <v>203108.55139024745</v>
      </c>
      <c r="P175" s="35"/>
      <c r="Q175" s="14"/>
      <c r="R175" s="21">
        <f t="shared" si="67"/>
        <v>607.82014453647673</v>
      </c>
      <c r="S175" s="14">
        <f t="shared" si="57"/>
        <v>5620067.1310673272</v>
      </c>
      <c r="T175" s="23">
        <f t="shared" si="68"/>
        <v>1443598.0605751229</v>
      </c>
      <c r="U175" s="25">
        <f t="shared" si="69"/>
        <v>4176469.0704922043</v>
      </c>
      <c r="V175" s="25">
        <f t="shared" si="70"/>
        <v>123453469.06261681</v>
      </c>
      <c r="W175" s="25"/>
      <c r="X175" s="25">
        <f t="shared" si="58"/>
        <v>972156.40548637428</v>
      </c>
      <c r="Y175" s="37"/>
      <c r="Z175" s="25"/>
      <c r="AA175" s="11">
        <v>156</v>
      </c>
      <c r="AB175" s="21">
        <f t="shared" si="59"/>
        <v>607.82014453647673</v>
      </c>
      <c r="AC175" s="25">
        <f t="shared" si="71"/>
        <v>6102.1648099492313</v>
      </c>
      <c r="AD175" s="26">
        <f t="shared" si="72"/>
        <v>931.64093246996424</v>
      </c>
      <c r="AE175" s="25">
        <f t="shared" si="76"/>
        <v>5170.523877479267</v>
      </c>
      <c r="AF175" s="25">
        <f t="shared" si="73"/>
        <v>124092.57305950459</v>
      </c>
      <c r="AH175" s="27">
        <f t="shared" si="77"/>
        <v>3709018.6967687439</v>
      </c>
      <c r="AI175" s="27">
        <f t="shared" si="74"/>
        <v>641584.20176160394</v>
      </c>
      <c r="AJ175" s="10"/>
    </row>
    <row r="176" spans="2:36" x14ac:dyDescent="0.25">
      <c r="B176" s="11">
        <v>157</v>
      </c>
      <c r="C176" s="10">
        <f>$C$175*(1+$C$3)</f>
        <v>5767999.1955610048</v>
      </c>
      <c r="D176" s="10">
        <f t="shared" si="60"/>
        <v>1396358.8098287222</v>
      </c>
      <c r="E176" s="14">
        <f t="shared" si="61"/>
        <v>4371640.3857322829</v>
      </c>
      <c r="F176" s="10">
        <f t="shared" si="62"/>
        <v>119081828.67688246</v>
      </c>
      <c r="G176" s="10"/>
      <c r="H176" s="10">
        <f t="shared" si="63"/>
        <v>986586.52674904093</v>
      </c>
      <c r="K176" s="11">
        <v>157</v>
      </c>
      <c r="L176" s="14">
        <f t="shared" si="75"/>
        <v>9246.2666490811807</v>
      </c>
      <c r="M176" s="14">
        <f t="shared" si="64"/>
        <v>1463.8689981416828</v>
      </c>
      <c r="N176" s="14">
        <f t="shared" si="65"/>
        <v>7782.3976509394979</v>
      </c>
      <c r="O176" s="14">
        <f t="shared" si="66"/>
        <v>195326.15373930795</v>
      </c>
      <c r="P176" s="35"/>
      <c r="Q176" s="14"/>
      <c r="R176" s="21">
        <f t="shared" si="67"/>
        <v>610.29647904351339</v>
      </c>
      <c r="S176" s="14">
        <f t="shared" si="57"/>
        <v>5642963.9802317098</v>
      </c>
      <c r="T176" s="23">
        <f t="shared" si="68"/>
        <v>1396358.8098287457</v>
      </c>
      <c r="U176" s="25">
        <f t="shared" si="69"/>
        <v>4246605.1704029646</v>
      </c>
      <c r="V176" s="25">
        <f t="shared" si="70"/>
        <v>119206863.89221385</v>
      </c>
      <c r="W176" s="25"/>
      <c r="X176" s="25">
        <f t="shared" si="58"/>
        <v>965199.89775852661</v>
      </c>
      <c r="Y176" s="37"/>
      <c r="Z176" s="25"/>
      <c r="AA176" s="11">
        <v>157</v>
      </c>
      <c r="AB176" s="21">
        <f t="shared" si="59"/>
        <v>610.29647904351339</v>
      </c>
      <c r="AC176" s="25">
        <f t="shared" si="71"/>
        <v>6064.8991726504337</v>
      </c>
      <c r="AD176" s="26">
        <f t="shared" si="72"/>
        <v>894.37529517116627</v>
      </c>
      <c r="AE176" s="25">
        <f t="shared" si="76"/>
        <v>5170.523877479267</v>
      </c>
      <c r="AF176" s="25">
        <f t="shared" si="73"/>
        <v>118922.04918202532</v>
      </c>
      <c r="AH176" s="27">
        <f t="shared" si="77"/>
        <v>3701386.6108224769</v>
      </c>
      <c r="AI176" s="27">
        <f t="shared" si="74"/>
        <v>633103.09809631959</v>
      </c>
      <c r="AJ176" s="10"/>
    </row>
    <row r="177" spans="2:36" x14ac:dyDescent="0.25">
      <c r="B177" s="11">
        <v>158</v>
      </c>
      <c r="C177" s="10">
        <f t="shared" ref="C177:C187" si="80">$C$175*(1+$C$3)</f>
        <v>5767999.1955610048</v>
      </c>
      <c r="D177" s="10">
        <f t="shared" si="60"/>
        <v>1346912.0132958179</v>
      </c>
      <c r="E177" s="14">
        <f t="shared" si="61"/>
        <v>4421087.1822651867</v>
      </c>
      <c r="F177" s="10">
        <f t="shared" si="62"/>
        <v>114660741.49461727</v>
      </c>
      <c r="G177" s="10"/>
      <c r="H177" s="10">
        <f t="shared" si="63"/>
        <v>975552.24010435387</v>
      </c>
      <c r="K177" s="11">
        <v>158</v>
      </c>
      <c r="L177" s="14">
        <f t="shared" si="75"/>
        <v>9246.2666490811807</v>
      </c>
      <c r="M177" s="14">
        <f t="shared" si="64"/>
        <v>1407.778742096619</v>
      </c>
      <c r="N177" s="14">
        <f t="shared" si="65"/>
        <v>7838.487906984562</v>
      </c>
      <c r="O177" s="14">
        <f t="shared" si="66"/>
        <v>187487.6658323234</v>
      </c>
      <c r="P177" s="35"/>
      <c r="Q177" s="14"/>
      <c r="R177" s="21">
        <f t="shared" si="67"/>
        <v>612.78290244386142</v>
      </c>
      <c r="S177" s="14">
        <f t="shared" si="57"/>
        <v>5665954.1139938422</v>
      </c>
      <c r="T177" s="23">
        <f t="shared" si="68"/>
        <v>1348326.262938153</v>
      </c>
      <c r="U177" s="25">
        <f t="shared" si="69"/>
        <v>4317627.8510556892</v>
      </c>
      <c r="V177" s="25">
        <f t="shared" si="70"/>
        <v>114889236.04115817</v>
      </c>
      <c r="W177" s="25"/>
      <c r="X177" s="25">
        <f t="shared" si="58"/>
        <v>958293.16905748378</v>
      </c>
      <c r="Y177" s="37"/>
      <c r="Z177" s="25"/>
      <c r="AA177" s="11">
        <v>158</v>
      </c>
      <c r="AB177" s="21">
        <f t="shared" si="59"/>
        <v>612.78290244386142</v>
      </c>
      <c r="AC177" s="25">
        <f t="shared" si="71"/>
        <v>6027.6335353516351</v>
      </c>
      <c r="AD177" s="26">
        <f t="shared" si="72"/>
        <v>857.1096578723683</v>
      </c>
      <c r="AE177" s="25">
        <f t="shared" si="76"/>
        <v>5170.523877479267</v>
      </c>
      <c r="AF177" s="25">
        <f t="shared" si="73"/>
        <v>113751.52530454606</v>
      </c>
      <c r="AH177" s="27">
        <f t="shared" si="77"/>
        <v>3693630.7726607285</v>
      </c>
      <c r="AI177" s="27">
        <f t="shared" si="74"/>
        <v>624710.5195785457</v>
      </c>
      <c r="AJ177" s="10"/>
    </row>
    <row r="178" spans="2:36" x14ac:dyDescent="0.25">
      <c r="B178" s="11">
        <v>159</v>
      </c>
      <c r="C178" s="10">
        <f t="shared" si="80"/>
        <v>5767999.1955610048</v>
      </c>
      <c r="D178" s="10">
        <f t="shared" si="60"/>
        <v>1296905.9334112119</v>
      </c>
      <c r="E178" s="14">
        <f t="shared" si="61"/>
        <v>4471093.2621497931</v>
      </c>
      <c r="F178" s="10">
        <f t="shared" si="62"/>
        <v>110189648.23246747</v>
      </c>
      <c r="G178" s="10"/>
      <c r="H178" s="10">
        <f t="shared" si="63"/>
        <v>964641.36430955818</v>
      </c>
      <c r="K178" s="11">
        <v>159</v>
      </c>
      <c r="L178" s="14">
        <f t="shared" si="75"/>
        <v>9246.2666490811807</v>
      </c>
      <c r="M178" s="14">
        <f t="shared" si="64"/>
        <v>1351.2842254413536</v>
      </c>
      <c r="N178" s="14">
        <f t="shared" si="65"/>
        <v>7894.9824236398272</v>
      </c>
      <c r="O178" s="14">
        <f t="shared" si="66"/>
        <v>179592.68340868357</v>
      </c>
      <c r="P178" s="35"/>
      <c r="Q178" s="14"/>
      <c r="R178" s="21">
        <f t="shared" si="67"/>
        <v>615.27945584092106</v>
      </c>
      <c r="S178" s="14">
        <f t="shared" si="57"/>
        <v>5689037.9124067258</v>
      </c>
      <c r="T178" s="23">
        <f t="shared" si="68"/>
        <v>1299490.3919564667</v>
      </c>
      <c r="U178" s="25">
        <f t="shared" si="69"/>
        <v>4389547.5204502586</v>
      </c>
      <c r="V178" s="25">
        <f t="shared" si="70"/>
        <v>110499688.52070791</v>
      </c>
      <c r="W178" s="25"/>
      <c r="X178" s="25">
        <f t="shared" si="58"/>
        <v>951435.86317699973</v>
      </c>
      <c r="Y178" s="37"/>
      <c r="Z178" s="25"/>
      <c r="AA178" s="11">
        <v>159</v>
      </c>
      <c r="AB178" s="21">
        <f t="shared" si="59"/>
        <v>615.27945584092106</v>
      </c>
      <c r="AC178" s="25">
        <f t="shared" si="71"/>
        <v>5990.3678980528375</v>
      </c>
      <c r="AD178" s="26">
        <f t="shared" si="72"/>
        <v>819.84402057357045</v>
      </c>
      <c r="AE178" s="25">
        <f t="shared" si="76"/>
        <v>5170.523877479267</v>
      </c>
      <c r="AF178" s="25">
        <f t="shared" si="73"/>
        <v>108581.00142706679</v>
      </c>
      <c r="AH178" s="27">
        <f t="shared" si="77"/>
        <v>3685750.3006008719</v>
      </c>
      <c r="AI178" s="27">
        <f t="shared" si="74"/>
        <v>616405.63355352252</v>
      </c>
      <c r="AJ178" s="10"/>
    </row>
    <row r="179" spans="2:36" x14ac:dyDescent="0.25">
      <c r="B179" s="11">
        <v>160</v>
      </c>
      <c r="C179" s="10">
        <f t="shared" si="80"/>
        <v>5767999.1955610048</v>
      </c>
      <c r="D179" s="10">
        <f t="shared" si="60"/>
        <v>1246334.2442268266</v>
      </c>
      <c r="E179" s="14">
        <f t="shared" si="61"/>
        <v>4521664.9513341784</v>
      </c>
      <c r="F179" s="10">
        <f t="shared" si="62"/>
        <v>105667983.28113329</v>
      </c>
      <c r="G179" s="10"/>
      <c r="H179" s="10">
        <f t="shared" si="63"/>
        <v>953852.51909981517</v>
      </c>
      <c r="K179" s="11">
        <v>160</v>
      </c>
      <c r="L179" s="14">
        <f t="shared" si="75"/>
        <v>9246.2666490811807</v>
      </c>
      <c r="M179" s="14">
        <f t="shared" si="64"/>
        <v>1294.3825345389646</v>
      </c>
      <c r="N179" s="14">
        <f t="shared" si="65"/>
        <v>7951.8841145422157</v>
      </c>
      <c r="O179" s="14">
        <f t="shared" si="66"/>
        <v>171640.79929414135</v>
      </c>
      <c r="P179" s="35"/>
      <c r="Q179" s="14"/>
      <c r="R179" s="21">
        <f t="shared" si="67"/>
        <v>617.78618050555281</v>
      </c>
      <c r="S179" s="14">
        <f t="shared" si="57"/>
        <v>5712215.7570717391</v>
      </c>
      <c r="T179" s="23">
        <f t="shared" si="68"/>
        <v>1249841.0512138929</v>
      </c>
      <c r="U179" s="25">
        <f t="shared" si="69"/>
        <v>4462374.705857846</v>
      </c>
      <c r="V179" s="25">
        <f t="shared" si="70"/>
        <v>106037313.81485006</v>
      </c>
      <c r="W179" s="25"/>
      <c r="X179" s="25">
        <f t="shared" si="58"/>
        <v>944627.62645974942</v>
      </c>
      <c r="Y179" s="37"/>
      <c r="Z179" s="25"/>
      <c r="AA179" s="11">
        <v>160</v>
      </c>
      <c r="AB179" s="21">
        <f t="shared" si="59"/>
        <v>617.78618050555281</v>
      </c>
      <c r="AC179" s="25">
        <f t="shared" si="71"/>
        <v>5953.1022607540399</v>
      </c>
      <c r="AD179" s="26">
        <f t="shared" si="72"/>
        <v>782.57838327477248</v>
      </c>
      <c r="AE179" s="25">
        <f t="shared" si="76"/>
        <v>5170.523877479267</v>
      </c>
      <c r="AF179" s="25">
        <f t="shared" si="73"/>
        <v>103410.47754958752</v>
      </c>
      <c r="AH179" s="27">
        <f t="shared" si="77"/>
        <v>3677744.3078302098</v>
      </c>
      <c r="AI179" s="27">
        <f t="shared" si="74"/>
        <v>608187.61475011881</v>
      </c>
      <c r="AJ179" s="10"/>
    </row>
    <row r="180" spans="2:36" x14ac:dyDescent="0.25">
      <c r="B180" s="11">
        <v>161</v>
      </c>
      <c r="C180" s="10">
        <f t="shared" si="80"/>
        <v>5767999.1955610048</v>
      </c>
      <c r="D180" s="10">
        <f t="shared" si="60"/>
        <v>1195190.5482429827</v>
      </c>
      <c r="E180" s="14">
        <f t="shared" si="61"/>
        <v>4572808.6473180223</v>
      </c>
      <c r="F180" s="10">
        <f t="shared" si="62"/>
        <v>101095174.63381527</v>
      </c>
      <c r="G180" s="10"/>
      <c r="H180" s="10">
        <f t="shared" si="63"/>
        <v>943184.33964759251</v>
      </c>
      <c r="K180" s="11">
        <v>161</v>
      </c>
      <c r="L180" s="14">
        <f t="shared" si="75"/>
        <v>9246.2666490811807</v>
      </c>
      <c r="M180" s="14">
        <f t="shared" si="64"/>
        <v>1237.0707347530074</v>
      </c>
      <c r="N180" s="14">
        <f t="shared" si="65"/>
        <v>8009.1959143281729</v>
      </c>
      <c r="O180" s="14">
        <f t="shared" si="66"/>
        <v>163631.60337981317</v>
      </c>
      <c r="P180" s="35"/>
      <c r="Q180" s="14"/>
      <c r="R180" s="21">
        <f t="shared" si="67"/>
        <v>620.30311787675976</v>
      </c>
      <c r="S180" s="14">
        <f t="shared" ref="S180:S199" si="81">L180*R180</f>
        <v>5735488.0311449561</v>
      </c>
      <c r="T180" s="23">
        <f t="shared" si="68"/>
        <v>1199367.9759686675</v>
      </c>
      <c r="U180" s="25">
        <f t="shared" si="69"/>
        <v>4536120.0551762888</v>
      </c>
      <c r="V180" s="25">
        <f t="shared" si="70"/>
        <v>101501193.75967377</v>
      </c>
      <c r="W180" s="25"/>
      <c r="X180" s="25">
        <f t="shared" ref="X180:X199" si="82">1/(1+$C$7/12)^K180*S180</f>
        <v>937868.10777909227</v>
      </c>
      <c r="Y180" s="37"/>
      <c r="Z180" s="25"/>
      <c r="AA180" s="11">
        <v>161</v>
      </c>
      <c r="AB180" s="21">
        <f t="shared" si="59"/>
        <v>620.30311787675976</v>
      </c>
      <c r="AC180" s="25">
        <f t="shared" si="71"/>
        <v>5915.8366234552414</v>
      </c>
      <c r="AD180" s="26">
        <f t="shared" si="72"/>
        <v>745.31274597597451</v>
      </c>
      <c r="AE180" s="25">
        <f t="shared" si="76"/>
        <v>5170.523877479267</v>
      </c>
      <c r="AF180" s="25">
        <f t="shared" si="73"/>
        <v>98239.953672108255</v>
      </c>
      <c r="AH180" s="27">
        <f t="shared" si="77"/>
        <v>3669611.9023788092</v>
      </c>
      <c r="AI180" s="27">
        <f t="shared" si="74"/>
        <v>600055.64521779877</v>
      </c>
      <c r="AJ180" s="10"/>
    </row>
    <row r="181" spans="2:36" x14ac:dyDescent="0.25">
      <c r="B181" s="11">
        <v>162</v>
      </c>
      <c r="C181" s="10">
        <f t="shared" si="80"/>
        <v>5767999.1955610048</v>
      </c>
      <c r="D181" s="10">
        <f t="shared" si="60"/>
        <v>1143468.3755990944</v>
      </c>
      <c r="E181" s="14">
        <f t="shared" si="61"/>
        <v>4624530.8199619101</v>
      </c>
      <c r="F181" s="10">
        <f t="shared" si="62"/>
        <v>96470643.813853368</v>
      </c>
      <c r="G181" s="10"/>
      <c r="H181" s="10">
        <f t="shared" ref="H181:H199" si="83">1/(1+$C$7/12)^B181*C181</f>
        <v>932635.47639000777</v>
      </c>
      <c r="K181" s="11">
        <v>162</v>
      </c>
      <c r="L181" s="14">
        <f t="shared" si="75"/>
        <v>9246.2666490811807</v>
      </c>
      <c r="M181" s="14">
        <f t="shared" si="64"/>
        <v>1179.345870296163</v>
      </c>
      <c r="N181" s="14">
        <f t="shared" si="65"/>
        <v>8066.9207787850173</v>
      </c>
      <c r="O181" s="14">
        <f t="shared" si="66"/>
        <v>155564.68260102815</v>
      </c>
      <c r="P181" s="35"/>
      <c r="Q181" s="14"/>
      <c r="R181" s="21">
        <f t="shared" si="67"/>
        <v>622.83030956237269</v>
      </c>
      <c r="S181" s="14">
        <f t="shared" si="81"/>
        <v>5758855.1193434745</v>
      </c>
      <c r="T181" s="23">
        <f t="shared" si="68"/>
        <v>1148060.7810426701</v>
      </c>
      <c r="U181" s="25">
        <f t="shared" si="69"/>
        <v>4610794.3383008046</v>
      </c>
      <c r="V181" s="25">
        <f t="shared" si="70"/>
        <v>96890399.421372965</v>
      </c>
      <c r="W181" s="25"/>
      <c r="X181" s="25">
        <f t="shared" si="82"/>
        <v>931156.95852096123</v>
      </c>
      <c r="Y181" s="37"/>
      <c r="Z181" s="25"/>
      <c r="AA181" s="11">
        <v>162</v>
      </c>
      <c r="AB181" s="21">
        <f t="shared" si="59"/>
        <v>622.83030956237269</v>
      </c>
      <c r="AC181" s="25">
        <f t="shared" si="71"/>
        <v>5878.5709861564437</v>
      </c>
      <c r="AD181" s="26">
        <f t="shared" si="72"/>
        <v>708.04710867717654</v>
      </c>
      <c r="AE181" s="25">
        <f t="shared" si="76"/>
        <v>5170.523877479267</v>
      </c>
      <c r="AF181" s="25">
        <f t="shared" si="73"/>
        <v>93069.429794628988</v>
      </c>
      <c r="AH181" s="27">
        <f t="shared" si="77"/>
        <v>3661352.1870922004</v>
      </c>
      <c r="AI181" s="27">
        <f t="shared" si="74"/>
        <v>592008.91426411015</v>
      </c>
      <c r="AJ181" s="10"/>
    </row>
    <row r="182" spans="2:36" x14ac:dyDescent="0.25">
      <c r="B182" s="11">
        <v>163</v>
      </c>
      <c r="C182" s="10">
        <f t="shared" si="80"/>
        <v>5767999.1955610048</v>
      </c>
      <c r="D182" s="10">
        <f t="shared" si="60"/>
        <v>1091161.1832552077</v>
      </c>
      <c r="E182" s="14">
        <f t="shared" si="61"/>
        <v>4676838.0123057971</v>
      </c>
      <c r="F182" s="10">
        <f t="shared" si="62"/>
        <v>91793805.801547572</v>
      </c>
      <c r="G182" s="10"/>
      <c r="H182" s="10">
        <f t="shared" si="83"/>
        <v>922204.59485810436</v>
      </c>
      <c r="K182" s="11">
        <v>163</v>
      </c>
      <c r="L182" s="14">
        <f t="shared" si="75"/>
        <v>9246.2666490811807</v>
      </c>
      <c r="M182" s="14">
        <f t="shared" si="64"/>
        <v>1121.2049640777977</v>
      </c>
      <c r="N182" s="14">
        <f t="shared" si="65"/>
        <v>8125.061685003383</v>
      </c>
      <c r="O182" s="14">
        <f t="shared" si="66"/>
        <v>147439.62091602478</v>
      </c>
      <c r="P182" s="35"/>
      <c r="Q182" s="14"/>
      <c r="R182" s="21">
        <f t="shared" si="67"/>
        <v>625.36779733973776</v>
      </c>
      <c r="S182" s="14">
        <f t="shared" si="81"/>
        <v>5782317.4079517759</v>
      </c>
      <c r="T182" s="23">
        <f t="shared" si="68"/>
        <v>1095908.9594415352</v>
      </c>
      <c r="U182" s="25">
        <f t="shared" si="69"/>
        <v>4686408.4485102408</v>
      </c>
      <c r="V182" s="25">
        <f t="shared" si="70"/>
        <v>92203990.97286272</v>
      </c>
      <c r="W182" s="25"/>
      <c r="X182" s="25">
        <f t="shared" si="82"/>
        <v>924493.83256588434</v>
      </c>
      <c r="Y182" s="37"/>
      <c r="Z182" s="25"/>
      <c r="AA182" s="11">
        <v>163</v>
      </c>
      <c r="AB182" s="21">
        <f t="shared" si="59"/>
        <v>625.36779733973776</v>
      </c>
      <c r="AC182" s="25">
        <f t="shared" si="71"/>
        <v>5841.3053488576461</v>
      </c>
      <c r="AD182" s="26">
        <f t="shared" si="72"/>
        <v>670.78147137837868</v>
      </c>
      <c r="AE182" s="25">
        <f t="shared" si="76"/>
        <v>5170.523877479267</v>
      </c>
      <c r="AF182" s="25">
        <f t="shared" si="73"/>
        <v>87898.905917149721</v>
      </c>
      <c r="AH182" s="27">
        <f t="shared" si="77"/>
        <v>3652964.2596039348</v>
      </c>
      <c r="AI182" s="27">
        <f t="shared" si="74"/>
        <v>584046.61839269358</v>
      </c>
      <c r="AJ182" s="10"/>
    </row>
    <row r="183" spans="2:36" x14ac:dyDescent="0.25">
      <c r="B183" s="11">
        <v>164</v>
      </c>
      <c r="C183" s="10">
        <f t="shared" si="80"/>
        <v>5767999.1955610048</v>
      </c>
      <c r="D183" s="10">
        <f t="shared" si="60"/>
        <v>1038262.3541642828</v>
      </c>
      <c r="E183" s="14">
        <f t="shared" si="61"/>
        <v>4729736.841396722</v>
      </c>
      <c r="F183" s="10">
        <f t="shared" si="62"/>
        <v>87064068.960150853</v>
      </c>
      <c r="G183" s="10"/>
      <c r="H183" s="10">
        <f t="shared" si="83"/>
        <v>911890.37550803635</v>
      </c>
      <c r="K183" s="11">
        <v>164</v>
      </c>
      <c r="L183" s="14">
        <f t="shared" si="75"/>
        <v>9246.2666490811807</v>
      </c>
      <c r="M183" s="14">
        <f t="shared" si="64"/>
        <v>1062.645017550424</v>
      </c>
      <c r="N183" s="14">
        <f t="shared" si="65"/>
        <v>8183.6216315307565</v>
      </c>
      <c r="O183" s="14">
        <f t="shared" si="66"/>
        <v>139255.99928449403</v>
      </c>
      <c r="P183" s="35"/>
      <c r="Q183" s="14"/>
      <c r="R183" s="21">
        <f t="shared" si="67"/>
        <v>627.91562315640738</v>
      </c>
      <c r="S183" s="14">
        <f t="shared" si="81"/>
        <v>5805875.2848281162</v>
      </c>
      <c r="T183" s="23">
        <f t="shared" si="68"/>
        <v>1042901.8809590827</v>
      </c>
      <c r="U183" s="25">
        <f t="shared" si="69"/>
        <v>4762973.4038690338</v>
      </c>
      <c r="V183" s="25">
        <f t="shared" si="70"/>
        <v>87441017.568993688</v>
      </c>
      <c r="W183" s="25"/>
      <c r="X183" s="25">
        <f t="shared" si="82"/>
        <v>917878.38627113472</v>
      </c>
      <c r="Y183" s="37"/>
      <c r="Z183" s="25"/>
      <c r="AA183" s="11">
        <v>164</v>
      </c>
      <c r="AB183" s="21">
        <f t="shared" si="59"/>
        <v>627.91562315640738</v>
      </c>
      <c r="AC183" s="25">
        <f t="shared" si="71"/>
        <v>5804.0397115588476</v>
      </c>
      <c r="AD183" s="26">
        <f t="shared" si="72"/>
        <v>633.51583407958071</v>
      </c>
      <c r="AE183" s="25">
        <f t="shared" si="76"/>
        <v>5170.523877479267</v>
      </c>
      <c r="AF183" s="25">
        <f t="shared" si="73"/>
        <v>82728.382039670454</v>
      </c>
      <c r="AH183" s="27">
        <f t="shared" si="77"/>
        <v>3644447.2123080087</v>
      </c>
      <c r="AI183" s="27">
        <f t="shared" si="74"/>
        <v>576167.96124180686</v>
      </c>
      <c r="AJ183" s="10"/>
    </row>
    <row r="184" spans="2:36" x14ac:dyDescent="0.25">
      <c r="B184" s="11">
        <v>165</v>
      </c>
      <c r="C184" s="10">
        <f t="shared" si="80"/>
        <v>5767999.1955610048</v>
      </c>
      <c r="D184" s="10">
        <f t="shared" si="60"/>
        <v>984765.19643511379</v>
      </c>
      <c r="E184" s="14">
        <f t="shared" si="61"/>
        <v>4783233.9991258914</v>
      </c>
      <c r="F184" s="10">
        <f t="shared" si="62"/>
        <v>82280834.961024955</v>
      </c>
      <c r="G184" s="10"/>
      <c r="H184" s="10">
        <f t="shared" si="83"/>
        <v>901691.51355414069</v>
      </c>
      <c r="K184" s="11">
        <v>165</v>
      </c>
      <c r="L184" s="14">
        <f t="shared" si="75"/>
        <v>9246.2666490811807</v>
      </c>
      <c r="M184" s="14">
        <f t="shared" si="64"/>
        <v>1003.6630105550516</v>
      </c>
      <c r="N184" s="14">
        <f t="shared" si="65"/>
        <v>8242.6036385261286</v>
      </c>
      <c r="O184" s="14">
        <f t="shared" si="66"/>
        <v>131013.3956459679</v>
      </c>
      <c r="P184" s="35"/>
      <c r="Q184" s="14"/>
      <c r="R184" s="21">
        <f t="shared" si="67"/>
        <v>630.47382913083322</v>
      </c>
      <c r="S184" s="14">
        <f t="shared" si="81"/>
        <v>5829529.1394109298</v>
      </c>
      <c r="T184" s="23">
        <f t="shared" si="68"/>
        <v>989028.79076589283</v>
      </c>
      <c r="U184" s="25">
        <f t="shared" si="69"/>
        <v>4840500.348645037</v>
      </c>
      <c r="V184" s="25">
        <f t="shared" si="70"/>
        <v>82600517.220348656</v>
      </c>
      <c r="W184" s="25"/>
      <c r="X184" s="25">
        <f t="shared" si="82"/>
        <v>911310.27845300513</v>
      </c>
      <c r="Y184" s="37"/>
      <c r="Z184" s="25"/>
      <c r="AA184" s="11">
        <v>165</v>
      </c>
      <c r="AB184" s="21">
        <f t="shared" si="59"/>
        <v>630.47382913083322</v>
      </c>
      <c r="AC184" s="25">
        <f t="shared" si="71"/>
        <v>5766.7740742600499</v>
      </c>
      <c r="AD184" s="26">
        <f t="shared" si="72"/>
        <v>596.25019678078274</v>
      </c>
      <c r="AE184" s="25">
        <f t="shared" si="76"/>
        <v>5170.523877479267</v>
      </c>
      <c r="AF184" s="25">
        <f t="shared" si="73"/>
        <v>77557.858162191187</v>
      </c>
      <c r="AH184" s="27">
        <f t="shared" si="77"/>
        <v>3635800.1323311497</v>
      </c>
      <c r="AI184" s="27">
        <f t="shared" si="74"/>
        <v>568372.1535233605</v>
      </c>
      <c r="AJ184" s="10"/>
    </row>
    <row r="185" spans="2:36" x14ac:dyDescent="0.25">
      <c r="B185" s="11">
        <v>166</v>
      </c>
      <c r="C185" s="10">
        <f t="shared" si="80"/>
        <v>5767999.1955610048</v>
      </c>
      <c r="D185" s="10">
        <f t="shared" si="60"/>
        <v>930662.9424857808</v>
      </c>
      <c r="E185" s="14">
        <f t="shared" si="61"/>
        <v>4837336.2530752243</v>
      </c>
      <c r="F185" s="10">
        <f t="shared" si="62"/>
        <v>77443498.707949728</v>
      </c>
      <c r="G185" s="10"/>
      <c r="H185" s="10">
        <f t="shared" si="83"/>
        <v>891606.71880387887</v>
      </c>
      <c r="K185" s="11">
        <v>166</v>
      </c>
      <c r="L185" s="14">
        <f t="shared" si="75"/>
        <v>9246.2666490811807</v>
      </c>
      <c r="M185" s="14">
        <f t="shared" si="64"/>
        <v>944.2559011654289</v>
      </c>
      <c r="N185" s="14">
        <f t="shared" si="65"/>
        <v>8302.0107479157523</v>
      </c>
      <c r="O185" s="14">
        <f t="shared" si="66"/>
        <v>122711.38489805214</v>
      </c>
      <c r="P185" s="35"/>
      <c r="Q185" s="14"/>
      <c r="R185" s="21">
        <f t="shared" si="67"/>
        <v>633.04245755306295</v>
      </c>
      <c r="S185" s="14">
        <f t="shared" si="81"/>
        <v>5853279.3627252746</v>
      </c>
      <c r="T185" s="23">
        <f t="shared" si="68"/>
        <v>934278.8079818422</v>
      </c>
      <c r="U185" s="25">
        <f t="shared" si="69"/>
        <v>4919000.5547434324</v>
      </c>
      <c r="V185" s="25">
        <f t="shared" si="70"/>
        <v>77681516.665605217</v>
      </c>
      <c r="W185" s="25"/>
      <c r="X185" s="25">
        <f t="shared" si="82"/>
        <v>904789.17036921508</v>
      </c>
      <c r="Y185" s="37"/>
      <c r="Z185" s="25"/>
      <c r="AA185" s="11">
        <v>166</v>
      </c>
      <c r="AB185" s="21">
        <f t="shared" si="59"/>
        <v>633.04245755306295</v>
      </c>
      <c r="AC185" s="25">
        <f t="shared" si="71"/>
        <v>5729.5084369612514</v>
      </c>
      <c r="AD185" s="26">
        <f t="shared" si="72"/>
        <v>558.98455948198477</v>
      </c>
      <c r="AE185" s="25">
        <f t="shared" si="76"/>
        <v>5170.523877479267</v>
      </c>
      <c r="AF185" s="25">
        <f t="shared" si="73"/>
        <v>72387.33428471192</v>
      </c>
      <c r="AH185" s="27">
        <f t="shared" si="77"/>
        <v>3627022.1015049592</v>
      </c>
      <c r="AI185" s="27">
        <f t="shared" si="74"/>
        <v>560658.41296246124</v>
      </c>
      <c r="AJ185" s="10"/>
    </row>
    <row r="186" spans="2:36" x14ac:dyDescent="0.25">
      <c r="B186" s="11">
        <v>167</v>
      </c>
      <c r="C186" s="10">
        <f t="shared" si="80"/>
        <v>5767999.1955610048</v>
      </c>
      <c r="D186" s="10">
        <f t="shared" si="60"/>
        <v>875948.74818752613</v>
      </c>
      <c r="E186" s="14">
        <f t="shared" si="61"/>
        <v>4892050.4473734787</v>
      </c>
      <c r="F186" s="10">
        <f t="shared" si="62"/>
        <v>72551448.260576248</v>
      </c>
      <c r="G186" s="10"/>
      <c r="H186" s="10">
        <f t="shared" si="83"/>
        <v>881634.71549462108</v>
      </c>
      <c r="K186" s="11">
        <v>167</v>
      </c>
      <c r="L186" s="14">
        <f t="shared" si="75"/>
        <v>9246.2666490811807</v>
      </c>
      <c r="M186" s="14">
        <f t="shared" si="64"/>
        <v>884.42062553115807</v>
      </c>
      <c r="N186" s="14">
        <f t="shared" si="65"/>
        <v>8361.8460235500224</v>
      </c>
      <c r="O186" s="14">
        <f t="shared" si="66"/>
        <v>114349.53887450212</v>
      </c>
      <c r="P186" s="35"/>
      <c r="Q186" s="14"/>
      <c r="R186" s="21">
        <f t="shared" si="67"/>
        <v>635.62155088543909</v>
      </c>
      <c r="S186" s="14">
        <f t="shared" si="81"/>
        <v>5877126.347389292</v>
      </c>
      <c r="T186" s="23">
        <f t="shared" si="68"/>
        <v>878640.92423242226</v>
      </c>
      <c r="U186" s="25">
        <f t="shared" si="69"/>
        <v>4998485.4231568696</v>
      </c>
      <c r="V186" s="25">
        <f t="shared" si="70"/>
        <v>72683031.242448345</v>
      </c>
      <c r="W186" s="25"/>
      <c r="X186" s="25">
        <f t="shared" si="82"/>
        <v>898314.72570143826</v>
      </c>
      <c r="Y186" s="37"/>
      <c r="Z186" s="25"/>
      <c r="AA186" s="11">
        <v>167</v>
      </c>
      <c r="AB186" s="21">
        <f t="shared" si="59"/>
        <v>635.62155088543909</v>
      </c>
      <c r="AC186" s="25">
        <f t="shared" si="71"/>
        <v>5692.2427996624538</v>
      </c>
      <c r="AD186" s="26">
        <f t="shared" si="72"/>
        <v>521.71892218318692</v>
      </c>
      <c r="AE186" s="25">
        <f t="shared" si="76"/>
        <v>5170.523877479267</v>
      </c>
      <c r="AF186" s="25">
        <f t="shared" si="73"/>
        <v>67216.810407232653</v>
      </c>
      <c r="AH186" s="27">
        <f t="shared" si="77"/>
        <v>3618112.1963379225</v>
      </c>
      <c r="AI186" s="27">
        <f t="shared" si="74"/>
        <v>553025.96423745737</v>
      </c>
      <c r="AJ186" s="10"/>
    </row>
    <row r="187" spans="2:36" x14ac:dyDescent="0.25">
      <c r="B187" s="11">
        <v>168</v>
      </c>
      <c r="C187" s="10">
        <f t="shared" si="80"/>
        <v>5767999.1955610048</v>
      </c>
      <c r="D187" s="10">
        <f t="shared" si="60"/>
        <v>820615.69199894846</v>
      </c>
      <c r="E187" s="14">
        <f t="shared" si="61"/>
        <v>4947383.5035620565</v>
      </c>
      <c r="F187" s="10">
        <f t="shared" si="62"/>
        <v>67604064.757014185</v>
      </c>
      <c r="G187" s="10"/>
      <c r="H187" s="10">
        <f t="shared" si="83"/>
        <v>871774.24213225895</v>
      </c>
      <c r="K187" s="11">
        <v>168</v>
      </c>
      <c r="L187" s="14">
        <f t="shared" si="75"/>
        <v>9246.2666490811807</v>
      </c>
      <c r="M187" s="14">
        <f t="shared" si="64"/>
        <v>824.15409771968086</v>
      </c>
      <c r="N187" s="14">
        <f t="shared" si="65"/>
        <v>8422.1125513615007</v>
      </c>
      <c r="O187" s="14">
        <f t="shared" si="66"/>
        <v>105927.42632314062</v>
      </c>
      <c r="P187" s="35"/>
      <c r="Q187" s="14"/>
      <c r="R187" s="21">
        <f t="shared" si="67"/>
        <v>638.2111517633009</v>
      </c>
      <c r="S187" s="14">
        <f t="shared" si="81"/>
        <v>5901070.4876206974</v>
      </c>
      <c r="T187" s="23">
        <f t="shared" si="68"/>
        <v>822104.00218865601</v>
      </c>
      <c r="U187" s="25">
        <f t="shared" si="69"/>
        <v>5078966.4854320418</v>
      </c>
      <c r="V187" s="25">
        <f t="shared" si="70"/>
        <v>67604064.757016301</v>
      </c>
      <c r="W187" s="25"/>
      <c r="X187" s="25">
        <f t="shared" si="82"/>
        <v>891886.6105379581</v>
      </c>
      <c r="Y187" s="37"/>
      <c r="Z187" s="25"/>
      <c r="AA187" s="11">
        <v>168</v>
      </c>
      <c r="AB187" s="21">
        <f t="shared" si="59"/>
        <v>638.2111517633009</v>
      </c>
      <c r="AC187" s="25">
        <f t="shared" si="71"/>
        <v>5654.9771623636561</v>
      </c>
      <c r="AD187" s="26">
        <f t="shared" si="72"/>
        <v>484.45328488438895</v>
      </c>
      <c r="AE187" s="25">
        <f t="shared" si="76"/>
        <v>5170.523877479267</v>
      </c>
      <c r="AF187" s="25">
        <f t="shared" si="73"/>
        <v>62046.286529753386</v>
      </c>
      <c r="AH187" s="27">
        <f t="shared" si="77"/>
        <v>3609069.487987272</v>
      </c>
      <c r="AI187" s="27">
        <f t="shared" si="74"/>
        <v>545474.03892048402</v>
      </c>
      <c r="AJ187" s="10"/>
    </row>
    <row r="188" spans="2:36" x14ac:dyDescent="0.25">
      <c r="B188" s="11">
        <v>169</v>
      </c>
      <c r="C188" s="10">
        <f>$C$187*(1+$C$3)</f>
        <v>6056399.1553390557</v>
      </c>
      <c r="D188" s="10">
        <f t="shared" si="60"/>
        <v>764656.77409040171</v>
      </c>
      <c r="E188" s="14">
        <f t="shared" si="61"/>
        <v>5291742.3812486539</v>
      </c>
      <c r="F188" s="10">
        <f t="shared" si="62"/>
        <v>62312322.375765532</v>
      </c>
      <c r="G188" s="10"/>
      <c r="H188" s="10">
        <f t="shared" si="83"/>
        <v>905125.25389820198</v>
      </c>
      <c r="K188" s="11">
        <v>169</v>
      </c>
      <c r="L188" s="14">
        <f t="shared" si="75"/>
        <v>9246.2666490811807</v>
      </c>
      <c r="M188" s="14">
        <f t="shared" si="64"/>
        <v>763.45320955712543</v>
      </c>
      <c r="N188" s="14">
        <f t="shared" si="65"/>
        <v>8482.8134395240559</v>
      </c>
      <c r="O188" s="14">
        <f t="shared" si="66"/>
        <v>97444.612883616559</v>
      </c>
      <c r="P188" s="35"/>
      <c r="Q188" s="14"/>
      <c r="R188" s="21">
        <f t="shared" si="67"/>
        <v>640.8113029956894</v>
      </c>
      <c r="S188" s="14">
        <f t="shared" si="81"/>
        <v>5925112.1792432982</v>
      </c>
      <c r="T188" s="23">
        <f t="shared" si="68"/>
        <v>764656.77409042569</v>
      </c>
      <c r="U188" s="25">
        <f t="shared" si="69"/>
        <v>5160455.4051528722</v>
      </c>
      <c r="V188" s="25">
        <f t="shared" si="70"/>
        <v>62443609.351863429</v>
      </c>
      <c r="W188" s="25"/>
      <c r="X188" s="25">
        <f t="shared" si="82"/>
        <v>885504.49335644615</v>
      </c>
      <c r="Y188" s="37"/>
      <c r="Z188" s="25"/>
      <c r="AA188" s="11">
        <v>169</v>
      </c>
      <c r="AB188" s="21">
        <f t="shared" si="59"/>
        <v>640.8113029956894</v>
      </c>
      <c r="AC188" s="25">
        <f t="shared" si="71"/>
        <v>5617.7115250648576</v>
      </c>
      <c r="AD188" s="26">
        <f t="shared" si="72"/>
        <v>447.18764758559098</v>
      </c>
      <c r="AE188" s="25">
        <f t="shared" si="76"/>
        <v>5170.523877479267</v>
      </c>
      <c r="AF188" s="25">
        <f t="shared" si="73"/>
        <v>56875.762652274119</v>
      </c>
      <c r="AH188" s="27">
        <f t="shared" si="77"/>
        <v>3599893.0422307127</v>
      </c>
      <c r="AI188" s="27">
        <f t="shared" si="74"/>
        <v>538001.87541850214</v>
      </c>
      <c r="AJ188" s="10"/>
    </row>
    <row r="189" spans="2:36" x14ac:dyDescent="0.25">
      <c r="B189" s="11">
        <v>170</v>
      </c>
      <c r="C189" s="10">
        <f t="shared" ref="C189:C199" si="84">$C$187*(1+$C$3)</f>
        <v>6056399.1553390557</v>
      </c>
      <c r="D189" s="10">
        <f t="shared" si="60"/>
        <v>704802.87812857295</v>
      </c>
      <c r="E189" s="14">
        <f t="shared" si="61"/>
        <v>5351596.2772104824</v>
      </c>
      <c r="F189" s="10">
        <f t="shared" si="62"/>
        <v>56960726.098555051</v>
      </c>
      <c r="G189" s="10"/>
      <c r="H189" s="10">
        <f t="shared" si="83"/>
        <v>895002.05514160858</v>
      </c>
      <c r="K189" s="11">
        <v>170</v>
      </c>
      <c r="L189" s="14">
        <f t="shared" si="75"/>
        <v>9246.2666490811807</v>
      </c>
      <c r="M189" s="14">
        <f t="shared" si="64"/>
        <v>702.31483046800577</v>
      </c>
      <c r="N189" s="14">
        <f t="shared" si="65"/>
        <v>8543.9518186131754</v>
      </c>
      <c r="O189" s="14">
        <f t="shared" si="66"/>
        <v>88900.661065003384</v>
      </c>
      <c r="P189" s="35"/>
      <c r="Q189" s="14"/>
      <c r="R189" s="21">
        <f t="shared" si="67"/>
        <v>643.42204756605486</v>
      </c>
      <c r="S189" s="14">
        <f t="shared" si="81"/>
        <v>5949251.8196935384</v>
      </c>
      <c r="T189" s="23">
        <f t="shared" si="68"/>
        <v>706287.84025302401</v>
      </c>
      <c r="U189" s="25">
        <f t="shared" si="69"/>
        <v>5242963.979440514</v>
      </c>
      <c r="V189" s="25">
        <f t="shared" si="70"/>
        <v>57200645.372422919</v>
      </c>
      <c r="W189" s="25"/>
      <c r="X189" s="25">
        <f t="shared" si="82"/>
        <v>879168.04500686587</v>
      </c>
      <c r="Y189" s="37"/>
      <c r="Z189" s="25"/>
      <c r="AA189" s="11">
        <v>170</v>
      </c>
      <c r="AB189" s="21">
        <f t="shared" si="59"/>
        <v>643.42204756605486</v>
      </c>
      <c r="AC189" s="25">
        <f t="shared" si="71"/>
        <v>5580.44588776606</v>
      </c>
      <c r="AD189" s="26">
        <f t="shared" si="72"/>
        <v>409.92201028679307</v>
      </c>
      <c r="AE189" s="25">
        <f t="shared" si="76"/>
        <v>5170.523877479267</v>
      </c>
      <c r="AF189" s="25">
        <f t="shared" si="73"/>
        <v>51705.238774794852</v>
      </c>
      <c r="AH189" s="27">
        <f t="shared" si="77"/>
        <v>3590581.9194380092</v>
      </c>
      <c r="AI189" s="27">
        <f t="shared" si="74"/>
        <v>530608.71891483082</v>
      </c>
      <c r="AJ189" s="10"/>
    </row>
    <row r="190" spans="2:36" x14ac:dyDescent="0.25">
      <c r="B190" s="11">
        <v>171</v>
      </c>
      <c r="C190" s="10">
        <f t="shared" si="84"/>
        <v>6056399.1553390557</v>
      </c>
      <c r="D190" s="10">
        <f t="shared" si="60"/>
        <v>644271.98608422454</v>
      </c>
      <c r="E190" s="14">
        <f t="shared" si="61"/>
        <v>5412127.169254831</v>
      </c>
      <c r="F190" s="10">
        <f t="shared" si="62"/>
        <v>51548598.929300219</v>
      </c>
      <c r="G190" s="10"/>
      <c r="H190" s="10">
        <f t="shared" si="83"/>
        <v>884992.07734821818</v>
      </c>
      <c r="K190" s="11">
        <v>171</v>
      </c>
      <c r="L190" s="14">
        <f t="shared" si="75"/>
        <v>9246.2666490811807</v>
      </c>
      <c r="M190" s="14">
        <f t="shared" si="64"/>
        <v>640.73580731376637</v>
      </c>
      <c r="N190" s="14">
        <f t="shared" si="65"/>
        <v>8605.530841767415</v>
      </c>
      <c r="O190" s="14">
        <f t="shared" si="66"/>
        <v>80295.130223235974</v>
      </c>
      <c r="P190" s="35"/>
      <c r="Q190" s="14"/>
      <c r="R190" s="21">
        <f t="shared" si="67"/>
        <v>646.04342863296745</v>
      </c>
      <c r="S190" s="14">
        <f t="shared" si="81"/>
        <v>5973489.8080270644</v>
      </c>
      <c r="T190" s="23">
        <f t="shared" si="68"/>
        <v>646985.66755674104</v>
      </c>
      <c r="U190" s="25">
        <f t="shared" si="69"/>
        <v>5326504.1404703232</v>
      </c>
      <c r="V190" s="25">
        <f t="shared" si="70"/>
        <v>51874141.231952593</v>
      </c>
      <c r="W190" s="25"/>
      <c r="X190" s="25">
        <f t="shared" si="82"/>
        <v>872876.93869449513</v>
      </c>
      <c r="Y190" s="37"/>
      <c r="Z190" s="25"/>
      <c r="AA190" s="11">
        <v>171</v>
      </c>
      <c r="AB190" s="21">
        <f t="shared" si="59"/>
        <v>646.04342863296745</v>
      </c>
      <c r="AC190" s="25">
        <f t="shared" si="71"/>
        <v>5543.1802504672623</v>
      </c>
      <c r="AD190" s="26">
        <f t="shared" si="72"/>
        <v>372.6563729879951</v>
      </c>
      <c r="AE190" s="25">
        <f t="shared" si="76"/>
        <v>5170.523877479267</v>
      </c>
      <c r="AF190" s="25">
        <f t="shared" si="73"/>
        <v>46534.714897315585</v>
      </c>
      <c r="AH190" s="27">
        <f t="shared" si="77"/>
        <v>3581135.1745424215</v>
      </c>
      <c r="AI190" s="27">
        <f t="shared" si="74"/>
        <v>523293.82131116255</v>
      </c>
      <c r="AJ190" s="10"/>
    </row>
    <row r="191" spans="2:36" x14ac:dyDescent="0.25">
      <c r="B191" s="11">
        <v>172</v>
      </c>
      <c r="C191" s="10">
        <f t="shared" si="84"/>
        <v>6056399.1553390557</v>
      </c>
      <c r="D191" s="10">
        <f t="shared" si="60"/>
        <v>583056.44058287155</v>
      </c>
      <c r="E191" s="14">
        <f t="shared" si="61"/>
        <v>5473342.7147561843</v>
      </c>
      <c r="F191" s="10">
        <f t="shared" si="62"/>
        <v>46075256.214544035</v>
      </c>
      <c r="G191" s="10"/>
      <c r="H191" s="10">
        <f t="shared" si="83"/>
        <v>875094.05422001379</v>
      </c>
      <c r="K191" s="11">
        <v>172</v>
      </c>
      <c r="L191" s="14">
        <f t="shared" si="75"/>
        <v>9246.2666490811807</v>
      </c>
      <c r="M191" s="14">
        <f t="shared" si="64"/>
        <v>578.71296423016247</v>
      </c>
      <c r="N191" s="14">
        <f t="shared" si="65"/>
        <v>8667.5536848510183</v>
      </c>
      <c r="O191" s="14">
        <f t="shared" si="66"/>
        <v>71627.57653838495</v>
      </c>
      <c r="P191" s="35"/>
      <c r="Q191" s="14"/>
      <c r="R191" s="21">
        <f t="shared" si="67"/>
        <v>648.67548953083076</v>
      </c>
      <c r="S191" s="14">
        <f t="shared" si="81"/>
        <v>5997826.5449253293</v>
      </c>
      <c r="T191" s="23">
        <f t="shared" si="68"/>
        <v>586738.58791929029</v>
      </c>
      <c r="U191" s="25">
        <f t="shared" si="69"/>
        <v>5411087.9570060391</v>
      </c>
      <c r="V191" s="25">
        <f t="shared" si="70"/>
        <v>46463053.274946555</v>
      </c>
      <c r="W191" s="25"/>
      <c r="X191" s="25">
        <f t="shared" si="82"/>
        <v>866630.84996307315</v>
      </c>
      <c r="Y191" s="37"/>
      <c r="Z191" s="25"/>
      <c r="AA191" s="11">
        <v>172</v>
      </c>
      <c r="AB191" s="21">
        <f t="shared" si="59"/>
        <v>648.67548953083076</v>
      </c>
      <c r="AC191" s="25">
        <f t="shared" si="71"/>
        <v>5505.9146131684638</v>
      </c>
      <c r="AD191" s="26">
        <f t="shared" si="72"/>
        <v>335.39073568919719</v>
      </c>
      <c r="AE191" s="25">
        <f t="shared" si="76"/>
        <v>5170.523877479267</v>
      </c>
      <c r="AF191" s="25">
        <f t="shared" si="73"/>
        <v>41364.191019836318</v>
      </c>
      <c r="AH191" s="27">
        <f t="shared" si="77"/>
        <v>3571551.8570120079</v>
      </c>
      <c r="AI191" s="27">
        <f t="shared" si="74"/>
        <v>516056.44117006432</v>
      </c>
      <c r="AJ191" s="10"/>
    </row>
    <row r="192" spans="2:36" x14ac:dyDescent="0.25">
      <c r="B192" s="11">
        <v>173</v>
      </c>
      <c r="C192" s="10">
        <f t="shared" si="84"/>
        <v>6056399.1553390557</v>
      </c>
      <c r="D192" s="10">
        <f t="shared" si="60"/>
        <v>521148.49763891665</v>
      </c>
      <c r="E192" s="14">
        <f t="shared" si="61"/>
        <v>5535250.6577001391</v>
      </c>
      <c r="F192" s="10">
        <f t="shared" si="62"/>
        <v>40540005.556843899</v>
      </c>
      <c r="G192" s="10"/>
      <c r="H192" s="10">
        <f t="shared" si="83"/>
        <v>865306.73362164444</v>
      </c>
      <c r="K192" s="11">
        <v>173</v>
      </c>
      <c r="L192" s="14">
        <f t="shared" si="75"/>
        <v>9246.2666490811807</v>
      </c>
      <c r="M192" s="14">
        <f t="shared" si="64"/>
        <v>516.24310246346909</v>
      </c>
      <c r="N192" s="14">
        <f t="shared" si="65"/>
        <v>8730.023546617711</v>
      </c>
      <c r="O192" s="14">
        <f t="shared" si="66"/>
        <v>62897.552991767239</v>
      </c>
      <c r="P192" s="35"/>
      <c r="Q192" s="14"/>
      <c r="R192" s="21">
        <f t="shared" si="67"/>
        <v>651.31827377059801</v>
      </c>
      <c r="S192" s="14">
        <f t="shared" si="81"/>
        <v>6022262.4327022061</v>
      </c>
      <c r="T192" s="23">
        <f t="shared" si="68"/>
        <v>525534.79675088485</v>
      </c>
      <c r="U192" s="25">
        <f t="shared" si="69"/>
        <v>5496727.6359513216</v>
      </c>
      <c r="V192" s="25">
        <f t="shared" si="70"/>
        <v>40966325.63899523</v>
      </c>
      <c r="W192" s="25"/>
      <c r="X192" s="25">
        <f t="shared" si="82"/>
        <v>860429.4566780664</v>
      </c>
      <c r="Y192" s="37"/>
      <c r="Z192" s="25"/>
      <c r="AA192" s="11">
        <v>173</v>
      </c>
      <c r="AB192" s="21">
        <f t="shared" si="59"/>
        <v>651.31827377059801</v>
      </c>
      <c r="AC192" s="25">
        <f t="shared" si="71"/>
        <v>5468.6489758696662</v>
      </c>
      <c r="AD192" s="26">
        <f t="shared" si="72"/>
        <v>298.12509839039927</v>
      </c>
      <c r="AE192" s="25">
        <f t="shared" si="76"/>
        <v>5170.523877479267</v>
      </c>
      <c r="AF192" s="25">
        <f t="shared" si="73"/>
        <v>36193.667142357051</v>
      </c>
      <c r="AH192" s="27">
        <f t="shared" si="77"/>
        <v>3561831.0108207795</v>
      </c>
      <c r="AI192" s="27">
        <f t="shared" si="74"/>
        <v>508895.84365795727</v>
      </c>
      <c r="AJ192" s="10"/>
    </row>
    <row r="193" spans="2:36" x14ac:dyDescent="0.25">
      <c r="B193" s="11">
        <v>174</v>
      </c>
      <c r="C193" s="10">
        <f t="shared" si="84"/>
        <v>6056399.1553390557</v>
      </c>
      <c r="D193" s="10">
        <f t="shared" si="60"/>
        <v>458540.32567600795</v>
      </c>
      <c r="E193" s="14">
        <f t="shared" si="61"/>
        <v>5597858.8296630476</v>
      </c>
      <c r="F193" s="10">
        <f t="shared" si="62"/>
        <v>34942146.727180853</v>
      </c>
      <c r="G193" s="10"/>
      <c r="H193" s="10">
        <f t="shared" si="83"/>
        <v>855628.87742202519</v>
      </c>
      <c r="K193" s="11">
        <v>174</v>
      </c>
      <c r="L193" s="14">
        <f t="shared" si="75"/>
        <v>9246.2666490811807</v>
      </c>
      <c r="M193" s="14">
        <f t="shared" si="64"/>
        <v>453.32300020550866</v>
      </c>
      <c r="N193" s="14">
        <f t="shared" si="65"/>
        <v>8792.9436488756728</v>
      </c>
      <c r="O193" s="14">
        <f t="shared" si="66"/>
        <v>54104.609342891563</v>
      </c>
      <c r="P193" s="35"/>
      <c r="Q193" s="14"/>
      <c r="R193" s="21">
        <f t="shared" si="67"/>
        <v>653.97182504049158</v>
      </c>
      <c r="S193" s="14">
        <f t="shared" si="81"/>
        <v>6046797.8753106501</v>
      </c>
      <c r="T193" s="23">
        <f t="shared" si="68"/>
        <v>463362.35139176151</v>
      </c>
      <c r="U193" s="25">
        <f t="shared" si="69"/>
        <v>5583435.5239188885</v>
      </c>
      <c r="V193" s="25">
        <f t="shared" si="70"/>
        <v>35382890.115076341</v>
      </c>
      <c r="W193" s="25"/>
      <c r="X193" s="25">
        <f t="shared" si="82"/>
        <v>854272.43901005608</v>
      </c>
      <c r="Y193" s="37"/>
      <c r="Z193" s="25"/>
      <c r="AA193" s="11">
        <v>174</v>
      </c>
      <c r="AB193" s="21">
        <f t="shared" si="59"/>
        <v>653.97182504049158</v>
      </c>
      <c r="AC193" s="25">
        <f t="shared" si="71"/>
        <v>5431.3833385708685</v>
      </c>
      <c r="AD193" s="26">
        <f t="shared" si="72"/>
        <v>260.8594610916013</v>
      </c>
      <c r="AE193" s="25">
        <f t="shared" si="76"/>
        <v>5170.523877479267</v>
      </c>
      <c r="AF193" s="25">
        <f t="shared" si="73"/>
        <v>31023.143264877785</v>
      </c>
      <c r="AH193" s="27">
        <f t="shared" si="77"/>
        <v>3551971.674419709</v>
      </c>
      <c r="AI193" s="27">
        <f t="shared" si="74"/>
        <v>501811.30048856972</v>
      </c>
      <c r="AJ193" s="10"/>
    </row>
    <row r="194" spans="2:36" x14ac:dyDescent="0.25">
      <c r="B194" s="11">
        <v>175</v>
      </c>
      <c r="C194" s="10">
        <f t="shared" si="84"/>
        <v>6056399.1553390557</v>
      </c>
      <c r="D194" s="10">
        <f t="shared" si="60"/>
        <v>395224.00453631632</v>
      </c>
      <c r="E194" s="14">
        <f t="shared" si="61"/>
        <v>5661175.150802739</v>
      </c>
      <c r="F194" s="10">
        <f t="shared" si="62"/>
        <v>29280971.576378115</v>
      </c>
      <c r="G194" s="10"/>
      <c r="H194" s="10">
        <f t="shared" si="83"/>
        <v>846059.26133770996</v>
      </c>
      <c r="K194" s="11">
        <v>175</v>
      </c>
      <c r="L194" s="14">
        <f t="shared" si="75"/>
        <v>9246.2666490811807</v>
      </c>
      <c r="M194" s="14">
        <f t="shared" si="64"/>
        <v>389.94941242749076</v>
      </c>
      <c r="N194" s="14">
        <f t="shared" si="65"/>
        <v>8856.3172366536892</v>
      </c>
      <c r="O194" s="14">
        <f t="shared" si="66"/>
        <v>45248.292106237874</v>
      </c>
      <c r="P194" s="35"/>
      <c r="Q194" s="14"/>
      <c r="R194" s="21">
        <f t="shared" si="67"/>
        <v>656.63618720672491</v>
      </c>
      <c r="S194" s="14">
        <f t="shared" si="81"/>
        <v>6071433.278349367</v>
      </c>
      <c r="T194" s="23">
        <f t="shared" si="68"/>
        <v>400209.16953195917</v>
      </c>
      <c r="U194" s="25">
        <f t="shared" si="69"/>
        <v>5671224.1088174079</v>
      </c>
      <c r="V194" s="25">
        <f t="shared" si="70"/>
        <v>29711666.006258935</v>
      </c>
      <c r="W194" s="25"/>
      <c r="X194" s="25">
        <f t="shared" si="82"/>
        <v>848159.47941824235</v>
      </c>
      <c r="Y194" s="37"/>
      <c r="Z194" s="25"/>
      <c r="AA194" s="11">
        <v>175</v>
      </c>
      <c r="AB194" s="21">
        <f t="shared" si="59"/>
        <v>656.63618720672491</v>
      </c>
      <c r="AC194" s="25">
        <f t="shared" si="71"/>
        <v>5394.11770127207</v>
      </c>
      <c r="AD194" s="26">
        <f t="shared" si="72"/>
        <v>223.59382379280336</v>
      </c>
      <c r="AE194" s="25">
        <f t="shared" si="76"/>
        <v>5170.523877479267</v>
      </c>
      <c r="AF194" s="25">
        <f t="shared" si="73"/>
        <v>25852.619387398518</v>
      </c>
      <c r="AH194" s="27">
        <f t="shared" si="77"/>
        <v>3541972.8807075955</v>
      </c>
      <c r="AI194" s="27">
        <f t="shared" si="74"/>
        <v>494802.08986686304</v>
      </c>
      <c r="AJ194" s="10"/>
    </row>
    <row r="195" spans="2:36" x14ac:dyDescent="0.25">
      <c r="B195" s="11">
        <v>176</v>
      </c>
      <c r="C195" s="10">
        <f t="shared" si="84"/>
        <v>6056399.1553390557</v>
      </c>
      <c r="D195" s="10">
        <f t="shared" si="60"/>
        <v>331191.52447860752</v>
      </c>
      <c r="E195" s="14">
        <f t="shared" si="61"/>
        <v>5725207.6308604479</v>
      </c>
      <c r="F195" s="10">
        <f t="shared" si="62"/>
        <v>23555763.945517667</v>
      </c>
      <c r="G195" s="10"/>
      <c r="H195" s="10">
        <f t="shared" si="83"/>
        <v>836596.67477801454</v>
      </c>
      <c r="K195" s="11">
        <v>176</v>
      </c>
      <c r="L195" s="14">
        <f t="shared" si="75"/>
        <v>9246.2666490811807</v>
      </c>
      <c r="M195" s="14">
        <f t="shared" si="64"/>
        <v>326.11907071265313</v>
      </c>
      <c r="N195" s="14">
        <f t="shared" si="65"/>
        <v>8920.1475783685273</v>
      </c>
      <c r="O195" s="14">
        <f t="shared" si="66"/>
        <v>36328.144527869343</v>
      </c>
      <c r="P195" s="35"/>
      <c r="Q195" s="14"/>
      <c r="R195" s="21">
        <f t="shared" si="67"/>
        <v>659.31140431422796</v>
      </c>
      <c r="S195" s="14">
        <f t="shared" si="81"/>
        <v>6096169.0490695238</v>
      </c>
      <c r="T195" s="23">
        <f t="shared" si="68"/>
        <v>336063.02761314658</v>
      </c>
      <c r="U195" s="25">
        <f t="shared" si="69"/>
        <v>5760106.0214563776</v>
      </c>
      <c r="V195" s="25">
        <f t="shared" si="70"/>
        <v>23951559.984802559</v>
      </c>
      <c r="W195" s="25"/>
      <c r="X195" s="25">
        <f t="shared" si="82"/>
        <v>842090.26263406826</v>
      </c>
      <c r="Y195" s="37"/>
      <c r="Z195" s="25"/>
      <c r="AA195" s="11">
        <v>176</v>
      </c>
      <c r="AB195" s="21">
        <f t="shared" si="59"/>
        <v>659.31140431422796</v>
      </c>
      <c r="AC195" s="25">
        <f t="shared" si="71"/>
        <v>5356.8520639732724</v>
      </c>
      <c r="AD195" s="26">
        <f t="shared" si="72"/>
        <v>186.32818649400542</v>
      </c>
      <c r="AE195" s="25">
        <f t="shared" si="76"/>
        <v>5170.523877479267</v>
      </c>
      <c r="AF195" s="25">
        <f t="shared" si="73"/>
        <v>20682.095509919251</v>
      </c>
      <c r="AH195" s="27">
        <f t="shared" si="77"/>
        <v>3531833.6570017887</v>
      </c>
      <c r="AI195" s="27">
        <f t="shared" si="74"/>
        <v>487867.49643342436</v>
      </c>
      <c r="AJ195" s="10"/>
    </row>
    <row r="196" spans="2:36" x14ac:dyDescent="0.25">
      <c r="B196" s="11">
        <v>177</v>
      </c>
      <c r="C196" s="10">
        <f t="shared" si="84"/>
        <v>6056399.1553390557</v>
      </c>
      <c r="D196" s="10">
        <f t="shared" si="60"/>
        <v>266434.78516498092</v>
      </c>
      <c r="E196" s="14">
        <f t="shared" si="61"/>
        <v>5789964.3701740745</v>
      </c>
      <c r="F196" s="10">
        <f t="shared" si="62"/>
        <v>17765799.575343594</v>
      </c>
      <c r="G196" s="10"/>
      <c r="H196" s="10">
        <f t="shared" si="83"/>
        <v>827239.92069187178</v>
      </c>
      <c r="K196" s="11">
        <v>177</v>
      </c>
      <c r="L196" s="14">
        <f t="shared" si="75"/>
        <v>9246.2666490811807</v>
      </c>
      <c r="M196" s="14">
        <f t="shared" si="64"/>
        <v>261.82868308769713</v>
      </c>
      <c r="N196" s="14">
        <f t="shared" si="65"/>
        <v>8984.4379659934839</v>
      </c>
      <c r="O196" s="14">
        <f t="shared" si="66"/>
        <v>27343.706561875857</v>
      </c>
      <c r="P196" s="35"/>
      <c r="Q196" s="14"/>
      <c r="R196" s="21">
        <f t="shared" si="67"/>
        <v>661.99752058737511</v>
      </c>
      <c r="S196" s="14">
        <f t="shared" si="81"/>
        <v>6121005.5963814789</v>
      </c>
      <c r="T196" s="23">
        <f t="shared" si="68"/>
        <v>270911.55921229796</v>
      </c>
      <c r="U196" s="25">
        <f t="shared" si="69"/>
        <v>5850094.0371691808</v>
      </c>
      <c r="V196" s="25">
        <f t="shared" si="70"/>
        <v>18101465.947633378</v>
      </c>
      <c r="W196" s="25"/>
      <c r="X196" s="25">
        <f t="shared" si="82"/>
        <v>836064.47564495867</v>
      </c>
      <c r="Y196" s="37"/>
      <c r="Z196" s="25"/>
      <c r="AA196" s="11">
        <v>177</v>
      </c>
      <c r="AB196" s="21">
        <f t="shared" si="59"/>
        <v>661.99752058737511</v>
      </c>
      <c r="AC196" s="25">
        <f t="shared" si="71"/>
        <v>5319.5864266744748</v>
      </c>
      <c r="AD196" s="26">
        <f t="shared" si="72"/>
        <v>149.06254919520748</v>
      </c>
      <c r="AE196" s="25">
        <f t="shared" si="76"/>
        <v>5170.523877479267</v>
      </c>
      <c r="AF196" s="25">
        <f t="shared" si="73"/>
        <v>15511.571632439984</v>
      </c>
      <c r="AH196" s="27">
        <f t="shared" si="77"/>
        <v>3521553.0250087567</v>
      </c>
      <c r="AI196" s="27">
        <f t="shared" si="74"/>
        <v>481006.81120932114</v>
      </c>
      <c r="AJ196" s="10"/>
    </row>
    <row r="197" spans="2:36" x14ac:dyDescent="0.25">
      <c r="B197" s="11">
        <v>178</v>
      </c>
      <c r="C197" s="10">
        <f t="shared" si="84"/>
        <v>6056399.1553390557</v>
      </c>
      <c r="D197" s="10">
        <f t="shared" si="60"/>
        <v>200945.59463614784</v>
      </c>
      <c r="E197" s="14">
        <f t="shared" si="61"/>
        <v>5855453.5607029079</v>
      </c>
      <c r="F197" s="10">
        <f t="shared" si="62"/>
        <v>11910346.014640685</v>
      </c>
      <c r="G197" s="10"/>
      <c r="H197" s="10">
        <f t="shared" si="83"/>
        <v>817987.81541640242</v>
      </c>
      <c r="K197" s="11">
        <v>178</v>
      </c>
      <c r="L197" s="14">
        <f t="shared" si="75"/>
        <v>9246.2666490811807</v>
      </c>
      <c r="M197" s="14">
        <f t="shared" si="64"/>
        <v>197.07493385300836</v>
      </c>
      <c r="N197" s="14">
        <f t="shared" si="65"/>
        <v>9049.1917152281731</v>
      </c>
      <c r="O197" s="14">
        <f t="shared" si="66"/>
        <v>18294.514846647682</v>
      </c>
      <c r="P197" s="35"/>
      <c r="Q197" s="14"/>
      <c r="R197" s="21">
        <f t="shared" si="67"/>
        <v>664.69458043071643</v>
      </c>
      <c r="S197" s="14">
        <f t="shared" si="81"/>
        <v>6145943.3308615414</v>
      </c>
      <c r="T197" s="23">
        <f t="shared" si="68"/>
        <v>204742.25340701125</v>
      </c>
      <c r="U197" s="25">
        <f t="shared" si="69"/>
        <v>5941201.0774545306</v>
      </c>
      <c r="V197" s="25">
        <f t="shared" si="70"/>
        <v>12160264.870178849</v>
      </c>
      <c r="W197" s="25"/>
      <c r="X197" s="25">
        <f t="shared" si="82"/>
        <v>830081.807678179</v>
      </c>
      <c r="Y197" s="37"/>
      <c r="Z197" s="25"/>
      <c r="AA197" s="11">
        <v>178</v>
      </c>
      <c r="AB197" s="21">
        <f t="shared" si="59"/>
        <v>664.69458043071643</v>
      </c>
      <c r="AC197" s="25">
        <f t="shared" si="71"/>
        <v>5282.3207893756762</v>
      </c>
      <c r="AD197" s="26">
        <f t="shared" si="72"/>
        <v>111.79691189640955</v>
      </c>
      <c r="AE197" s="25">
        <f t="shared" si="76"/>
        <v>5170.523877479267</v>
      </c>
      <c r="AF197" s="25">
        <f t="shared" si="73"/>
        <v>10341.047754960717</v>
      </c>
      <c r="AH197" s="27">
        <f t="shared" si="77"/>
        <v>3511130.0007945159</v>
      </c>
      <c r="AI197" s="27">
        <f t="shared" si="74"/>
        <v>474219.33154141827</v>
      </c>
      <c r="AJ197" s="10"/>
    </row>
    <row r="198" spans="2:36" x14ac:dyDescent="0.25">
      <c r="B198" s="11">
        <v>179</v>
      </c>
      <c r="C198" s="10">
        <f t="shared" si="84"/>
        <v>6056399.1553390557</v>
      </c>
      <c r="D198" s="10">
        <f t="shared" si="60"/>
        <v>134715.66827511947</v>
      </c>
      <c r="E198" s="14">
        <f t="shared" si="61"/>
        <v>5921683.487063936</v>
      </c>
      <c r="F198" s="10">
        <f t="shared" si="62"/>
        <v>5988662.5275767492</v>
      </c>
      <c r="G198" s="10"/>
      <c r="H198" s="10">
        <f t="shared" si="83"/>
        <v>808839.18852717511</v>
      </c>
      <c r="K198" s="11">
        <v>179</v>
      </c>
      <c r="L198" s="14">
        <f t="shared" si="75"/>
        <v>9246.2666490811807</v>
      </c>
      <c r="M198" s="14">
        <f t="shared" si="64"/>
        <v>131.85448341165315</v>
      </c>
      <c r="N198" s="14">
        <f t="shared" si="65"/>
        <v>9114.4121656695279</v>
      </c>
      <c r="O198" s="14">
        <f t="shared" si="66"/>
        <v>9180.1026809781542</v>
      </c>
      <c r="P198" s="35"/>
      <c r="Q198" s="14"/>
      <c r="R198" s="21">
        <f t="shared" si="67"/>
        <v>667.4026284297114</v>
      </c>
      <c r="S198" s="14">
        <f t="shared" si="81"/>
        <v>6170982.6647587596</v>
      </c>
      <c r="T198" s="23">
        <f t="shared" si="68"/>
        <v>137542.45312225915</v>
      </c>
      <c r="U198" s="25">
        <f t="shared" si="69"/>
        <v>6033440.2116365004</v>
      </c>
      <c r="V198" s="25">
        <f t="shared" si="70"/>
        <v>6126824.6585423481</v>
      </c>
      <c r="W198" s="25"/>
      <c r="X198" s="25">
        <f t="shared" si="82"/>
        <v>824141.95018480567</v>
      </c>
      <c r="Y198" s="37"/>
      <c r="Z198" s="25"/>
      <c r="AA198" s="11">
        <v>179</v>
      </c>
      <c r="AB198" s="21">
        <f t="shared" si="59"/>
        <v>667.4026284297114</v>
      </c>
      <c r="AC198" s="25">
        <f t="shared" si="71"/>
        <v>5245.0551520768786</v>
      </c>
      <c r="AD198" s="26">
        <f t="shared" si="72"/>
        <v>74.531274597611613</v>
      </c>
      <c r="AE198" s="25">
        <f t="shared" si="76"/>
        <v>5170.523877479267</v>
      </c>
      <c r="AF198" s="25">
        <f t="shared" si="73"/>
        <v>5170.5238774814497</v>
      </c>
      <c r="AH198" s="27">
        <f t="shared" si="77"/>
        <v>3500563.5947549082</v>
      </c>
      <c r="AI198" s="27">
        <f t="shared" si="74"/>
        <v>467504.36104814836</v>
      </c>
      <c r="AJ198" s="10"/>
    </row>
    <row r="199" spans="2:36" x14ac:dyDescent="0.25">
      <c r="B199" s="11">
        <v>180</v>
      </c>
      <c r="C199" s="10">
        <f t="shared" si="84"/>
        <v>6056399.1553390557</v>
      </c>
      <c r="D199" s="10">
        <f t="shared" si="60"/>
        <v>67736.627759173178</v>
      </c>
      <c r="E199" s="14">
        <f t="shared" si="61"/>
        <v>5988662.5275798822</v>
      </c>
      <c r="F199" s="10">
        <f t="shared" si="62"/>
        <v>-3.1329691410064697E-6</v>
      </c>
      <c r="G199" s="10"/>
      <c r="H199" s="10">
        <f t="shared" si="83"/>
        <v>799792.88269014528</v>
      </c>
      <c r="K199" s="11">
        <v>180</v>
      </c>
      <c r="L199" s="14">
        <f t="shared" si="75"/>
        <v>9246.2666490811807</v>
      </c>
      <c r="M199" s="14">
        <f t="shared" si="64"/>
        <v>66.163968097143027</v>
      </c>
      <c r="N199" s="14">
        <f t="shared" si="65"/>
        <v>9180.1026809840369</v>
      </c>
      <c r="O199" s="14">
        <f t="shared" si="66"/>
        <v>-5.8826117310672998E-9</v>
      </c>
      <c r="P199" s="35"/>
      <c r="Q199" s="14"/>
      <c r="R199" s="21">
        <f t="shared" si="67"/>
        <v>670.12170935146628</v>
      </c>
      <c r="S199" s="14">
        <f t="shared" si="81"/>
        <v>6196124.0120017352</v>
      </c>
      <c r="T199" s="23">
        <f t="shared" si="68"/>
        <v>69299.353458364945</v>
      </c>
      <c r="U199" s="25">
        <f t="shared" si="69"/>
        <v>6126824.6585433707</v>
      </c>
      <c r="V199" s="25">
        <f t="shared" si="70"/>
        <v>-1.0225921869277954E-6</v>
      </c>
      <c r="W199" s="25"/>
      <c r="X199" s="25">
        <f t="shared" si="82"/>
        <v>818244.59682381444</v>
      </c>
      <c r="Y199" s="37"/>
      <c r="Z199" s="25"/>
      <c r="AA199" s="11">
        <v>180</v>
      </c>
      <c r="AB199" s="21">
        <f t="shared" ref="AB199" si="85">R199</f>
        <v>670.12170935146628</v>
      </c>
      <c r="AC199" s="25">
        <f t="shared" ref="AC199" si="86">AE199+AD199</f>
        <v>5207.789514778081</v>
      </c>
      <c r="AD199" s="26">
        <f t="shared" ref="AD199" si="87">AF198*$L$12</f>
        <v>37.265637298813672</v>
      </c>
      <c r="AE199" s="25">
        <f t="shared" ref="AE199" si="88">AE198</f>
        <v>5170.523877479267</v>
      </c>
      <c r="AF199" s="25">
        <f t="shared" ref="AF199" si="89">AF198-AE199</f>
        <v>2.1827872842550278E-9</v>
      </c>
      <c r="AH199" s="27">
        <f t="shared" si="77"/>
        <v>3489852.8115857309</v>
      </c>
      <c r="AI199" s="27">
        <f t="shared" si="74"/>
        <v>460861.20956573618</v>
      </c>
      <c r="AJ199" s="10"/>
    </row>
    <row r="200" spans="2:36" x14ac:dyDescent="0.25">
      <c r="D200" s="10">
        <f>SUM(D20:D199)</f>
        <v>492078237.40682638</v>
      </c>
      <c r="T200" s="25">
        <f>SUM(T20:T199)</f>
        <v>492509918.70328081</v>
      </c>
      <c r="Z200" s="25"/>
      <c r="AJ200" s="10"/>
    </row>
    <row r="201" spans="2:36" x14ac:dyDescent="0.25">
      <c r="H201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Corto Plazo</vt:lpstr>
      <vt:lpstr>Largo Plazo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Brayan Stick Cubides Sarmiento</cp:lastModifiedBy>
  <dcterms:created xsi:type="dcterms:W3CDTF">2025-05-19T16:01:17Z</dcterms:created>
  <dcterms:modified xsi:type="dcterms:W3CDTF">2025-06-05T21:46:06Z</dcterms:modified>
</cp:coreProperties>
</file>