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0" yWindow="0" windowWidth="28800" windowHeight="17460"/>
  </bookViews>
  <sheets>
    <sheet name="Library" sheetId="4" r:id="rId1"/>
    <sheet name="Definitions" sheetId="5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" i="4" l="1"/>
  <c r="N225" i="4"/>
  <c r="N221" i="4"/>
  <c r="N217" i="4"/>
  <c r="D199" i="4"/>
  <c r="N49" i="4"/>
  <c r="N54" i="4"/>
  <c r="N62" i="4"/>
  <c r="N75" i="4"/>
  <c r="N88" i="4"/>
  <c r="N89" i="4"/>
  <c r="N118" i="4"/>
  <c r="N131" i="4"/>
  <c r="N150" i="4"/>
  <c r="N206" i="4"/>
  <c r="N207" i="4"/>
  <c r="N176" i="4"/>
  <c r="N172" i="4"/>
  <c r="N168" i="4"/>
  <c r="N162" i="4"/>
  <c r="N158" i="4"/>
  <c r="N154" i="4"/>
  <c r="N130" i="4"/>
  <c r="N105" i="4"/>
  <c r="N101" i="4"/>
  <c r="N97" i="4"/>
  <c r="N74" i="4"/>
  <c r="N73" i="4"/>
  <c r="N58" i="4"/>
  <c r="N45" i="4"/>
  <c r="D201" i="4"/>
  <c r="C203" i="4"/>
  <c r="E199" i="4"/>
  <c r="D200" i="4"/>
  <c r="E200" i="4"/>
  <c r="E201" i="4"/>
  <c r="D202" i="4"/>
  <c r="E202" i="4"/>
  <c r="D203" i="4"/>
  <c r="E203" i="4"/>
</calcChain>
</file>

<file path=xl/sharedStrings.xml><?xml version="1.0" encoding="utf-8"?>
<sst xmlns="http://schemas.openxmlformats.org/spreadsheetml/2006/main" count="434" uniqueCount="219">
  <si>
    <t>Date</t>
  </si>
  <si>
    <t>D</t>
  </si>
  <si>
    <t>65C 5 min, 4C hold.</t>
  </si>
  <si>
    <t>80C 2 min, 25C on hold</t>
  </si>
  <si>
    <t>25C 10 min, 42C 15 min, 70C 15 min, hold 4C.</t>
  </si>
  <si>
    <t>16C 1 hr, hold 25C</t>
  </si>
  <si>
    <t>Day 2 RNAseq</t>
  </si>
  <si>
    <t>A</t>
  </si>
  <si>
    <t>B</t>
  </si>
  <si>
    <t>C</t>
  </si>
  <si>
    <t>E</t>
  </si>
  <si>
    <t>F</t>
  </si>
  <si>
    <t>G</t>
  </si>
  <si>
    <t>H</t>
  </si>
  <si>
    <t>Run analytical qPCR with 1 ul of each of the primary library</t>
  </si>
  <si>
    <t>PCR amplification (12-15 cycles) and Agilent analysis</t>
  </si>
  <si>
    <t>Water</t>
  </si>
  <si>
    <t>Run PCR:</t>
  </si>
  <si>
    <t>98C 30 sec.</t>
  </si>
  <si>
    <t>98C 10 sec</t>
  </si>
  <si>
    <t xml:space="preserve">60C 30 sec </t>
  </si>
  <si>
    <t>72C 30 sec</t>
  </si>
  <si>
    <t>Number of Samples:</t>
  </si>
  <si>
    <t>Day 1</t>
  </si>
  <si>
    <t>Step I: Sample Prep (~30 min)</t>
  </si>
  <si>
    <r>
      <t xml:space="preserve">Bring to room temperature </t>
    </r>
    <r>
      <rPr>
        <b/>
        <sz val="12"/>
        <color rgb="FFFF0000"/>
        <rFont val="Calibri"/>
        <family val="2"/>
        <scheme val="minor"/>
      </rPr>
      <t>RNA Purification Beads (PRB), Bead Binding Buffer (BBB), Bead Washing Buffer (BWB), Elution Buffer (EB), Fragment_Prime_Finish Mix (F/P/F) and Resuspension Buffer</t>
    </r>
  </si>
  <si>
    <t>Make RBP</t>
  </si>
  <si>
    <t>Estimate RNA concentration using tape stations</t>
  </si>
  <si>
    <t>Calculate dilution factor on "Plate" spreadsheet</t>
  </si>
  <si>
    <t>Solution</t>
  </si>
  <si>
    <t>Sample (uL)</t>
  </si>
  <si>
    <t>Well     (uL)</t>
  </si>
  <si>
    <t>Make 96 well RBP plate dilutions according to "Plate" spreadsheet</t>
  </si>
  <si>
    <r>
      <t xml:space="preserve">Add </t>
    </r>
    <r>
      <rPr>
        <b/>
        <sz val="12"/>
        <color theme="1"/>
        <rFont val="Calibri"/>
        <family val="2"/>
        <scheme val="minor"/>
      </rPr>
      <t>50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RPB</t>
    </r>
    <r>
      <rPr>
        <sz val="11"/>
        <color theme="1"/>
        <rFont val="Calibri"/>
        <family val="2"/>
        <scheme val="minor"/>
      </rPr>
      <t>, pulse centrifuge</t>
    </r>
  </si>
  <si>
    <t>RPB</t>
  </si>
  <si>
    <t>Incubate 1 RBP</t>
  </si>
  <si>
    <t xml:space="preserve">Run on Thermocycler (mRNA Denaturation): </t>
  </si>
  <si>
    <r>
      <t xml:space="preserve">Incubate at </t>
    </r>
    <r>
      <rPr>
        <b/>
        <sz val="12"/>
        <color theme="1"/>
        <rFont val="Calibri"/>
        <family val="2"/>
        <scheme val="minor"/>
      </rPr>
      <t>RT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2"/>
        <color theme="1"/>
        <rFont val="Calibri"/>
        <family val="2"/>
        <scheme val="minor"/>
      </rPr>
      <t>5 min</t>
    </r>
  </si>
  <si>
    <t>Wash RBP</t>
  </si>
  <si>
    <r>
      <t xml:space="preserve">Place on </t>
    </r>
    <r>
      <rPr>
        <b/>
        <sz val="12"/>
        <color theme="1"/>
        <rFont val="Calibri"/>
        <family val="2"/>
        <scheme val="minor"/>
      </rPr>
      <t>magnetic stand (Mag)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2"/>
        <color theme="1"/>
        <rFont val="Calibri"/>
        <family val="2"/>
        <scheme val="minor"/>
      </rPr>
      <t>5 min</t>
    </r>
  </si>
  <si>
    <t>Discard supernatant, remove from Mag</t>
  </si>
  <si>
    <t>BWB</t>
  </si>
  <si>
    <r>
      <t xml:space="preserve">Pipette mix </t>
    </r>
    <r>
      <rPr>
        <b/>
        <sz val="12"/>
        <color theme="1"/>
        <rFont val="Calibri"/>
        <family val="2"/>
        <scheme val="minor"/>
      </rPr>
      <t>6X</t>
    </r>
  </si>
  <si>
    <r>
      <t xml:space="preserve">Place on </t>
    </r>
    <r>
      <rPr>
        <b/>
        <sz val="12"/>
        <color theme="1"/>
        <rFont val="Calibri"/>
        <family val="2"/>
        <scheme val="minor"/>
      </rPr>
      <t>Mag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2"/>
        <color theme="1"/>
        <rFont val="Calibri"/>
        <family val="2"/>
        <scheme val="minor"/>
      </rPr>
      <t>5 min</t>
    </r>
  </si>
  <si>
    <r>
      <t xml:space="preserve">Discard </t>
    </r>
    <r>
      <rPr>
        <b/>
        <sz val="12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supernatant, remove from Mag</t>
    </r>
  </si>
  <si>
    <r>
      <t xml:space="preserve">Add </t>
    </r>
    <r>
      <rPr>
        <b/>
        <sz val="12"/>
        <color theme="1"/>
        <rFont val="Calibri"/>
        <family val="2"/>
        <scheme val="minor"/>
      </rPr>
      <t>50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EB</t>
    </r>
  </si>
  <si>
    <t>EB</t>
  </si>
  <si>
    <r>
      <t xml:space="preserve">Pipette mix </t>
    </r>
    <r>
      <rPr>
        <b/>
        <sz val="12"/>
        <color theme="1"/>
        <rFont val="Calibri"/>
        <family val="2"/>
        <scheme val="minor"/>
      </rPr>
      <t xml:space="preserve">6X, </t>
    </r>
    <r>
      <rPr>
        <sz val="11"/>
        <color theme="1"/>
        <rFont val="Calibri"/>
        <family val="2"/>
        <scheme val="minor"/>
      </rPr>
      <t>pulse centrifuge</t>
    </r>
  </si>
  <si>
    <t>Incubate 2 RBP</t>
  </si>
  <si>
    <t xml:space="preserve">Run on Thermocycler (mRNA Elution 1): </t>
  </si>
  <si>
    <t>BBB</t>
  </si>
  <si>
    <r>
      <t xml:space="preserve">Add </t>
    </r>
    <r>
      <rPr>
        <b/>
        <sz val="12"/>
        <color theme="1"/>
        <rFont val="Calibri"/>
        <family val="2"/>
        <scheme val="minor"/>
      </rPr>
      <t>19.5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F/P/F</t>
    </r>
  </si>
  <si>
    <t>F/P/F</t>
  </si>
  <si>
    <r>
      <t xml:space="preserve">Pipette mix </t>
    </r>
    <r>
      <rPr>
        <b/>
        <sz val="12"/>
        <color theme="1"/>
        <rFont val="Calibri"/>
        <family val="2"/>
        <scheme val="minor"/>
      </rPr>
      <t>6X</t>
    </r>
    <r>
      <rPr>
        <sz val="11"/>
        <color theme="1"/>
        <rFont val="Calibri"/>
        <family val="2"/>
        <scheme val="minor"/>
      </rPr>
      <t>, pulse centrifuge</t>
    </r>
  </si>
  <si>
    <t>Incubate RFP</t>
  </si>
  <si>
    <t>Run on Thermocycler (Elution 2 - Frag - Prime):</t>
  </si>
  <si>
    <t xml:space="preserve"> 94C for 8 min, 4C on hold</t>
  </si>
  <si>
    <t>Step II: Synthesize first Strand DNA (50 min)</t>
  </si>
  <si>
    <r>
      <t xml:space="preserve">Thaw on ice </t>
    </r>
    <r>
      <rPr>
        <b/>
        <sz val="12"/>
        <color rgb="FFFF0000"/>
        <rFont val="Calibri"/>
        <family val="2"/>
        <scheme val="minor"/>
      </rPr>
      <t>First Strand Synthesis Act D Mix (FSSActD) and SuperScript III (SSIII)</t>
    </r>
  </si>
  <si>
    <t>Make CDP</t>
  </si>
  <si>
    <r>
      <t xml:space="preserve">Place on </t>
    </r>
    <r>
      <rPr>
        <b/>
        <sz val="12"/>
        <rFont val="Calibri"/>
        <family val="2"/>
        <scheme val="minor"/>
      </rPr>
      <t>Mag</t>
    </r>
    <r>
      <rPr>
        <sz val="12"/>
        <rFont val="Calibri"/>
        <family val="2"/>
        <scheme val="minor"/>
      </rPr>
      <t xml:space="preserve"> for </t>
    </r>
    <r>
      <rPr>
        <b/>
        <sz val="12"/>
        <rFont val="Calibri"/>
        <family val="2"/>
        <scheme val="minor"/>
      </rPr>
      <t>5 min</t>
    </r>
  </si>
  <si>
    <r>
      <t xml:space="preserve">Transfer </t>
    </r>
    <r>
      <rPr>
        <b/>
        <sz val="12"/>
        <color theme="1"/>
        <rFont val="Calibri"/>
        <family val="2"/>
        <scheme val="minor"/>
      </rPr>
      <t>17 uL</t>
    </r>
    <r>
      <rPr>
        <sz val="11"/>
        <color theme="1"/>
        <rFont val="Calibri"/>
        <family val="2"/>
        <scheme val="minor"/>
      </rPr>
      <t xml:space="preserve"> supernatant to new 96 well plate (CDP)</t>
    </r>
  </si>
  <si>
    <r>
      <t xml:space="preserve">Pre-Mix </t>
    </r>
    <r>
      <rPr>
        <b/>
        <sz val="12"/>
        <color theme="1"/>
        <rFont val="Calibri"/>
        <family val="2"/>
        <scheme val="minor"/>
      </rPr>
      <t>FSSactD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2"/>
        <color theme="1"/>
        <rFont val="Calibri"/>
        <family val="2"/>
        <scheme val="minor"/>
      </rPr>
      <t>SSIII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2"/>
        <color theme="1"/>
        <rFont val="Calibri"/>
        <family val="2"/>
        <scheme val="minor"/>
      </rPr>
      <t>ratio of 9:1</t>
    </r>
    <r>
      <rPr>
        <sz val="11"/>
        <color theme="1"/>
        <rFont val="Calibri"/>
        <family val="2"/>
        <scheme val="minor"/>
      </rPr>
      <t>) for Master Mix (MM)</t>
    </r>
  </si>
  <si>
    <t>FSSactD</t>
  </si>
  <si>
    <t>SSIII</t>
  </si>
  <si>
    <r>
      <t xml:space="preserve">Add </t>
    </r>
    <r>
      <rPr>
        <b/>
        <sz val="12"/>
        <color theme="1"/>
        <rFont val="Calibri"/>
        <family val="2"/>
        <scheme val="minor"/>
      </rPr>
      <t>8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MM</t>
    </r>
  </si>
  <si>
    <t>MM</t>
  </si>
  <si>
    <r>
      <t xml:space="preserve">Pipette mix </t>
    </r>
    <r>
      <rPr>
        <b/>
        <sz val="12"/>
        <rFont val="Calibri"/>
        <family val="2"/>
        <scheme val="minor"/>
      </rPr>
      <t>6X</t>
    </r>
    <r>
      <rPr>
        <sz val="12"/>
        <rFont val="Calibri"/>
        <family val="2"/>
        <scheme val="minor"/>
      </rPr>
      <t>, pulse centrifuge</t>
    </r>
  </si>
  <si>
    <t>Incubate 1 CDP</t>
  </si>
  <si>
    <t xml:space="preserve">Run Thermocycler (Sythesize 1st Strand): </t>
  </si>
  <si>
    <t>Step III: Synthesize Second Strand DNA and Clean Up (1.5 hours)</t>
  </si>
  <si>
    <r>
      <t xml:space="preserve">Thaw on ice </t>
    </r>
    <r>
      <rPr>
        <b/>
        <sz val="12"/>
        <color rgb="FFFF0000"/>
        <rFont val="Calibri"/>
        <family val="2"/>
        <scheme val="minor"/>
      </rPr>
      <t>Second Strand Master Mix (SSMM)</t>
    </r>
  </si>
  <si>
    <r>
      <t xml:space="preserve">Bring to RT </t>
    </r>
    <r>
      <rPr>
        <b/>
        <sz val="12"/>
        <color rgb="FFFF0000"/>
        <rFont val="Calibri"/>
        <family val="2"/>
        <scheme val="minor"/>
      </rPr>
      <t>Resuspension Buffer (RB)</t>
    </r>
  </si>
  <si>
    <r>
      <t>Bring to RT and fully resuspend</t>
    </r>
    <r>
      <rPr>
        <b/>
        <sz val="12"/>
        <color rgb="FFFF0000"/>
        <rFont val="Calibri"/>
        <family val="2"/>
        <scheme val="minor"/>
      </rPr>
      <t xml:space="preserve"> AMPure XP beads (AMP)</t>
    </r>
  </si>
  <si>
    <r>
      <t xml:space="preserve">Prepare </t>
    </r>
    <r>
      <rPr>
        <b/>
        <sz val="12"/>
        <color rgb="FFFF0000"/>
        <rFont val="Calibri"/>
        <family val="2"/>
        <scheme val="minor"/>
      </rPr>
      <t>80% ethanol (EtOH)</t>
    </r>
  </si>
  <si>
    <t>Add SMM</t>
  </si>
  <si>
    <r>
      <t xml:space="preserve">Add </t>
    </r>
    <r>
      <rPr>
        <b/>
        <sz val="12"/>
        <color theme="1"/>
        <rFont val="Calibri"/>
        <family val="2"/>
        <scheme val="minor"/>
      </rPr>
      <t>5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RB</t>
    </r>
  </si>
  <si>
    <t>RB</t>
  </si>
  <si>
    <t>SSMM</t>
  </si>
  <si>
    <t>Incubate 2 CDP</t>
  </si>
  <si>
    <t xml:space="preserve">Run Thermocycler (SS Synthesis): </t>
  </si>
  <si>
    <t>Purify CDP</t>
  </si>
  <si>
    <r>
      <t xml:space="preserve">Add </t>
    </r>
    <r>
      <rPr>
        <b/>
        <sz val="12"/>
        <color theme="1"/>
        <rFont val="Calibri"/>
        <family val="2"/>
        <scheme val="minor"/>
      </rPr>
      <t>90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AMP</t>
    </r>
  </si>
  <si>
    <t>AMP</t>
  </si>
  <si>
    <r>
      <t xml:space="preserve">Incubate at </t>
    </r>
    <r>
      <rPr>
        <b/>
        <sz val="12"/>
        <color theme="1"/>
        <rFont val="Calibri"/>
        <family val="2"/>
        <scheme val="minor"/>
      </rPr>
      <t>RT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2"/>
        <color theme="1"/>
        <rFont val="Calibri"/>
        <family val="2"/>
        <scheme val="minor"/>
      </rPr>
      <t>15 min</t>
    </r>
  </si>
  <si>
    <r>
      <t>Discard supernatant (</t>
    </r>
    <r>
      <rPr>
        <b/>
        <sz val="12"/>
        <rFont val="Calibri"/>
        <family val="2"/>
        <scheme val="minor"/>
      </rPr>
      <t>135 uL</t>
    </r>
    <r>
      <rPr>
        <sz val="12"/>
        <rFont val="Calibri"/>
        <family val="2"/>
        <scheme val="minor"/>
      </rPr>
      <t xml:space="preserve">), </t>
    </r>
  </si>
  <si>
    <r>
      <t xml:space="preserve">(On Mag) Add </t>
    </r>
    <r>
      <rPr>
        <b/>
        <sz val="12"/>
        <color theme="1"/>
        <rFont val="Calibri"/>
        <family val="2"/>
        <scheme val="minor"/>
      </rPr>
      <t>200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80% EtOH</t>
    </r>
  </si>
  <si>
    <t>80% Ethanol</t>
  </si>
  <si>
    <r>
      <t xml:space="preserve">Incubate </t>
    </r>
    <r>
      <rPr>
        <b/>
        <sz val="12"/>
        <color theme="1"/>
        <rFont val="Calibri"/>
        <family val="2"/>
        <scheme val="minor"/>
      </rPr>
      <t>30s</t>
    </r>
    <r>
      <rPr>
        <sz val="11"/>
        <color theme="1"/>
        <rFont val="Calibri"/>
        <family val="2"/>
        <scheme val="minor"/>
      </rPr>
      <t xml:space="preserve"> and discard supernatant</t>
    </r>
  </si>
  <si>
    <t>Repeate steps 5 and 6, 2X</t>
  </si>
  <si>
    <r>
      <t xml:space="preserve">Add </t>
    </r>
    <r>
      <rPr>
        <b/>
        <sz val="12"/>
        <color theme="1"/>
        <rFont val="Calibri"/>
        <family val="2"/>
        <scheme val="minor"/>
      </rPr>
      <t>19.5 ul</t>
    </r>
    <r>
      <rPr>
        <sz val="11"/>
        <color theme="1"/>
        <rFont val="Calibri"/>
        <family val="2"/>
        <scheme val="minor"/>
      </rPr>
      <t xml:space="preserve"> RB</t>
    </r>
  </si>
  <si>
    <r>
      <t xml:space="preserve">Pipette mix </t>
    </r>
    <r>
      <rPr>
        <b/>
        <sz val="12"/>
        <rFont val="Calibri"/>
        <family val="2"/>
        <scheme val="minor"/>
      </rPr>
      <t>12</t>
    </r>
    <r>
      <rPr>
        <b/>
        <sz val="12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pulse centrifuge</t>
    </r>
  </si>
  <si>
    <t>Incubable at RT for 2 min</t>
  </si>
  <si>
    <r>
      <t xml:space="preserve"> Transfer </t>
    </r>
    <r>
      <rPr>
        <b/>
        <sz val="12"/>
        <color theme="1"/>
        <rFont val="Calibri"/>
        <family val="2"/>
        <scheme val="minor"/>
      </rPr>
      <t>17.5 uL</t>
    </r>
    <r>
      <rPr>
        <sz val="11"/>
        <color theme="1"/>
        <rFont val="Calibri"/>
        <family val="2"/>
        <scheme val="minor"/>
      </rPr>
      <t xml:space="preserve"> to new 96-well plate (ALP)</t>
    </r>
  </si>
  <si>
    <r>
      <t xml:space="preserve">Thaw on ice </t>
    </r>
    <r>
      <rPr>
        <b/>
        <sz val="12"/>
        <color rgb="FFFF0000"/>
        <rFont val="Calibri"/>
        <family val="2"/>
        <scheme val="minor"/>
      </rPr>
      <t>A-Tailing Mix (ATL)</t>
    </r>
  </si>
  <si>
    <t>Add ATL</t>
  </si>
  <si>
    <r>
      <t xml:space="preserve">Add </t>
    </r>
    <r>
      <rPr>
        <b/>
        <sz val="12"/>
        <color theme="1"/>
        <rFont val="Calibri"/>
        <family val="2"/>
        <scheme val="minor"/>
      </rPr>
      <t>12.5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ATL</t>
    </r>
  </si>
  <si>
    <t>ATL</t>
  </si>
  <si>
    <t>Incubate 1 ALP</t>
  </si>
  <si>
    <t xml:space="preserve">Run thermocycle program ATAIL70: </t>
  </si>
  <si>
    <t>37C 30 min, 70C 5 min, 4C on hold</t>
  </si>
  <si>
    <t>Step IV: Ligate Adapters</t>
  </si>
  <si>
    <r>
      <t xml:space="preserve">Thaw on ice </t>
    </r>
    <r>
      <rPr>
        <b/>
        <sz val="12"/>
        <color rgb="FFFF0000"/>
        <rFont val="Calibri"/>
        <family val="2"/>
        <scheme val="minor"/>
      </rPr>
      <t>RNA Adapter Plate (RAP), Ligation Mix (LM) and Stop Ligation Buffer (STL)</t>
    </r>
  </si>
  <si>
    <t>Add LIG</t>
  </si>
  <si>
    <r>
      <t xml:space="preserve">Add </t>
    </r>
    <r>
      <rPr>
        <b/>
        <sz val="12"/>
        <color theme="1"/>
        <rFont val="Calibri"/>
        <family val="2"/>
        <scheme val="minor"/>
      </rPr>
      <t>2.5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RB</t>
    </r>
  </si>
  <si>
    <r>
      <t xml:space="preserve">Add </t>
    </r>
    <r>
      <rPr>
        <b/>
        <sz val="12"/>
        <color theme="1"/>
        <rFont val="Calibri"/>
        <family val="2"/>
        <scheme val="minor"/>
      </rPr>
      <t>2.5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LM</t>
    </r>
  </si>
  <si>
    <t>LM</t>
  </si>
  <si>
    <r>
      <t xml:space="preserve">Add </t>
    </r>
    <r>
      <rPr>
        <b/>
        <sz val="12"/>
        <color theme="1"/>
        <rFont val="Calibri"/>
        <family val="2"/>
        <scheme val="minor"/>
      </rPr>
      <t>2.5 uL</t>
    </r>
    <r>
      <rPr>
        <sz val="11"/>
        <color theme="1"/>
        <rFont val="Calibri"/>
        <family val="2"/>
        <scheme val="minor"/>
      </rPr>
      <t xml:space="preserve"> of corresponding </t>
    </r>
    <r>
      <rPr>
        <b/>
        <sz val="12"/>
        <color theme="1"/>
        <rFont val="Calibri"/>
        <family val="2"/>
        <scheme val="minor"/>
      </rPr>
      <t>adaptor</t>
    </r>
    <r>
      <rPr>
        <sz val="11"/>
        <color theme="1"/>
        <rFont val="Calibri"/>
        <family val="2"/>
        <scheme val="minor"/>
      </rPr>
      <t xml:space="preserve"> from RAP (see RAP chart below)</t>
    </r>
  </si>
  <si>
    <t>Incubate 2 ALP</t>
  </si>
  <si>
    <t xml:space="preserve">Run thermocycler: </t>
  </si>
  <si>
    <t>30C 10 min</t>
  </si>
  <si>
    <t>Add STL</t>
  </si>
  <si>
    <r>
      <t xml:space="preserve">Add </t>
    </r>
    <r>
      <rPr>
        <b/>
        <sz val="12"/>
        <color theme="1"/>
        <rFont val="Calibri"/>
        <family val="2"/>
        <scheme val="minor"/>
      </rPr>
      <t>5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STL</t>
    </r>
  </si>
  <si>
    <t>STL</t>
  </si>
  <si>
    <t>Clean Up ALP</t>
  </si>
  <si>
    <r>
      <t>Discard supernatant (79.5</t>
    </r>
    <r>
      <rPr>
        <b/>
        <sz val="12"/>
        <rFont val="Calibri"/>
        <family val="2"/>
        <scheme val="minor"/>
      </rPr>
      <t xml:space="preserve"> uL</t>
    </r>
    <r>
      <rPr>
        <sz val="12"/>
        <rFont val="Calibri"/>
        <family val="2"/>
        <scheme val="minor"/>
      </rPr>
      <t xml:space="preserve">), </t>
    </r>
  </si>
  <si>
    <r>
      <t>Add</t>
    </r>
    <r>
      <rPr>
        <b/>
        <sz val="12"/>
        <color theme="1"/>
        <rFont val="Calibri"/>
        <family val="2"/>
        <scheme val="minor"/>
      </rPr>
      <t xml:space="preserve"> 52 ul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RB</t>
    </r>
  </si>
  <si>
    <r>
      <t xml:space="preserve">Transfer </t>
    </r>
    <r>
      <rPr>
        <b/>
        <sz val="12"/>
        <color theme="1"/>
        <rFont val="Calibri"/>
        <family val="2"/>
        <scheme val="minor"/>
      </rPr>
      <t>50 uL</t>
    </r>
    <r>
      <rPr>
        <sz val="11"/>
        <color theme="1"/>
        <rFont val="Calibri"/>
        <family val="2"/>
        <scheme val="minor"/>
      </rPr>
      <t xml:space="preserve"> to new 96-well plate (CAP)</t>
    </r>
  </si>
  <si>
    <t>(2nd Clean Up)</t>
  </si>
  <si>
    <r>
      <t xml:space="preserve">Add </t>
    </r>
    <r>
      <rPr>
        <b/>
        <sz val="12"/>
        <color theme="1"/>
        <rFont val="Calibri"/>
        <family val="2"/>
        <scheme val="minor"/>
      </rPr>
      <t>50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AMP</t>
    </r>
  </si>
  <si>
    <r>
      <t>Discard supernatant (95</t>
    </r>
    <r>
      <rPr>
        <b/>
        <sz val="12"/>
        <rFont val="Calibri"/>
        <family val="2"/>
        <scheme val="minor"/>
      </rPr>
      <t xml:space="preserve"> uL</t>
    </r>
    <r>
      <rPr>
        <sz val="12"/>
        <rFont val="Calibri"/>
        <family val="2"/>
        <scheme val="minor"/>
      </rPr>
      <t xml:space="preserve">), </t>
    </r>
  </si>
  <si>
    <t>Repeate steps 20 and 21, 2X</t>
  </si>
  <si>
    <r>
      <t>Add</t>
    </r>
    <r>
      <rPr>
        <b/>
        <sz val="12"/>
        <color theme="1"/>
        <rFont val="Calibri"/>
        <family val="2"/>
        <scheme val="minor"/>
      </rPr>
      <t xml:space="preserve"> 22.5 ul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RB</t>
    </r>
  </si>
  <si>
    <t>Thaw on ice PCR Master Mix (PCR MM) PCR Primer Cocktail (PCR PC)</t>
  </si>
  <si>
    <t>Run Analytical PCR</t>
  </si>
  <si>
    <t>Prepare PCR Complete Master Mix (CMM), as indicated in chart below</t>
  </si>
  <si>
    <t>Split over 8 PCR tubes as indicated in chart below</t>
  </si>
  <si>
    <t>Pipette 9 uL of CMM to clean 96-well PCR plate for each sample and standard</t>
  </si>
  <si>
    <r>
      <t xml:space="preserve">Add </t>
    </r>
    <r>
      <rPr>
        <b/>
        <sz val="12"/>
        <color theme="1"/>
        <rFont val="Calibri"/>
        <family val="2"/>
        <scheme val="minor"/>
      </rPr>
      <t>1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library/standard</t>
    </r>
    <r>
      <rPr>
        <sz val="11"/>
        <color theme="1"/>
        <rFont val="Calibri"/>
        <family val="2"/>
        <scheme val="minor"/>
      </rPr>
      <t xml:space="preserve"> from ALP</t>
    </r>
  </si>
  <si>
    <t>Run on LightCycler as indicated in chart below</t>
  </si>
  <si>
    <t>Determine number of cycler required (between 12-15)</t>
  </si>
  <si>
    <t>(use 1 ul of sample in 9 ul qPCR mix)</t>
  </si>
  <si>
    <t>Samples(#)</t>
  </si>
  <si>
    <t>PCR MM</t>
  </si>
  <si>
    <t>PCR PC</t>
  </si>
  <si>
    <t>CMM</t>
  </si>
  <si>
    <t>Make PCR</t>
  </si>
  <si>
    <r>
      <t xml:space="preserve">Add </t>
    </r>
    <r>
      <rPr>
        <b/>
        <sz val="12"/>
        <color theme="1"/>
        <rFont val="Calibri"/>
        <family val="2"/>
        <scheme val="minor"/>
      </rPr>
      <t>5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PCR PC</t>
    </r>
  </si>
  <si>
    <r>
      <t xml:space="preserve">Add </t>
    </r>
    <r>
      <rPr>
        <b/>
        <sz val="12"/>
        <color theme="1"/>
        <rFont val="Calibri"/>
        <family val="2"/>
        <scheme val="minor"/>
      </rPr>
      <t>25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PCR MM</t>
    </r>
  </si>
  <si>
    <t>AMP PCR</t>
  </si>
  <si>
    <t>Clean Up PCR</t>
  </si>
  <si>
    <r>
      <t>Add 50</t>
    </r>
    <r>
      <rPr>
        <b/>
        <sz val="12"/>
        <color theme="1"/>
        <rFont val="Calibri"/>
        <family val="2"/>
        <scheme val="minor"/>
      </rPr>
      <t xml:space="preserve">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AMP</t>
    </r>
  </si>
  <si>
    <r>
      <t>Add</t>
    </r>
    <r>
      <rPr>
        <b/>
        <sz val="12"/>
        <color theme="1"/>
        <rFont val="Calibri"/>
        <family val="2"/>
        <scheme val="minor"/>
      </rPr>
      <t xml:space="preserve"> 32.5 ul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RB</t>
    </r>
  </si>
  <si>
    <r>
      <t>Transfer 30</t>
    </r>
    <r>
      <rPr>
        <b/>
        <sz val="12"/>
        <color theme="1"/>
        <rFont val="Calibri"/>
        <family val="2"/>
        <scheme val="minor"/>
      </rPr>
      <t xml:space="preserve"> uL</t>
    </r>
    <r>
      <rPr>
        <sz val="11"/>
        <color theme="1"/>
        <rFont val="Calibri"/>
        <family val="2"/>
        <scheme val="minor"/>
      </rPr>
      <t xml:space="preserve"> to new 96-well plate (TSP1)</t>
    </r>
  </si>
  <si>
    <t>Comments</t>
  </si>
  <si>
    <t>(Previously used plate)</t>
  </si>
  <si>
    <r>
      <t xml:space="preserve">Add </t>
    </r>
    <r>
      <rPr>
        <b/>
        <sz val="12"/>
        <color theme="1"/>
        <rFont val="Calibri"/>
        <family val="2"/>
        <scheme val="minor"/>
      </rPr>
      <t>40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AMP</t>
    </r>
  </si>
  <si>
    <r>
      <t xml:space="preserve">Transfer </t>
    </r>
    <r>
      <rPr>
        <b/>
        <sz val="12"/>
        <color theme="1"/>
        <rFont val="Calibri"/>
        <family val="2"/>
        <scheme val="minor"/>
      </rPr>
      <t>21 uL</t>
    </r>
    <r>
      <rPr>
        <sz val="11"/>
        <color theme="1"/>
        <rFont val="Calibri"/>
        <family val="2"/>
        <scheme val="minor"/>
      </rPr>
      <t xml:space="preserve"> to new 96-well plate (PCR)</t>
    </r>
  </si>
  <si>
    <t>Project Name:</t>
  </si>
  <si>
    <t>Project ID:</t>
  </si>
  <si>
    <t>Project Driver:</t>
  </si>
  <si>
    <t>Talkowski Laboratory - Form</t>
  </si>
  <si>
    <t>Plate Made Date:</t>
  </si>
  <si>
    <t>Plate Name:</t>
  </si>
  <si>
    <t>F#: RNASeq_F_005_01</t>
  </si>
  <si>
    <r>
      <t xml:space="preserve">Add </t>
    </r>
    <r>
      <rPr>
        <b/>
        <sz val="12"/>
        <rFont val="Calibri"/>
        <family val="2"/>
        <scheme val="minor"/>
      </rPr>
      <t>200 uL</t>
    </r>
    <r>
      <rPr>
        <sz val="12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BWB</t>
    </r>
  </si>
  <si>
    <r>
      <t>Add</t>
    </r>
    <r>
      <rPr>
        <b/>
        <sz val="11"/>
        <color theme="1"/>
        <rFont val="Calibri"/>
        <family val="2"/>
        <scheme val="minor"/>
      </rPr>
      <t xml:space="preserve"> 50 ul</t>
    </r>
    <r>
      <rPr>
        <sz val="11"/>
        <color theme="1"/>
        <rFont val="Calibri"/>
        <family val="2"/>
        <scheme val="minor"/>
      </rPr>
      <t xml:space="preserve"> of Binding Buffer</t>
    </r>
  </si>
  <si>
    <r>
      <t xml:space="preserve">Add </t>
    </r>
    <r>
      <rPr>
        <b/>
        <sz val="12"/>
        <rFont val="Calibri"/>
        <family val="2"/>
        <scheme val="minor"/>
      </rPr>
      <t xml:space="preserve">200 uL </t>
    </r>
    <r>
      <rPr>
        <sz val="12"/>
        <rFont val="Calibri"/>
        <family val="2"/>
        <scheme val="minor"/>
      </rPr>
      <t xml:space="preserve">of </t>
    </r>
    <r>
      <rPr>
        <b/>
        <sz val="12"/>
        <color theme="1"/>
        <rFont val="Calibri"/>
        <family val="2"/>
        <scheme val="minor"/>
      </rPr>
      <t>BWB</t>
    </r>
  </si>
  <si>
    <r>
      <t xml:space="preserve">Add  </t>
    </r>
    <r>
      <rPr>
        <b/>
        <sz val="12"/>
        <color theme="1"/>
        <rFont val="Calibri"/>
        <family val="2"/>
        <scheme val="minor"/>
      </rPr>
      <t>20 ul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SSMM</t>
    </r>
  </si>
  <si>
    <t>Step IV: Adenylate 3' Ends</t>
  </si>
  <si>
    <t>Step V: Enrich DNA Fragments</t>
  </si>
  <si>
    <t>GTC Request Type:</t>
  </si>
  <si>
    <t>GTC Request ID:</t>
  </si>
  <si>
    <t>Expected Completion Date:</t>
  </si>
  <si>
    <t>Plate ID:</t>
  </si>
  <si>
    <t>Assigned Tech:</t>
  </si>
  <si>
    <t>Required</t>
  </si>
  <si>
    <t>Manual/Autogenerate/etc.</t>
  </si>
  <si>
    <t>Description</t>
  </si>
  <si>
    <t>Request Information</t>
  </si>
  <si>
    <t>Yes</t>
  </si>
  <si>
    <t>Select List (stored JANE/LIMS data)</t>
  </si>
  <si>
    <t>Auto (tied to Project Name)</t>
  </si>
  <si>
    <t>Select List (predefined)</t>
  </si>
  <si>
    <t>Select List (lookup Request ID)</t>
  </si>
  <si>
    <t>Auto (tied to Request ID)</t>
  </si>
  <si>
    <t>No</t>
  </si>
  <si>
    <t>Manual</t>
  </si>
  <si>
    <t>Inidividual Samples</t>
  </si>
  <si>
    <t>Auto (tied to Plate ID)</t>
  </si>
  <si>
    <t>Day 1 - Date</t>
  </si>
  <si>
    <t>Day 1 - Comment</t>
  </si>
  <si>
    <t>Make RBP - Comment</t>
  </si>
  <si>
    <t>Incubate 1 RBP - Comment</t>
  </si>
  <si>
    <t>Wash RBP - Comment</t>
  </si>
  <si>
    <t>Incubate 2 RBP - Comment</t>
  </si>
  <si>
    <t>Incubate RFP - Comment</t>
  </si>
  <si>
    <t>Step II: Synthesize first Strand DNA (50 min) - Comment</t>
  </si>
  <si>
    <t>Manual (Date)</t>
  </si>
  <si>
    <t>Make CDP - Comment</t>
  </si>
  <si>
    <t>Incubate 1 CDP - Comment</t>
  </si>
  <si>
    <t>Step III: Synthesize Second Strand DNA and Clean Up (1.5 hours) - Comment</t>
  </si>
  <si>
    <t>Add SMM - Comment</t>
  </si>
  <si>
    <t>Incubate 2 CDP - Comment</t>
  </si>
  <si>
    <t>Purify CDP - Comment</t>
  </si>
  <si>
    <t>Day 2 RNAseq - Comment</t>
  </si>
  <si>
    <t>Day 2 RNAseq - Day</t>
  </si>
  <si>
    <t>Step IV: Adenylate 3' Ends - Comment</t>
  </si>
  <si>
    <t>Add ATL - Comment</t>
  </si>
  <si>
    <t>Incubate 1 ALP - Comment</t>
  </si>
  <si>
    <t>Step IV: Ligate Adapters - Comment</t>
  </si>
  <si>
    <t>Add LIG - Comment</t>
  </si>
  <si>
    <t>Illumina Barcode Grid</t>
  </si>
  <si>
    <t>Manual (Indicate sample number match)</t>
  </si>
  <si>
    <t>Add STL - Comment</t>
  </si>
  <si>
    <t>Clean Up ALP - Comment</t>
  </si>
  <si>
    <t>Step V: Enrich DNA Fragments - Comment</t>
  </si>
  <si>
    <t>Run Analytical PCR - Comment</t>
  </si>
  <si>
    <t>Make PCR - Comment</t>
  </si>
  <si>
    <t>AMP PCR - Comment</t>
  </si>
  <si>
    <t>Clean Up PCR - Comment</t>
  </si>
  <si>
    <t>End - Comment</t>
  </si>
  <si>
    <t>Calculated (CONCATENATE(AdjValue*(ROUNDUP("Number of Samples"/8,0)+1)," X 8"))</t>
  </si>
  <si>
    <t>Calculated (AdjValue*(ROUNDUP("Number of Samples"/8,0)+1))</t>
  </si>
  <si>
    <t>RNASeq Protocol</t>
  </si>
  <si>
    <t>Protocol ID:</t>
  </si>
  <si>
    <t>Final comments</t>
  </si>
  <si>
    <t>Before Starting procotol</t>
  </si>
  <si>
    <t>Plate Tech: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</si>
</sst>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1" applyNumberFormat="0" applyFill="0" applyAlignment="0" applyProtection="0"/>
    <xf numFmtId="0" fontId="12" fillId="0" borderId="12" applyNumberFormat="0" applyFill="0" applyAlignment="0" applyProtection="0"/>
    <xf numFmtId="0" fontId="13" fillId="0" borderId="13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14" applyNumberFormat="0" applyAlignment="0" applyProtection="0"/>
    <xf numFmtId="0" fontId="18" fillId="7" borderId="15" applyNumberFormat="0" applyAlignment="0" applyProtection="0"/>
    <xf numFmtId="0" fontId="19" fillId="7" borderId="14" applyNumberFormat="0" applyAlignment="0" applyProtection="0"/>
    <xf numFmtId="0" fontId="20" fillId="0" borderId="16" applyNumberFormat="0" applyFill="0" applyAlignment="0" applyProtection="0"/>
    <xf numFmtId="0" fontId="21" fillId="8" borderId="17" applyNumberFormat="0" applyAlignment="0" applyProtection="0"/>
    <xf numFmtId="0" fontId="9" fillId="0" borderId="0" applyNumberFormat="0" applyFill="0" applyBorder="0" applyAlignment="0" applyProtection="0"/>
    <xf numFmtId="0" fontId="1" fillId="9" borderId="18" applyNumberFormat="0" applyFont="0" applyAlignment="0" applyProtection="0"/>
    <xf numFmtId="0" fontId="22" fillId="0" borderId="0" applyNumberFormat="0" applyFill="0" applyBorder="0" applyAlignment="0" applyProtection="0"/>
    <xf numFmtId="0" fontId="2" fillId="0" borderId="19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right"/>
    </xf>
    <xf numFmtId="0" fontId="0" fillId="0" borderId="6" xfId="0" applyBorder="1" applyAlignment="1"/>
    <xf numFmtId="0" fontId="4" fillId="0" borderId="0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10" xfId="0" applyFont="1" applyBorder="1"/>
    <xf numFmtId="0" fontId="0" fillId="0" borderId="0" xfId="0" applyFont="1" applyBorder="1"/>
    <xf numFmtId="0" fontId="0" fillId="0" borderId="10" xfId="0" applyFont="1" applyBorder="1" applyAlignment="1">
      <alignment horizontal="right"/>
    </xf>
    <xf numFmtId="0" fontId="3" fillId="0" borderId="0" xfId="0" applyFont="1" applyBorder="1"/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left"/>
    </xf>
    <xf numFmtId="164" fontId="0" fillId="0" borderId="0" xfId="1" applyNumberFormat="1" applyFont="1" applyAlignment="1">
      <alignment horizontal="right"/>
    </xf>
    <xf numFmtId="0" fontId="0" fillId="0" borderId="0" xfId="0" applyFont="1" applyBorder="1" applyAlignment="1"/>
    <xf numFmtId="0" fontId="0" fillId="0" borderId="0" xfId="0" applyFont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0" fillId="0" borderId="0" xfId="0" applyFont="1" applyFill="1" applyBorder="1"/>
    <xf numFmtId="0" fontId="3" fillId="0" borderId="0" xfId="0" applyFont="1" applyBorder="1" applyAlignment="1"/>
    <xf numFmtId="15" fontId="4" fillId="0" borderId="0" xfId="0" applyNumberFormat="1" applyFont="1" applyBorder="1" applyAlignment="1"/>
    <xf numFmtId="0" fontId="3" fillId="0" borderId="0" xfId="0" applyFont="1" applyAlignment="1"/>
    <xf numFmtId="0" fontId="7" fillId="0" borderId="0" xfId="0" applyFont="1" applyAlignment="1"/>
    <xf numFmtId="15" fontId="4" fillId="0" borderId="10" xfId="0" applyNumberFormat="1" applyFont="1" applyBorder="1" applyAlignment="1"/>
    <xf numFmtId="0" fontId="0" fillId="0" borderId="10" xfId="0" applyFont="1" applyBorder="1" applyAlignment="1"/>
    <xf numFmtId="0" fontId="0" fillId="2" borderId="0" xfId="0" applyFill="1" applyAlignment="1"/>
    <xf numFmtId="0" fontId="0" fillId="0" borderId="0" xfId="0" applyFill="1" applyAlignment="1"/>
    <xf numFmtId="0" fontId="0" fillId="0" borderId="0" xfId="0" applyFont="1" applyFill="1" applyAlignment="1"/>
    <xf numFmtId="0" fontId="3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Font="1" applyFill="1" applyBorder="1" applyAlignment="1"/>
    <xf numFmtId="0" fontId="3" fillId="0" borderId="4" xfId="0" applyFont="1" applyBorder="1" applyAlignment="1"/>
    <xf numFmtId="0" fontId="0" fillId="0" borderId="3" xfId="0" applyFont="1" applyBorder="1"/>
    <xf numFmtId="0" fontId="0" fillId="0" borderId="3" xfId="0" applyFont="1" applyBorder="1" applyAlignment="1"/>
    <xf numFmtId="0" fontId="0" fillId="0" borderId="5" xfId="0" applyFont="1" applyBorder="1" applyAlignment="1">
      <alignment horizontal="right"/>
    </xf>
    <xf numFmtId="0" fontId="0" fillId="0" borderId="6" xfId="0" applyFont="1" applyBorder="1" applyAlignment="1"/>
    <xf numFmtId="0" fontId="0" fillId="0" borderId="7" xfId="0" applyFont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8" xfId="0" applyFont="1" applyBorder="1" applyAlignment="1"/>
    <xf numFmtId="0" fontId="0" fillId="0" borderId="2" xfId="0" applyBorder="1" applyAlignment="1">
      <alignment horizontal="right"/>
    </xf>
    <xf numFmtId="0" fontId="0" fillId="0" borderId="2" xfId="0" applyFont="1" applyBorder="1" applyAlignment="1"/>
    <xf numFmtId="0" fontId="4" fillId="0" borderId="2" xfId="0" applyFont="1" applyBorder="1" applyAlignment="1"/>
    <xf numFmtId="0" fontId="0" fillId="0" borderId="9" xfId="0" applyFont="1" applyBorder="1" applyAlignment="1">
      <alignment horizontal="right"/>
    </xf>
    <xf numFmtId="0" fontId="9" fillId="0" borderId="0" xfId="0" applyFont="1"/>
    <xf numFmtId="0" fontId="0" fillId="2" borderId="0" xfId="0" applyFont="1" applyFill="1"/>
    <xf numFmtId="0" fontId="0" fillId="0" borderId="0" xfId="0" applyBorder="1" applyAlignment="1"/>
    <xf numFmtId="0" fontId="24" fillId="0" borderId="0" xfId="0" applyFont="1"/>
    <xf numFmtId="0" fontId="0" fillId="0" borderId="0" xfId="0" quotePrefix="1" applyFont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14" fontId="0" fillId="0" borderId="0" xfId="0" applyNumberFormat="1" applyFill="1" applyBorder="1" applyAlignment="1">
      <alignment horizontal="left"/>
    </xf>
    <xf numFmtId="14" fontId="0" fillId="36" borderId="20" xfId="0" applyNumberFormat="1" applyFont="1" applyFill="1" applyBorder="1"/>
    <xf numFmtId="0" fontId="0" fillId="36" borderId="20" xfId="0" applyFont="1" applyFill="1" applyBorder="1"/>
    <xf numFmtId="164" fontId="0" fillId="37" borderId="20" xfId="1" applyNumberFormat="1" applyFont="1" applyFill="1" applyBorder="1" applyAlignment="1">
      <alignment horizontal="right"/>
    </xf>
    <xf numFmtId="0" fontId="0" fillId="36" borderId="1" xfId="0" applyFont="1" applyFill="1" applyBorder="1" applyAlignment="1">
      <alignment horizontal="center"/>
    </xf>
    <xf numFmtId="0" fontId="0" fillId="37" borderId="0" xfId="0" applyFont="1" applyFill="1" applyBorder="1" applyAlignment="1">
      <alignment horizontal="right"/>
    </xf>
    <xf numFmtId="0" fontId="0" fillId="37" borderId="0" xfId="0" applyFont="1" applyFill="1" applyBorder="1" applyAlignment="1"/>
    <xf numFmtId="0" fontId="0" fillId="37" borderId="10" xfId="0" applyFont="1" applyFill="1" applyBorder="1" applyAlignment="1"/>
    <xf numFmtId="0" fontId="4" fillId="37" borderId="2" xfId="0" applyFont="1" applyFill="1" applyBorder="1" applyAlignment="1"/>
    <xf numFmtId="14" fontId="0" fillId="0" borderId="0" xfId="0" applyNumberFormat="1" applyFill="1" applyBorder="1" applyAlignment="1">
      <alignment horizontal="center"/>
    </xf>
    <xf numFmtId="0" fontId="2" fillId="0" borderId="0" xfId="0" applyFont="1"/>
    <xf numFmtId="0" fontId="0" fillId="35" borderId="21" xfId="0" applyNumberFormat="1" applyFill="1" applyBorder="1" applyAlignment="1">
      <alignment horizontal="center"/>
    </xf>
    <xf numFmtId="0" fontId="0" fillId="35" borderId="22" xfId="0" applyNumberFormat="1" applyFill="1" applyBorder="1" applyAlignment="1">
      <alignment horizontal="center"/>
    </xf>
    <xf numFmtId="0" fontId="0" fillId="35" borderId="23" xfId="0" applyNumberFormat="1" applyFill="1" applyBorder="1" applyAlignment="1">
      <alignment horizontal="center"/>
    </xf>
    <xf numFmtId="14" fontId="0" fillId="35" borderId="21" xfId="0" applyNumberFormat="1" applyFill="1" applyBorder="1" applyAlignment="1">
      <alignment horizontal="center"/>
    </xf>
    <xf numFmtId="14" fontId="0" fillId="35" borderId="22" xfId="0" applyNumberFormat="1" applyFill="1" applyBorder="1" applyAlignment="1">
      <alignment horizontal="center"/>
    </xf>
    <xf numFmtId="14" fontId="0" fillId="35" borderId="23" xfId="0" applyNumberFormat="1" applyFill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0" fillId="34" borderId="4" xfId="0" applyFill="1" applyBorder="1" applyAlignment="1">
      <alignment horizontal="center"/>
    </xf>
    <xf numFmtId="0" fontId="0" fillId="34" borderId="3" xfId="0" applyFill="1" applyBorder="1" applyAlignment="1">
      <alignment horizontal="center"/>
    </xf>
    <xf numFmtId="0" fontId="0" fillId="34" borderId="5" xfId="0" applyFill="1" applyBorder="1" applyAlignment="1">
      <alignment horizontal="center"/>
    </xf>
    <xf numFmtId="0" fontId="3" fillId="34" borderId="6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/>
    </xf>
    <xf numFmtId="0" fontId="3" fillId="34" borderId="7" xfId="0" applyFont="1" applyFill="1" applyBorder="1" applyAlignment="1">
      <alignment horizontal="center"/>
    </xf>
    <xf numFmtId="0" fontId="0" fillId="34" borderId="8" xfId="0" applyFill="1" applyBorder="1" applyAlignment="1">
      <alignment horizontal="center"/>
    </xf>
    <xf numFmtId="0" fontId="0" fillId="34" borderId="2" xfId="0" applyFill="1" applyBorder="1" applyAlignment="1">
      <alignment horizontal="center"/>
    </xf>
    <xf numFmtId="0" fontId="0" fillId="34" borderId="9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" fontId="0" fillId="35" borderId="21" xfId="0" applyNumberFormat="1" applyFill="1" applyBorder="1" applyAlignment="1">
      <alignment horizontal="center"/>
    </xf>
    <xf numFmtId="1" fontId="0" fillId="35" borderId="22" xfId="0" applyNumberFormat="1" applyFill="1" applyBorder="1" applyAlignment="1">
      <alignment horizontal="center"/>
    </xf>
    <xf numFmtId="1" fontId="0" fillId="35" borderId="23" xfId="0" applyNumberFormat="1" applyFill="1" applyBorder="1" applyAlignment="1">
      <alignment horizontal="center"/>
    </xf>
  </cellXfs>
  <cellStyles count="11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231"/>
  <sheetViews>
    <sheetView tabSelected="1" topLeftCell="A2" workbookViewId="0">
      <selection activeCell="L19" sqref="L19"/>
    </sheetView>
  </sheetViews>
  <sheetFormatPr baseColWidth="10" defaultColWidth="8.6640625" defaultRowHeight="14" x14ac:dyDescent="0"/>
  <cols>
    <col min="1" max="1" width="3.6640625" style="1" customWidth="1"/>
    <col min="2" max="2" width="6.6640625" style="1" customWidth="1"/>
    <col min="3" max="3" width="10" style="1" customWidth="1"/>
    <col min="4" max="11" width="5.6640625" style="1" customWidth="1"/>
    <col min="12" max="12" width="9.1640625" style="10" customWidth="1"/>
    <col min="13" max="13" width="9.33203125" style="1" customWidth="1"/>
    <col min="14" max="14" width="8.33203125" style="1" customWidth="1"/>
    <col min="15" max="15" width="9.1640625" style="1" customWidth="1"/>
    <col min="16" max="16384" width="8.6640625" style="1"/>
  </cols>
  <sheetData>
    <row r="1" spans="1:17">
      <c r="A1" s="81" t="s">
        <v>151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3"/>
    </row>
    <row r="2" spans="1:17" ht="15">
      <c r="A2" s="84" t="s">
        <v>214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6"/>
    </row>
    <row r="3" spans="1:17" ht="15" thickBot="1">
      <c r="A3" s="87" t="s">
        <v>154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9"/>
    </row>
    <row r="4" spans="1:17" ht="15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ht="15" thickBot="1">
      <c r="A5" s="2"/>
      <c r="B5" s="2"/>
      <c r="D5" s="60"/>
      <c r="E5" s="92"/>
      <c r="F5" s="93"/>
      <c r="G5" s="94"/>
      <c r="H5" s="2"/>
      <c r="I5" s="2"/>
      <c r="J5" s="2"/>
      <c r="K5" s="2"/>
      <c r="L5" s="2"/>
      <c r="M5" s="2"/>
      <c r="N5" s="2"/>
    </row>
    <row r="6" spans="1:17" ht="15" thickBot="1">
      <c r="A6" s="2"/>
      <c r="B6" s="2"/>
      <c r="D6" s="60" t="s">
        <v>153</v>
      </c>
      <c r="E6" s="74"/>
      <c r="F6" s="75"/>
      <c r="G6" s="76"/>
      <c r="H6" s="2"/>
      <c r="I6" s="2"/>
      <c r="J6" s="2"/>
      <c r="K6" s="2"/>
      <c r="L6" s="2"/>
      <c r="M6" s="2"/>
      <c r="N6" s="2"/>
    </row>
    <row r="7" spans="1:17" ht="15" thickBot="1">
      <c r="A7" s="2"/>
      <c r="B7" s="2"/>
      <c r="D7" s="60" t="s">
        <v>164</v>
      </c>
      <c r="E7" s="74"/>
      <c r="F7" s="75"/>
      <c r="G7" s="76"/>
      <c r="H7" s="2"/>
      <c r="I7" s="2"/>
      <c r="J7" s="2"/>
      <c r="K7" s="2"/>
      <c r="L7" s="2"/>
      <c r="M7" s="2"/>
      <c r="N7" s="2"/>
    </row>
    <row r="8" spans="1:17" ht="15" thickBot="1">
      <c r="A8" s="2"/>
      <c r="B8" s="2"/>
      <c r="D8" s="60" t="s">
        <v>218</v>
      </c>
      <c r="E8" s="74"/>
      <c r="F8" s="75"/>
      <c r="G8" s="76"/>
      <c r="H8" s="2"/>
      <c r="I8" s="2"/>
      <c r="J8" s="2"/>
      <c r="K8" s="2"/>
      <c r="L8" s="2"/>
      <c r="M8" s="2"/>
      <c r="N8" s="2"/>
    </row>
    <row r="9" spans="1:17" ht="15" thickBot="1">
      <c r="A9" s="2"/>
      <c r="B9" s="2"/>
      <c r="D9" s="61" t="s">
        <v>152</v>
      </c>
      <c r="E9" s="77"/>
      <c r="F9" s="78"/>
      <c r="G9" s="79"/>
      <c r="H9" s="2"/>
      <c r="I9" s="2"/>
      <c r="J9" s="2"/>
      <c r="K9" s="2"/>
      <c r="L9" s="2"/>
      <c r="M9" s="2"/>
      <c r="N9" s="2"/>
    </row>
    <row r="10" spans="1:17" ht="15" thickBot="1">
      <c r="A10" s="2"/>
      <c r="B10" s="2"/>
      <c r="D10" s="61" t="s">
        <v>215</v>
      </c>
      <c r="E10" s="77"/>
      <c r="F10" s="78"/>
      <c r="G10" s="79"/>
      <c r="H10" s="2"/>
      <c r="I10" s="2"/>
      <c r="J10" s="2"/>
      <c r="K10" s="2"/>
      <c r="L10" s="2"/>
      <c r="M10" s="2"/>
      <c r="N10" s="2"/>
    </row>
    <row r="11" spans="1:17" ht="15" thickBot="1">
      <c r="A11" s="2"/>
      <c r="B11" s="2"/>
      <c r="D11" s="60" t="s">
        <v>22</v>
      </c>
      <c r="E11" s="92"/>
      <c r="F11" s="93"/>
      <c r="G11" s="94"/>
      <c r="H11" s="2"/>
      <c r="I11" s="2"/>
      <c r="J11" s="2"/>
      <c r="K11" s="2"/>
      <c r="L11" s="2"/>
      <c r="M11" s="2"/>
      <c r="N11" s="2"/>
    </row>
    <row r="12" spans="1:17">
      <c r="A12" s="2"/>
      <c r="B12" s="2"/>
      <c r="D12" s="2"/>
      <c r="E12" s="2"/>
      <c r="F12" s="2"/>
      <c r="G12" s="2"/>
      <c r="H12" s="2"/>
      <c r="I12" s="2"/>
      <c r="L12" s="1"/>
    </row>
    <row r="13" spans="1:17">
      <c r="A13" s="2"/>
      <c r="B13" s="2"/>
      <c r="D13" s="2"/>
      <c r="E13" s="2"/>
      <c r="F13" s="2"/>
      <c r="G13" s="2"/>
      <c r="H13" s="2"/>
      <c r="I13" s="2"/>
      <c r="L13" s="1"/>
    </row>
    <row r="14" spans="1:17">
      <c r="A14" s="2"/>
      <c r="B14" s="2"/>
      <c r="D14" s="2"/>
      <c r="E14" s="2"/>
      <c r="F14" s="2"/>
      <c r="G14" s="2"/>
      <c r="H14" s="2"/>
      <c r="I14" s="2"/>
      <c r="L14" s="1"/>
    </row>
    <row r="15" spans="1:17">
      <c r="A15" s="2"/>
      <c r="B15" s="2"/>
      <c r="D15" s="2"/>
      <c r="E15" s="2"/>
      <c r="F15" s="2"/>
      <c r="G15" s="2"/>
      <c r="H15" s="2"/>
      <c r="I15" s="2"/>
      <c r="L15" s="1"/>
    </row>
    <row r="16" spans="1:17">
      <c r="A16" s="2"/>
      <c r="B16" s="2"/>
      <c r="D16" s="2"/>
      <c r="E16" s="2"/>
      <c r="F16" s="2"/>
      <c r="G16" s="2"/>
      <c r="H16" s="2"/>
      <c r="I16" s="2"/>
      <c r="L16" s="1"/>
    </row>
    <row r="17" spans="1:18">
      <c r="A17" s="2"/>
      <c r="B17" s="2"/>
      <c r="D17" s="61"/>
      <c r="E17" s="72"/>
      <c r="F17" s="72"/>
      <c r="G17" s="72"/>
      <c r="H17" s="2"/>
      <c r="I17" s="2"/>
      <c r="J17" s="2"/>
      <c r="K17" s="2"/>
      <c r="L17" s="2"/>
      <c r="M17" s="2"/>
      <c r="N17" s="2"/>
    </row>
    <row r="18" spans="1:18">
      <c r="A18" s="2"/>
      <c r="B18" s="2"/>
      <c r="D18" s="61"/>
      <c r="E18" s="72"/>
      <c r="F18" s="72"/>
      <c r="G18" s="72"/>
      <c r="H18" s="2"/>
      <c r="I18" s="2"/>
      <c r="J18" s="2"/>
      <c r="K18" s="2"/>
      <c r="L18" s="2"/>
      <c r="M18" s="2"/>
      <c r="N18" s="2"/>
    </row>
    <row r="19" spans="1:18">
      <c r="A19" s="2"/>
      <c r="B19" s="2"/>
      <c r="D19" s="61"/>
      <c r="E19" s="72"/>
      <c r="F19" s="72"/>
      <c r="G19" s="72"/>
      <c r="H19" s="2"/>
      <c r="I19" s="2"/>
      <c r="J19" s="2"/>
      <c r="K19" s="2"/>
      <c r="L19" s="2"/>
      <c r="M19" s="2"/>
      <c r="N19" s="2"/>
    </row>
    <row r="20" spans="1:18">
      <c r="A20" s="2"/>
      <c r="B20" s="2"/>
      <c r="D20" s="61"/>
      <c r="E20" s="72"/>
      <c r="F20" s="72"/>
      <c r="G20" s="72"/>
      <c r="H20" s="2"/>
      <c r="I20" s="2"/>
      <c r="J20" s="2"/>
      <c r="K20" s="2"/>
      <c r="L20" s="2"/>
      <c r="M20" s="2"/>
      <c r="N20" s="2"/>
    </row>
    <row r="21" spans="1:18">
      <c r="A21" s="2"/>
      <c r="B21" s="2"/>
      <c r="D21" s="61"/>
      <c r="E21" s="72"/>
      <c r="F21" s="72"/>
      <c r="G21" s="72"/>
      <c r="H21" s="2"/>
      <c r="I21" s="2"/>
      <c r="J21" s="2"/>
      <c r="K21" s="2"/>
      <c r="L21" s="2"/>
      <c r="M21" s="2"/>
      <c r="N21" s="2"/>
    </row>
    <row r="22" spans="1:18">
      <c r="A22" s="2"/>
      <c r="B22" s="2"/>
      <c r="D22" s="61"/>
      <c r="E22" s="72"/>
      <c r="F22" s="72"/>
      <c r="G22" s="72"/>
      <c r="H22" s="2"/>
      <c r="I22" s="2"/>
      <c r="J22" s="2"/>
      <c r="K22" s="2"/>
      <c r="L22" s="2"/>
      <c r="M22" s="2"/>
      <c r="N22" s="2"/>
    </row>
    <row r="23" spans="1:18">
      <c r="A23" s="2"/>
      <c r="B23" s="2"/>
      <c r="D23" s="61"/>
      <c r="E23" s="63"/>
      <c r="F23" s="2"/>
      <c r="G23" s="2"/>
      <c r="H23" s="2"/>
      <c r="I23" s="2"/>
      <c r="J23" s="2"/>
      <c r="K23" s="2"/>
      <c r="L23" s="2"/>
      <c r="M23" s="2"/>
      <c r="N23" s="2"/>
    </row>
    <row r="24" spans="1:18">
      <c r="A24" s="2"/>
      <c r="B24" s="2"/>
      <c r="D24" s="61"/>
      <c r="E24" s="63"/>
      <c r="F24" s="2"/>
      <c r="G24" s="2"/>
      <c r="H24" s="2"/>
      <c r="I24" s="2"/>
      <c r="J24" s="2"/>
      <c r="K24" s="2"/>
      <c r="L24" s="2"/>
      <c r="M24" s="2"/>
      <c r="N24" s="2"/>
    </row>
    <row r="25" spans="1:18">
      <c r="A25" s="2"/>
      <c r="B25" s="2"/>
      <c r="D25" s="61"/>
      <c r="E25" s="63"/>
      <c r="F25" s="2"/>
      <c r="G25" s="2"/>
      <c r="H25" s="2"/>
      <c r="I25" s="2"/>
      <c r="J25" s="2"/>
      <c r="K25" s="2"/>
      <c r="L25" s="2"/>
      <c r="M25" s="2"/>
      <c r="N25" s="2"/>
    </row>
    <row r="26" spans="1:18">
      <c r="A26" s="2"/>
      <c r="B26" s="2"/>
      <c r="D26" s="61"/>
      <c r="E26" s="63"/>
      <c r="F26" s="2"/>
      <c r="G26" s="2"/>
      <c r="H26" s="2"/>
      <c r="I26" s="2"/>
      <c r="J26" s="2"/>
      <c r="K26" s="2"/>
      <c r="L26" s="2"/>
      <c r="M26" s="2"/>
      <c r="N26" s="2"/>
    </row>
    <row r="27" spans="1:18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8" ht="15" thickBot="1">
      <c r="A28" s="9"/>
      <c r="B28" s="12"/>
      <c r="C28" s="12"/>
      <c r="D28" s="12"/>
      <c r="E28" s="12"/>
      <c r="F28" s="12"/>
      <c r="G28" s="12"/>
      <c r="H28" s="12"/>
      <c r="I28" s="12"/>
      <c r="J28" s="2"/>
      <c r="K28" s="2"/>
      <c r="L28" s="9"/>
      <c r="M28" s="2"/>
      <c r="N28" s="2"/>
      <c r="O28" s="36" t="s">
        <v>0</v>
      </c>
      <c r="P28" s="36" t="s">
        <v>144</v>
      </c>
    </row>
    <row r="29" spans="1:18" ht="15.75" customHeight="1" thickBot="1">
      <c r="A29" s="57" t="s">
        <v>23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64"/>
      <c r="P29" s="65"/>
      <c r="R29" s="73" t="s">
        <v>217</v>
      </c>
    </row>
    <row r="30" spans="1:18" ht="16" thickBot="1">
      <c r="A30" s="14" t="s">
        <v>24</v>
      </c>
      <c r="B30" s="12"/>
      <c r="C30" s="12"/>
      <c r="D30" s="12"/>
      <c r="E30" s="12"/>
      <c r="F30" s="12"/>
      <c r="G30" s="12"/>
      <c r="H30" s="12"/>
      <c r="I30" s="12"/>
      <c r="J30" s="2"/>
      <c r="K30" s="2"/>
      <c r="L30" s="9"/>
      <c r="M30" s="2"/>
      <c r="N30" s="2"/>
      <c r="P30" s="65"/>
      <c r="R30" s="14" t="s">
        <v>24</v>
      </c>
    </row>
    <row r="31" spans="1:18" ht="33" customHeight="1">
      <c r="A31" s="80" t="s">
        <v>25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</row>
    <row r="32" spans="1:18" ht="15">
      <c r="A32" s="15" t="s">
        <v>26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8" ht="15">
      <c r="A33" s="17">
        <v>1</v>
      </c>
      <c r="B33" s="18" t="s">
        <v>27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8" ht="15">
      <c r="A34" s="17">
        <v>2</v>
      </c>
      <c r="B34" s="18" t="s">
        <v>28</v>
      </c>
      <c r="C34" s="16"/>
      <c r="D34" s="16"/>
      <c r="E34" s="16"/>
      <c r="F34" s="16"/>
      <c r="G34" s="16"/>
      <c r="H34" s="16"/>
      <c r="I34" s="16"/>
      <c r="J34" s="16"/>
      <c r="K34" s="16"/>
      <c r="L34" s="90" t="s">
        <v>29</v>
      </c>
      <c r="M34" s="91" t="s">
        <v>30</v>
      </c>
      <c r="N34" s="91" t="s">
        <v>31</v>
      </c>
    </row>
    <row r="35" spans="1:18" ht="15" thickBot="1">
      <c r="A35" s="1">
        <v>3</v>
      </c>
      <c r="B35" s="12" t="s">
        <v>32</v>
      </c>
      <c r="C35" s="12"/>
      <c r="D35" s="12"/>
      <c r="E35" s="12"/>
      <c r="F35" s="12"/>
      <c r="G35" s="12"/>
      <c r="H35" s="12"/>
      <c r="I35" s="12"/>
      <c r="J35" s="2"/>
      <c r="K35" s="2"/>
      <c r="L35" s="90"/>
      <c r="M35" s="91"/>
      <c r="N35" s="91"/>
      <c r="P35" s="24"/>
    </row>
    <row r="36" spans="1:18" ht="16" thickBot="1">
      <c r="A36" s="1">
        <v>4</v>
      </c>
      <c r="B36" s="12" t="s">
        <v>33</v>
      </c>
      <c r="C36" s="12"/>
      <c r="D36" s="12"/>
      <c r="E36" s="12"/>
      <c r="F36" s="12"/>
      <c r="G36" s="12"/>
      <c r="H36" s="12"/>
      <c r="I36" s="12"/>
      <c r="J36" s="2"/>
      <c r="K36" s="2"/>
      <c r="L36" s="9" t="s">
        <v>34</v>
      </c>
      <c r="M36" s="9">
        <v>50</v>
      </c>
      <c r="N36" s="66" t="str">
        <f>CONCATENATE(M36*(ROUNDUP(E11/8,0)+1)," X 8")</f>
        <v>50 X 8</v>
      </c>
    </row>
    <row r="37" spans="1:18" ht="16" thickBot="1">
      <c r="A37" s="1">
        <v>5</v>
      </c>
      <c r="B37" s="23" t="s">
        <v>67</v>
      </c>
      <c r="C37" s="12"/>
      <c r="D37" s="12"/>
      <c r="E37" s="12"/>
      <c r="F37" s="12"/>
      <c r="G37" s="12"/>
      <c r="H37" s="12"/>
      <c r="I37" s="12"/>
      <c r="J37" s="2"/>
      <c r="K37" s="2"/>
      <c r="L37" s="9"/>
      <c r="M37" s="9"/>
      <c r="N37" s="19"/>
      <c r="P37" s="65"/>
      <c r="R37" s="15" t="s">
        <v>26</v>
      </c>
    </row>
    <row r="38" spans="1:18" ht="15">
      <c r="A38" s="14" t="s">
        <v>35</v>
      </c>
      <c r="B38" s="7"/>
      <c r="C38" s="7"/>
      <c r="D38" s="7"/>
      <c r="E38" s="7"/>
      <c r="F38" s="7"/>
      <c r="G38" s="7"/>
      <c r="H38" s="7"/>
      <c r="I38" s="7"/>
      <c r="J38" s="7"/>
      <c r="K38" s="20"/>
      <c r="L38" s="9"/>
      <c r="M38" s="9"/>
      <c r="N38" s="9"/>
    </row>
    <row r="39" spans="1:18" ht="15">
      <c r="A39" s="12">
        <v>1</v>
      </c>
      <c r="B39" s="21" t="s">
        <v>36</v>
      </c>
      <c r="C39" s="7"/>
      <c r="D39" s="7"/>
      <c r="E39" s="7"/>
      <c r="F39" s="7"/>
      <c r="G39" s="7"/>
      <c r="H39" s="7"/>
      <c r="I39" s="7"/>
      <c r="J39" s="7"/>
      <c r="K39" s="20"/>
      <c r="L39" s="9"/>
      <c r="M39" s="9"/>
      <c r="N39" s="9"/>
    </row>
    <row r="40" spans="1:18" ht="16" thickBot="1">
      <c r="A40" s="14"/>
      <c r="B40" s="7"/>
      <c r="C40" s="22" t="s">
        <v>2</v>
      </c>
      <c r="D40" s="22"/>
      <c r="E40" s="22"/>
      <c r="F40" s="22"/>
      <c r="G40" s="22"/>
      <c r="H40" s="22"/>
      <c r="I40" s="7"/>
      <c r="J40" s="7"/>
      <c r="K40" s="20"/>
      <c r="L40" s="9"/>
      <c r="M40" s="9"/>
      <c r="N40" s="9"/>
    </row>
    <row r="41" spans="1:18" ht="16" thickBot="1">
      <c r="A41" s="12">
        <v>2</v>
      </c>
      <c r="B41" s="23" t="s">
        <v>37</v>
      </c>
      <c r="C41" s="7"/>
      <c r="D41" s="7"/>
      <c r="E41" s="7"/>
      <c r="F41" s="7"/>
      <c r="G41" s="7"/>
      <c r="H41" s="7"/>
      <c r="I41" s="7"/>
      <c r="J41" s="7"/>
      <c r="K41" s="20"/>
      <c r="L41" s="9"/>
      <c r="M41" s="9"/>
      <c r="N41" s="9"/>
      <c r="P41" s="65"/>
      <c r="R41" s="14" t="s">
        <v>35</v>
      </c>
    </row>
    <row r="42" spans="1:18" ht="15">
      <c r="A42" s="14" t="s">
        <v>38</v>
      </c>
      <c r="B42" s="23"/>
      <c r="C42" s="7"/>
      <c r="D42" s="7"/>
      <c r="E42" s="7"/>
      <c r="F42" s="7"/>
      <c r="G42" s="7"/>
      <c r="H42" s="7"/>
      <c r="I42" s="7"/>
      <c r="J42" s="7"/>
      <c r="K42" s="20"/>
      <c r="L42" s="9"/>
      <c r="M42" s="9"/>
      <c r="N42" s="9"/>
    </row>
    <row r="43" spans="1:18" ht="15">
      <c r="A43" s="12">
        <v>1</v>
      </c>
      <c r="B43" s="23" t="s">
        <v>39</v>
      </c>
      <c r="C43" s="7"/>
      <c r="D43" s="7"/>
      <c r="E43" s="7"/>
      <c r="F43" s="7"/>
      <c r="G43" s="7"/>
      <c r="H43" s="7"/>
      <c r="I43" s="7"/>
      <c r="J43" s="7"/>
      <c r="K43" s="20"/>
      <c r="L43" s="9"/>
      <c r="M43" s="9"/>
      <c r="N43" s="9"/>
    </row>
    <row r="44" spans="1:18" ht="16" thickBot="1">
      <c r="A44" s="12">
        <v>2</v>
      </c>
      <c r="B44" s="23" t="s">
        <v>40</v>
      </c>
      <c r="C44" s="7"/>
      <c r="D44" s="7"/>
      <c r="E44" s="7"/>
      <c r="F44" s="7"/>
      <c r="G44" s="7"/>
      <c r="H44" s="7"/>
      <c r="I44" s="7"/>
      <c r="J44" s="7"/>
      <c r="K44" s="20"/>
      <c r="L44" s="9"/>
      <c r="M44" s="9"/>
      <c r="N44" s="9"/>
    </row>
    <row r="45" spans="1:18" ht="16" thickBot="1">
      <c r="A45" s="12">
        <v>3</v>
      </c>
      <c r="B45" s="23" t="s">
        <v>155</v>
      </c>
      <c r="C45" s="7"/>
      <c r="D45" s="7"/>
      <c r="E45" s="7"/>
      <c r="F45" s="7"/>
      <c r="G45" s="7"/>
      <c r="H45" s="7"/>
      <c r="I45" s="7"/>
      <c r="J45" s="7"/>
      <c r="K45" s="20"/>
      <c r="L45" s="9" t="s">
        <v>41</v>
      </c>
      <c r="M45" s="9">
        <v>200</v>
      </c>
      <c r="N45" s="66">
        <f>(M45*(ROUNDUP(E$11/8,0)+1))*8</f>
        <v>1600</v>
      </c>
    </row>
    <row r="46" spans="1:18" ht="15">
      <c r="A46" s="12">
        <v>4</v>
      </c>
      <c r="B46" s="23" t="s">
        <v>42</v>
      </c>
      <c r="C46" s="7"/>
      <c r="D46" s="7"/>
      <c r="E46" s="7"/>
      <c r="F46" s="7"/>
      <c r="G46" s="7"/>
      <c r="H46" s="7"/>
      <c r="I46" s="7"/>
      <c r="J46" s="7"/>
      <c r="K46" s="20"/>
      <c r="L46" s="9"/>
      <c r="M46" s="9"/>
      <c r="N46" s="9"/>
    </row>
    <row r="47" spans="1:18" ht="15">
      <c r="A47" s="12">
        <v>5</v>
      </c>
      <c r="B47" s="23" t="s">
        <v>43</v>
      </c>
      <c r="C47" s="7"/>
      <c r="D47" s="7"/>
      <c r="E47" s="7"/>
      <c r="F47" s="7"/>
      <c r="G47" s="7"/>
      <c r="H47" s="7"/>
      <c r="I47" s="7"/>
      <c r="J47" s="7"/>
      <c r="K47" s="20"/>
      <c r="L47" s="9"/>
      <c r="M47" s="9"/>
      <c r="N47" s="9"/>
    </row>
    <row r="48" spans="1:18" ht="16" thickBot="1">
      <c r="A48" s="12">
        <v>6</v>
      </c>
      <c r="B48" s="23" t="s">
        <v>44</v>
      </c>
      <c r="C48" s="7"/>
      <c r="D48" s="7"/>
      <c r="E48" s="7"/>
      <c r="F48" s="7"/>
      <c r="G48" s="7"/>
      <c r="H48" s="7"/>
      <c r="I48" s="7"/>
      <c r="J48" s="7"/>
      <c r="K48" s="20"/>
      <c r="L48" s="9"/>
      <c r="M48" s="9"/>
      <c r="N48" s="9"/>
    </row>
    <row r="49" spans="1:18" ht="16" thickBot="1">
      <c r="A49" s="12">
        <v>7</v>
      </c>
      <c r="B49" s="23" t="s">
        <v>45</v>
      </c>
      <c r="C49" s="7"/>
      <c r="D49" s="7"/>
      <c r="E49" s="7"/>
      <c r="F49" s="7"/>
      <c r="G49" s="7"/>
      <c r="H49" s="7"/>
      <c r="I49" s="7"/>
      <c r="J49" s="7"/>
      <c r="K49" s="20"/>
      <c r="L49" s="9" t="s">
        <v>46</v>
      </c>
      <c r="M49" s="9">
        <v>50</v>
      </c>
      <c r="N49" s="66" t="str">
        <f>CONCATENATE(M49*(ROUNDUP(E$11/8,0)+1)," X 8")</f>
        <v>50 X 8</v>
      </c>
    </row>
    <row r="50" spans="1:18" ht="16" thickBot="1">
      <c r="A50" s="12">
        <v>8</v>
      </c>
      <c r="B50" s="23" t="s">
        <v>47</v>
      </c>
      <c r="C50" s="7"/>
      <c r="D50" s="7"/>
      <c r="E50" s="7"/>
      <c r="F50" s="7"/>
      <c r="G50" s="7"/>
      <c r="H50" s="7"/>
      <c r="I50" s="7"/>
      <c r="J50" s="7"/>
      <c r="K50" s="20"/>
      <c r="L50" s="9"/>
      <c r="M50" s="9"/>
      <c r="N50" s="9"/>
      <c r="P50" s="65"/>
      <c r="R50" s="14" t="s">
        <v>38</v>
      </c>
    </row>
    <row r="51" spans="1:18" ht="15">
      <c r="A51" s="14" t="s">
        <v>48</v>
      </c>
      <c r="B51" s="23"/>
      <c r="C51" s="7"/>
      <c r="D51" s="7"/>
      <c r="E51" s="7"/>
      <c r="F51" s="7"/>
      <c r="G51" s="7"/>
      <c r="H51" s="7"/>
      <c r="I51" s="7"/>
      <c r="J51" s="7"/>
      <c r="K51" s="20"/>
      <c r="L51" s="9"/>
      <c r="M51" s="9"/>
      <c r="N51" s="9"/>
    </row>
    <row r="52" spans="1:18" ht="15">
      <c r="A52" s="24">
        <v>1</v>
      </c>
      <c r="B52" s="21" t="s">
        <v>49</v>
      </c>
      <c r="C52" s="7"/>
      <c r="D52" s="7"/>
      <c r="E52" s="7"/>
      <c r="F52" s="7"/>
      <c r="G52" s="7"/>
      <c r="H52" s="7"/>
      <c r="I52" s="7"/>
      <c r="J52" s="7"/>
      <c r="K52" s="20"/>
      <c r="L52" s="9"/>
      <c r="M52" s="9"/>
      <c r="N52" s="9"/>
    </row>
    <row r="53" spans="1:18" ht="16" thickBot="1">
      <c r="A53" s="12"/>
      <c r="B53" s="21"/>
      <c r="C53" s="22" t="s">
        <v>3</v>
      </c>
      <c r="D53" s="22"/>
      <c r="E53" s="22"/>
      <c r="F53" s="22"/>
      <c r="G53" s="22"/>
      <c r="H53" s="22"/>
      <c r="I53" s="7"/>
      <c r="J53" s="7"/>
      <c r="K53" s="20"/>
      <c r="L53" s="9"/>
      <c r="M53" s="9"/>
      <c r="N53" s="9"/>
    </row>
    <row r="54" spans="1:18" ht="16" thickBot="1">
      <c r="A54" s="12">
        <v>2</v>
      </c>
      <c r="B54" s="21" t="s">
        <v>156</v>
      </c>
      <c r="C54" s="7"/>
      <c r="D54" s="7"/>
      <c r="E54" s="7"/>
      <c r="F54" s="7"/>
      <c r="G54" s="7"/>
      <c r="H54" s="7"/>
      <c r="I54" s="7"/>
      <c r="J54" s="7"/>
      <c r="K54" s="20"/>
      <c r="L54" s="10" t="s">
        <v>50</v>
      </c>
      <c r="M54" s="10">
        <v>50</v>
      </c>
      <c r="N54" s="66" t="str">
        <f>CONCATENATE(M54*(ROUNDUP(E$11/8,0)+1)," X 8")</f>
        <v>50 X 8</v>
      </c>
    </row>
    <row r="55" spans="1:18" ht="15">
      <c r="A55" s="12">
        <v>3</v>
      </c>
      <c r="B55" s="23" t="s">
        <v>42</v>
      </c>
      <c r="C55" s="7"/>
      <c r="D55" s="7"/>
      <c r="E55" s="7"/>
      <c r="F55" s="7"/>
      <c r="G55" s="7"/>
      <c r="H55" s="7"/>
      <c r="I55" s="7"/>
      <c r="J55" s="7"/>
      <c r="K55" s="20"/>
      <c r="L55" s="9"/>
      <c r="M55" s="12"/>
      <c r="N55" s="12"/>
    </row>
    <row r="56" spans="1:18" ht="15">
      <c r="A56" s="24">
        <v>4</v>
      </c>
      <c r="B56" s="23" t="s">
        <v>43</v>
      </c>
      <c r="C56" s="7"/>
      <c r="D56" s="7"/>
      <c r="E56" s="7"/>
      <c r="F56" s="7"/>
      <c r="G56" s="7"/>
      <c r="H56" s="7"/>
      <c r="I56" s="7"/>
      <c r="J56" s="7"/>
      <c r="K56" s="20"/>
      <c r="L56" s="9"/>
      <c r="M56" s="12"/>
      <c r="N56" s="12"/>
    </row>
    <row r="57" spans="1:18" ht="16" thickBot="1">
      <c r="A57" s="24">
        <v>5</v>
      </c>
      <c r="B57" s="23" t="s">
        <v>40</v>
      </c>
      <c r="C57" s="7"/>
      <c r="D57" s="7"/>
      <c r="E57" s="7"/>
      <c r="F57" s="7"/>
      <c r="G57" s="7"/>
      <c r="H57" s="7"/>
      <c r="I57" s="7"/>
      <c r="J57" s="7"/>
      <c r="K57" s="20"/>
      <c r="L57" s="9"/>
      <c r="M57" s="12"/>
      <c r="N57" s="12"/>
    </row>
    <row r="58" spans="1:18" ht="16" thickBot="1">
      <c r="A58" s="12">
        <v>6</v>
      </c>
      <c r="B58" s="23" t="s">
        <v>157</v>
      </c>
      <c r="C58" s="7"/>
      <c r="D58" s="7"/>
      <c r="E58" s="7"/>
      <c r="F58" s="7"/>
      <c r="G58" s="7"/>
      <c r="H58" s="7"/>
      <c r="I58" s="7"/>
      <c r="J58" s="7"/>
      <c r="K58" s="20"/>
      <c r="L58" s="9" t="s">
        <v>41</v>
      </c>
      <c r="M58" s="9">
        <v>200</v>
      </c>
      <c r="N58" s="66">
        <f>(M58*(ROUNDUP(E$11/8,0)+1))*8</f>
        <v>1600</v>
      </c>
    </row>
    <row r="59" spans="1:18" ht="15">
      <c r="A59" s="12">
        <v>7</v>
      </c>
      <c r="B59" s="23" t="s">
        <v>42</v>
      </c>
      <c r="C59" s="7"/>
      <c r="D59" s="7"/>
      <c r="E59" s="7"/>
      <c r="F59" s="7"/>
      <c r="G59" s="7"/>
      <c r="H59" s="7"/>
      <c r="I59" s="7"/>
      <c r="J59" s="7"/>
      <c r="K59" s="20"/>
      <c r="L59" s="9"/>
      <c r="M59" s="12"/>
      <c r="N59" s="12"/>
    </row>
    <row r="60" spans="1:18" ht="15">
      <c r="A60" s="24">
        <v>8</v>
      </c>
      <c r="B60" s="23" t="s">
        <v>43</v>
      </c>
      <c r="C60" s="7"/>
      <c r="D60" s="7"/>
      <c r="E60" s="7"/>
      <c r="F60" s="7"/>
      <c r="G60" s="7"/>
      <c r="H60" s="7"/>
      <c r="I60" s="7"/>
      <c r="J60" s="7"/>
      <c r="K60" s="20"/>
      <c r="L60" s="9"/>
      <c r="M60" s="12"/>
      <c r="N60" s="12"/>
    </row>
    <row r="61" spans="1:18" ht="16" thickBot="1">
      <c r="A61" s="24">
        <v>9</v>
      </c>
      <c r="B61" s="23" t="s">
        <v>44</v>
      </c>
      <c r="C61" s="7"/>
      <c r="D61" s="7"/>
      <c r="E61" s="7"/>
      <c r="F61" s="7"/>
      <c r="G61" s="7"/>
      <c r="H61" s="7"/>
      <c r="I61" s="7"/>
      <c r="J61" s="7"/>
      <c r="K61" s="20"/>
      <c r="L61" s="9"/>
      <c r="M61" s="12"/>
      <c r="N61" s="12"/>
    </row>
    <row r="62" spans="1:18" ht="16" thickBot="1">
      <c r="A62" s="24">
        <v>10</v>
      </c>
      <c r="B62" s="23" t="s">
        <v>51</v>
      </c>
      <c r="C62" s="7"/>
      <c r="D62" s="7"/>
      <c r="E62" s="7"/>
      <c r="F62" s="7"/>
      <c r="G62" s="7"/>
      <c r="H62" s="7"/>
      <c r="I62" s="7"/>
      <c r="J62" s="7"/>
      <c r="K62" s="20"/>
      <c r="L62" s="10" t="s">
        <v>52</v>
      </c>
      <c r="M62" s="1">
        <v>19.5</v>
      </c>
      <c r="N62" s="66" t="str">
        <f>CONCATENATE(M62*(ROUNDUP(E$11/8,0)+1)," X 8")</f>
        <v>19.5 X 8</v>
      </c>
    </row>
    <row r="63" spans="1:18" ht="16" thickBot="1">
      <c r="A63" s="24">
        <v>11</v>
      </c>
      <c r="B63" s="23" t="s">
        <v>53</v>
      </c>
      <c r="C63" s="7"/>
      <c r="D63" s="7"/>
      <c r="E63" s="7"/>
      <c r="F63" s="7"/>
      <c r="G63" s="7"/>
      <c r="H63" s="7"/>
      <c r="I63" s="7"/>
      <c r="J63" s="7"/>
      <c r="K63" s="20"/>
      <c r="L63" s="9"/>
      <c r="M63" s="12"/>
      <c r="N63" s="12"/>
      <c r="P63" s="65"/>
      <c r="R63" s="14" t="s">
        <v>48</v>
      </c>
    </row>
    <row r="64" spans="1:18" ht="15">
      <c r="A64" s="14" t="s">
        <v>54</v>
      </c>
      <c r="B64" s="21"/>
      <c r="C64" s="7"/>
      <c r="D64" s="7"/>
      <c r="E64" s="7"/>
      <c r="F64" s="7"/>
      <c r="G64" s="7"/>
      <c r="H64" s="7"/>
      <c r="I64" s="7"/>
      <c r="J64" s="7"/>
      <c r="K64" s="20"/>
      <c r="L64" s="9"/>
      <c r="M64" s="12"/>
      <c r="N64" s="12"/>
    </row>
    <row r="65" spans="1:18" ht="16" thickBot="1">
      <c r="A65" s="24">
        <v>1</v>
      </c>
      <c r="B65" s="21" t="s">
        <v>55</v>
      </c>
      <c r="C65" s="7"/>
      <c r="D65" s="7"/>
      <c r="E65" s="7"/>
      <c r="F65" s="7"/>
      <c r="G65" s="7"/>
      <c r="H65" s="7"/>
      <c r="I65" s="7"/>
      <c r="J65" s="7"/>
      <c r="K65" s="20"/>
      <c r="L65" s="9"/>
      <c r="M65" s="12"/>
      <c r="N65" s="12"/>
    </row>
    <row r="66" spans="1:18" ht="16" thickBot="1">
      <c r="A66" s="12"/>
      <c r="B66" s="21"/>
      <c r="C66" s="22" t="s">
        <v>56</v>
      </c>
      <c r="D66" s="22"/>
      <c r="E66" s="22"/>
      <c r="F66" s="22"/>
      <c r="G66" s="22"/>
      <c r="H66" s="22"/>
      <c r="I66" s="7"/>
      <c r="J66" s="7"/>
      <c r="K66" s="20"/>
      <c r="L66" s="9"/>
      <c r="M66" s="12"/>
      <c r="N66" s="12"/>
      <c r="P66" s="65"/>
      <c r="R66" s="14" t="s">
        <v>54</v>
      </c>
    </row>
    <row r="67" spans="1:18" ht="16" thickBot="1">
      <c r="A67" s="12"/>
      <c r="B67" s="21"/>
      <c r="C67" s="22"/>
      <c r="D67" s="22"/>
      <c r="E67" s="22"/>
      <c r="F67" s="22"/>
      <c r="G67" s="22"/>
      <c r="H67" s="22"/>
      <c r="I67" s="7"/>
      <c r="J67" s="7"/>
      <c r="K67" s="20"/>
      <c r="L67" s="9"/>
      <c r="M67" s="12"/>
      <c r="N67" s="12"/>
    </row>
    <row r="68" spans="1:18" ht="16" thickBot="1">
      <c r="A68" s="25" t="s">
        <v>57</v>
      </c>
      <c r="B68" s="12"/>
      <c r="C68" s="26"/>
      <c r="D68" s="26"/>
      <c r="E68" s="26"/>
      <c r="F68" s="26"/>
      <c r="G68" s="26"/>
      <c r="H68" s="26"/>
      <c r="I68" s="20"/>
      <c r="J68" s="20"/>
      <c r="K68" s="20"/>
      <c r="L68" s="9"/>
      <c r="M68" s="12"/>
      <c r="N68" s="12"/>
      <c r="P68" s="65"/>
      <c r="R68" s="25" t="s">
        <v>57</v>
      </c>
    </row>
    <row r="69" spans="1:18" ht="15">
      <c r="A69" s="80" t="s">
        <v>58</v>
      </c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</row>
    <row r="70" spans="1:18" ht="15">
      <c r="A70" s="15" t="s">
        <v>59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8" ht="15">
      <c r="A71" s="21">
        <v>1</v>
      </c>
      <c r="B71" s="23" t="s">
        <v>60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8" ht="16" thickBot="1">
      <c r="A72" s="21">
        <v>2</v>
      </c>
      <c r="B72" s="21" t="s">
        <v>61</v>
      </c>
      <c r="I72" s="21"/>
      <c r="J72" s="21"/>
      <c r="K72" s="21"/>
    </row>
    <row r="73" spans="1:18" ht="16" thickBot="1">
      <c r="A73" s="21">
        <v>3</v>
      </c>
      <c r="B73" s="21" t="s">
        <v>62</v>
      </c>
      <c r="I73" s="21"/>
      <c r="J73" s="21"/>
      <c r="K73" s="21"/>
      <c r="L73" s="10" t="s">
        <v>63</v>
      </c>
      <c r="M73" s="1">
        <v>9</v>
      </c>
      <c r="N73" s="66">
        <f>(M73*(ROUNDUP(E$11/8,0)+1))*8</f>
        <v>72</v>
      </c>
    </row>
    <row r="74" spans="1:18" ht="15" thickBot="1">
      <c r="A74" s="21"/>
      <c r="B74" s="21"/>
      <c r="I74" s="21"/>
      <c r="J74" s="21"/>
      <c r="K74" s="21"/>
      <c r="L74" s="10" t="s">
        <v>64</v>
      </c>
      <c r="M74" s="1">
        <v>1</v>
      </c>
      <c r="N74" s="66">
        <f>(M74*(ROUNDUP(E$11/8,0)+1))*8</f>
        <v>8</v>
      </c>
    </row>
    <row r="75" spans="1:18" ht="16" thickBot="1">
      <c r="A75" s="1">
        <v>4</v>
      </c>
      <c r="B75" s="21" t="s">
        <v>65</v>
      </c>
      <c r="C75" s="21"/>
      <c r="D75" s="21"/>
      <c r="E75" s="21"/>
      <c r="F75" s="21"/>
      <c r="G75" s="21"/>
      <c r="H75" s="21"/>
      <c r="I75" s="21"/>
      <c r="J75" s="21"/>
      <c r="K75" s="21"/>
      <c r="L75" s="10" t="s">
        <v>66</v>
      </c>
      <c r="M75" s="1">
        <v>8</v>
      </c>
      <c r="N75" s="66" t="str">
        <f>CONCATENATE(M75*(ROUNDUP(E$11/8,0)+1)," X 8")</f>
        <v>8 X 8</v>
      </c>
    </row>
    <row r="76" spans="1:18" ht="16" thickBot="1">
      <c r="A76" s="21">
        <v>5</v>
      </c>
      <c r="B76" s="23" t="s">
        <v>67</v>
      </c>
      <c r="C76" s="21"/>
      <c r="D76" s="21"/>
      <c r="E76" s="21"/>
      <c r="F76" s="21"/>
      <c r="G76" s="21"/>
      <c r="H76" s="21"/>
      <c r="I76" s="21"/>
      <c r="J76" s="21"/>
      <c r="K76" s="21"/>
      <c r="P76" s="65"/>
      <c r="R76" s="15" t="s">
        <v>59</v>
      </c>
    </row>
    <row r="77" spans="1:18" ht="15">
      <c r="A77" s="27"/>
      <c r="B77" s="23"/>
      <c r="C77" s="21"/>
      <c r="D77" s="21"/>
      <c r="E77" s="21"/>
      <c r="F77" s="21"/>
      <c r="G77" s="21"/>
      <c r="H77" s="21"/>
      <c r="I77" s="21"/>
      <c r="J77" s="21"/>
      <c r="K77" s="21"/>
    </row>
    <row r="78" spans="1:18" ht="15">
      <c r="A78" s="27" t="s">
        <v>68</v>
      </c>
      <c r="B78" s="23"/>
      <c r="C78" s="21"/>
      <c r="D78" s="21"/>
      <c r="E78" s="21"/>
      <c r="F78" s="21"/>
      <c r="G78" s="21"/>
      <c r="H78" s="21"/>
      <c r="I78" s="21"/>
      <c r="J78" s="21"/>
      <c r="K78" s="21"/>
    </row>
    <row r="79" spans="1:18" ht="15" thickBot="1">
      <c r="A79" s="1">
        <v>1</v>
      </c>
      <c r="B79" s="21" t="s">
        <v>69</v>
      </c>
      <c r="C79" s="21"/>
      <c r="D79" s="21"/>
      <c r="E79" s="21"/>
      <c r="F79" s="21"/>
      <c r="G79" s="21"/>
      <c r="H79" s="21"/>
      <c r="I79" s="21"/>
      <c r="J79" s="21"/>
      <c r="K79" s="21"/>
    </row>
    <row r="80" spans="1:18" ht="16" thickBot="1">
      <c r="C80" s="27" t="s">
        <v>4</v>
      </c>
      <c r="D80" s="27"/>
      <c r="E80" s="27"/>
      <c r="F80" s="27"/>
      <c r="G80" s="27"/>
      <c r="H80" s="27"/>
      <c r="I80" s="21"/>
      <c r="J80" s="21"/>
      <c r="K80" s="21"/>
      <c r="P80" s="65"/>
      <c r="R80" s="27" t="s">
        <v>68</v>
      </c>
    </row>
    <row r="81" spans="1:18" ht="15" thickBot="1">
      <c r="A81" s="12"/>
      <c r="B81" s="20"/>
      <c r="C81" s="12"/>
      <c r="D81" s="12"/>
      <c r="E81" s="12"/>
      <c r="F81" s="12"/>
      <c r="G81" s="12"/>
      <c r="H81" s="12"/>
      <c r="I81" s="20"/>
      <c r="J81" s="20"/>
      <c r="K81" s="20"/>
      <c r="L81" s="9"/>
      <c r="M81" s="12"/>
      <c r="N81" s="12"/>
    </row>
    <row r="82" spans="1:18" ht="16" thickBot="1">
      <c r="A82" s="25" t="s">
        <v>70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9"/>
      <c r="M82" s="12"/>
      <c r="N82" s="12"/>
      <c r="P82" s="65"/>
      <c r="R82" s="25" t="s">
        <v>70</v>
      </c>
    </row>
    <row r="83" spans="1:18" ht="15">
      <c r="A83" s="80" t="s">
        <v>71</v>
      </c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</row>
    <row r="84" spans="1:18" ht="15">
      <c r="A84" s="80" t="s">
        <v>72</v>
      </c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</row>
    <row r="85" spans="1:18" ht="15">
      <c r="A85" s="80" t="s">
        <v>73</v>
      </c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</row>
    <row r="86" spans="1:18" ht="15">
      <c r="A86" s="80" t="s">
        <v>74</v>
      </c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</row>
    <row r="87" spans="1:18" ht="16" thickBot="1">
      <c r="A87" s="15" t="s">
        <v>75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spans="1:18" ht="16" thickBot="1">
      <c r="A88" s="21">
        <v>1</v>
      </c>
      <c r="B88" s="21" t="s">
        <v>76</v>
      </c>
      <c r="C88" s="21"/>
      <c r="D88" s="21"/>
      <c r="E88" s="21"/>
      <c r="F88" s="21"/>
      <c r="G88" s="21"/>
      <c r="H88" s="21"/>
      <c r="I88" s="21"/>
      <c r="J88" s="21"/>
      <c r="K88" s="21"/>
      <c r="L88" s="10" t="s">
        <v>77</v>
      </c>
      <c r="M88" s="9">
        <v>5</v>
      </c>
      <c r="N88" s="66" t="str">
        <f>CONCATENATE(M88*(ROUNDUP(E$11/8,0)+1)," X 8")</f>
        <v>5 X 8</v>
      </c>
    </row>
    <row r="89" spans="1:18" ht="16" thickBot="1">
      <c r="A89" s="21">
        <v>2</v>
      </c>
      <c r="B89" s="21" t="s">
        <v>158</v>
      </c>
      <c r="C89" s="21"/>
      <c r="D89" s="21"/>
      <c r="E89" s="21"/>
      <c r="F89" s="21"/>
      <c r="G89" s="21"/>
      <c r="H89" s="21"/>
      <c r="I89" s="21"/>
      <c r="J89" s="21"/>
      <c r="K89" s="21"/>
      <c r="L89" s="10" t="s">
        <v>78</v>
      </c>
      <c r="M89" s="1">
        <v>20</v>
      </c>
      <c r="N89" s="66" t="str">
        <f>CONCATENATE(M89*(ROUNDUP(E$11/8,0)+1)," X 8")</f>
        <v>20 X 8</v>
      </c>
      <c r="P89" s="65"/>
      <c r="R89" s="15" t="s">
        <v>75</v>
      </c>
    </row>
    <row r="90" spans="1:18" ht="15">
      <c r="A90" s="21">
        <v>3</v>
      </c>
      <c r="B90" s="23" t="s">
        <v>53</v>
      </c>
      <c r="C90" s="21"/>
      <c r="D90" s="21"/>
      <c r="E90" s="21"/>
      <c r="F90" s="21"/>
      <c r="G90" s="21"/>
      <c r="H90" s="21"/>
      <c r="I90" s="21"/>
      <c r="J90" s="21"/>
      <c r="K90" s="21"/>
    </row>
    <row r="91" spans="1:18" ht="15">
      <c r="A91" s="21"/>
      <c r="B91" s="23"/>
      <c r="C91" s="21"/>
      <c r="D91" s="21"/>
      <c r="E91" s="21"/>
      <c r="F91" s="21"/>
      <c r="G91" s="21"/>
      <c r="H91" s="21"/>
      <c r="I91" s="21"/>
      <c r="J91" s="21"/>
      <c r="K91" s="21"/>
    </row>
    <row r="92" spans="1:18" ht="15">
      <c r="A92" s="27" t="s">
        <v>79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</row>
    <row r="93" spans="1:18" ht="15" thickBot="1">
      <c r="A93" s="21">
        <v>1</v>
      </c>
      <c r="B93" s="21" t="s">
        <v>80</v>
      </c>
      <c r="C93" s="21"/>
      <c r="D93" s="21"/>
      <c r="E93" s="21"/>
      <c r="F93" s="21"/>
      <c r="G93" s="21"/>
      <c r="H93" s="21"/>
      <c r="I93" s="21"/>
      <c r="J93" s="21"/>
      <c r="K93" s="21"/>
    </row>
    <row r="94" spans="1:18" ht="16" thickBot="1">
      <c r="B94" s="21"/>
      <c r="C94" s="21" t="s">
        <v>5</v>
      </c>
      <c r="D94" s="21"/>
      <c r="E94" s="21"/>
      <c r="F94" s="21"/>
      <c r="G94" s="21"/>
      <c r="H94" s="21"/>
      <c r="I94" s="21"/>
      <c r="J94" s="21"/>
      <c r="K94" s="21"/>
      <c r="P94" s="65"/>
      <c r="R94" s="27" t="s">
        <v>79</v>
      </c>
    </row>
    <row r="95" spans="1:18">
      <c r="A95" s="55"/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 spans="1:18" ht="16" thickBot="1">
      <c r="A96" s="4" t="s">
        <v>81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</row>
    <row r="97" spans="1:18" ht="16" thickBot="1">
      <c r="A97" s="28">
        <v>1</v>
      </c>
      <c r="B97" s="21" t="s">
        <v>82</v>
      </c>
      <c r="C97" s="21"/>
      <c r="D97" s="21"/>
      <c r="E97" s="21"/>
      <c r="F97" s="21"/>
      <c r="G97" s="21"/>
      <c r="H97" s="21"/>
      <c r="I97" s="21"/>
      <c r="J97" s="21"/>
      <c r="K97" s="21"/>
      <c r="L97" s="10" t="s">
        <v>83</v>
      </c>
      <c r="M97" s="1">
        <v>90</v>
      </c>
      <c r="N97" s="66">
        <f>(M97*(ROUNDUP(E$11/8,0)+1))*8</f>
        <v>720</v>
      </c>
    </row>
    <row r="98" spans="1:18" ht="15">
      <c r="A98" s="1">
        <v>2</v>
      </c>
      <c r="B98" s="21" t="s">
        <v>84</v>
      </c>
      <c r="C98" s="21"/>
      <c r="D98" s="21"/>
      <c r="E98" s="21"/>
      <c r="F98" s="21"/>
      <c r="G98" s="21"/>
      <c r="H98" s="21"/>
      <c r="I98" s="21"/>
      <c r="J98" s="21"/>
      <c r="K98" s="21"/>
    </row>
    <row r="99" spans="1:18" ht="15">
      <c r="A99" s="1">
        <v>3</v>
      </c>
      <c r="B99" s="23" t="s">
        <v>60</v>
      </c>
      <c r="C99" s="21"/>
      <c r="D99" s="21"/>
      <c r="E99" s="21"/>
      <c r="F99" s="21"/>
      <c r="G99" s="21"/>
      <c r="H99" s="21"/>
      <c r="I99" s="21"/>
      <c r="J99" s="21"/>
      <c r="K99" s="21"/>
    </row>
    <row r="100" spans="1:18" ht="16" thickBot="1">
      <c r="A100" s="1">
        <v>4</v>
      </c>
      <c r="B100" s="23" t="s">
        <v>85</v>
      </c>
      <c r="C100" s="21"/>
      <c r="D100" s="21"/>
      <c r="E100" s="21"/>
      <c r="F100" s="21"/>
      <c r="G100" s="21"/>
      <c r="H100" s="21"/>
      <c r="I100" s="21"/>
      <c r="J100" s="21"/>
      <c r="K100" s="21"/>
    </row>
    <row r="101" spans="1:18" ht="16" thickBot="1">
      <c r="A101" s="1">
        <v>5</v>
      </c>
      <c r="B101" s="3" t="s">
        <v>86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10" t="s">
        <v>87</v>
      </c>
      <c r="M101" s="1">
        <v>200</v>
      </c>
      <c r="N101" s="66">
        <f>(M101*(ROUNDUP(E$11/8,0)+1))*8</f>
        <v>1600</v>
      </c>
    </row>
    <row r="102" spans="1:18" ht="15">
      <c r="A102" s="1">
        <v>6</v>
      </c>
      <c r="B102" s="3" t="s">
        <v>88</v>
      </c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1:18">
      <c r="A103" s="1">
        <v>7</v>
      </c>
      <c r="B103" s="3" t="s">
        <v>89</v>
      </c>
      <c r="C103" s="21"/>
      <c r="D103" s="21"/>
      <c r="E103" s="21"/>
      <c r="F103" s="21"/>
      <c r="G103" s="21"/>
      <c r="H103" s="21"/>
      <c r="I103" s="21"/>
      <c r="J103" s="21"/>
      <c r="K103" s="21"/>
    </row>
    <row r="104" spans="1:18" ht="16" thickBot="1">
      <c r="A104" s="1">
        <v>8</v>
      </c>
      <c r="B104" s="23" t="s">
        <v>44</v>
      </c>
      <c r="C104" s="21"/>
      <c r="D104" s="21"/>
      <c r="E104" s="21"/>
      <c r="F104" s="21"/>
      <c r="G104" s="21"/>
      <c r="H104" s="21"/>
      <c r="I104" s="21"/>
      <c r="J104" s="21"/>
      <c r="K104" s="21"/>
    </row>
    <row r="105" spans="1:18" ht="16" thickBot="1">
      <c r="A105" s="1">
        <v>9</v>
      </c>
      <c r="B105" s="3" t="s">
        <v>90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10" t="s">
        <v>77</v>
      </c>
      <c r="M105" s="9">
        <v>5</v>
      </c>
      <c r="N105" s="66">
        <f>(M105*(ROUNDUP(E$11/8,0)+1))*8</f>
        <v>40</v>
      </c>
    </row>
    <row r="106" spans="1:18" ht="15">
      <c r="A106" s="1">
        <v>10</v>
      </c>
      <c r="B106" s="23" t="s">
        <v>91</v>
      </c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1:18" ht="15">
      <c r="A107" s="1">
        <v>11</v>
      </c>
      <c r="B107" s="23" t="s">
        <v>92</v>
      </c>
      <c r="C107" s="21"/>
      <c r="D107" s="21"/>
      <c r="E107" s="21"/>
      <c r="F107" s="21"/>
      <c r="G107" s="21"/>
      <c r="H107" s="21"/>
      <c r="I107" s="21"/>
      <c r="J107" s="21"/>
      <c r="K107" s="21"/>
    </row>
    <row r="108" spans="1:18" ht="16" thickBot="1">
      <c r="A108" s="1">
        <v>12</v>
      </c>
      <c r="B108" s="23" t="s">
        <v>60</v>
      </c>
      <c r="C108" s="21"/>
      <c r="D108" s="21"/>
      <c r="E108" s="21"/>
      <c r="F108" s="21"/>
      <c r="G108" s="21"/>
      <c r="H108" s="21"/>
      <c r="I108" s="21"/>
      <c r="J108" s="21"/>
      <c r="K108" s="21"/>
    </row>
    <row r="109" spans="1:18" ht="16" thickBot="1">
      <c r="A109" s="1">
        <v>13</v>
      </c>
      <c r="B109" s="3" t="s">
        <v>93</v>
      </c>
      <c r="C109" s="21"/>
      <c r="D109" s="21"/>
      <c r="E109" s="21"/>
      <c r="F109" s="21"/>
      <c r="G109" s="21"/>
      <c r="H109" s="21"/>
      <c r="I109" s="21"/>
      <c r="J109" s="21"/>
      <c r="K109" s="21"/>
      <c r="P109" s="65"/>
      <c r="R109" s="4" t="s">
        <v>81</v>
      </c>
    </row>
    <row r="110" spans="1:18">
      <c r="B110" s="21"/>
      <c r="C110" s="21"/>
      <c r="D110" s="21"/>
      <c r="E110" s="21"/>
      <c r="F110" s="21"/>
      <c r="G110" s="21"/>
      <c r="H110" s="21"/>
      <c r="I110" s="21"/>
      <c r="J110" s="21"/>
      <c r="K110" s="21"/>
    </row>
    <row r="111" spans="1:18" ht="15" thickBot="1">
      <c r="B111" s="21"/>
      <c r="C111" s="21"/>
      <c r="D111" s="21"/>
      <c r="E111" s="21"/>
      <c r="F111" s="21"/>
      <c r="G111" s="21"/>
      <c r="H111" s="21"/>
      <c r="I111" s="21"/>
      <c r="J111" s="21"/>
      <c r="K111" s="21"/>
    </row>
    <row r="112" spans="1:18" ht="16" thickBot="1">
      <c r="A112" s="11" t="s">
        <v>6</v>
      </c>
      <c r="B112" s="11"/>
      <c r="C112" s="11"/>
      <c r="D112" s="29"/>
      <c r="E112" s="29"/>
      <c r="F112" s="11"/>
      <c r="G112" s="11"/>
      <c r="H112" s="11"/>
      <c r="I112" s="29"/>
      <c r="J112" s="30"/>
      <c r="K112" s="30"/>
      <c r="L112" s="13"/>
      <c r="M112" s="11"/>
      <c r="N112" s="11"/>
      <c r="O112" s="64"/>
      <c r="P112" s="65"/>
      <c r="R112" s="11" t="s">
        <v>6</v>
      </c>
    </row>
    <row r="113" spans="1:18" ht="16" thickBot="1">
      <c r="A113" s="25" t="s">
        <v>159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P113" s="65"/>
      <c r="R113" s="25" t="s">
        <v>159</v>
      </c>
    </row>
    <row r="114" spans="1:18" ht="15">
      <c r="A114" s="80" t="s">
        <v>94</v>
      </c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</row>
    <row r="115" spans="1:18" ht="15">
      <c r="A115" s="80" t="s">
        <v>72</v>
      </c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</row>
    <row r="116" spans="1:18" ht="1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</row>
    <row r="117" spans="1:18" ht="16" thickBot="1">
      <c r="A117" s="27" t="s">
        <v>95</v>
      </c>
      <c r="B117" s="21"/>
      <c r="C117" s="33"/>
      <c r="D117" s="33"/>
      <c r="E117" s="33"/>
      <c r="F117" s="33"/>
      <c r="G117" s="33"/>
      <c r="H117" s="33"/>
      <c r="I117" s="33"/>
      <c r="J117" s="21"/>
      <c r="K117" s="21"/>
    </row>
    <row r="118" spans="1:18" ht="16" thickBot="1">
      <c r="A118" s="1">
        <v>1</v>
      </c>
      <c r="B118" s="32" t="s">
        <v>96</v>
      </c>
      <c r="C118" s="33"/>
      <c r="D118" s="33"/>
      <c r="E118" s="33"/>
      <c r="F118" s="33"/>
      <c r="G118" s="33"/>
      <c r="H118" s="33"/>
      <c r="I118" s="33"/>
      <c r="J118" s="21"/>
      <c r="K118" s="21"/>
      <c r="L118" s="5" t="s">
        <v>97</v>
      </c>
      <c r="M118" s="1">
        <v>12.5</v>
      </c>
      <c r="N118" s="66" t="str">
        <f>CONCATENATE(M118*(ROUNDUP(E$11/8,0)+1)," X 8")</f>
        <v>12.5 X 8</v>
      </c>
    </row>
    <row r="119" spans="1:18" ht="16" thickBot="1">
      <c r="B119" s="32"/>
      <c r="C119" s="33"/>
      <c r="D119" s="33"/>
      <c r="E119" s="33"/>
      <c r="F119" s="33"/>
      <c r="G119" s="33"/>
      <c r="H119" s="33"/>
      <c r="I119" s="33"/>
      <c r="J119" s="33"/>
      <c r="K119" s="21"/>
      <c r="L119" s="5"/>
      <c r="N119" s="10"/>
      <c r="P119" s="65"/>
      <c r="R119" s="27" t="s">
        <v>95</v>
      </c>
    </row>
    <row r="120" spans="1:18" s="36" customFormat="1" ht="15">
      <c r="A120" s="34" t="s">
        <v>98</v>
      </c>
      <c r="B120" s="32"/>
      <c r="C120" s="33"/>
      <c r="D120" s="33"/>
      <c r="E120" s="33"/>
      <c r="F120" s="33"/>
      <c r="G120" s="33"/>
      <c r="H120" s="33"/>
      <c r="I120" s="33"/>
      <c r="J120" s="33"/>
      <c r="K120" s="33"/>
      <c r="L120" s="35"/>
      <c r="N120" s="37"/>
    </row>
    <row r="121" spans="1:18" ht="15" thickBot="1">
      <c r="A121" s="1">
        <v>1</v>
      </c>
      <c r="B121" s="3" t="s">
        <v>99</v>
      </c>
      <c r="C121" s="21"/>
      <c r="D121" s="21"/>
      <c r="E121" s="21"/>
      <c r="F121" s="21"/>
      <c r="G121" s="21"/>
      <c r="H121" s="21"/>
      <c r="I121" s="21"/>
      <c r="J121" s="21"/>
      <c r="K121" s="21"/>
    </row>
    <row r="122" spans="1:18" ht="16" thickBot="1">
      <c r="C122" s="1" t="s">
        <v>100</v>
      </c>
      <c r="I122" s="21"/>
      <c r="J122" s="21"/>
      <c r="K122" s="21"/>
      <c r="P122" s="65"/>
      <c r="R122" s="34" t="s">
        <v>98</v>
      </c>
    </row>
    <row r="123" spans="1:18">
      <c r="I123" s="21"/>
      <c r="J123" s="21"/>
      <c r="K123" s="21"/>
    </row>
    <row r="124" spans="1:18" ht="15">
      <c r="A124" s="25" t="s">
        <v>101</v>
      </c>
      <c r="I124" s="21"/>
      <c r="J124" s="21"/>
      <c r="K124" s="21"/>
    </row>
    <row r="125" spans="1:18" ht="15">
      <c r="A125" s="80" t="s">
        <v>102</v>
      </c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</row>
    <row r="126" spans="1:18" ht="15">
      <c r="A126" s="80" t="s">
        <v>73</v>
      </c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</row>
    <row r="127" spans="1:18" ht="15">
      <c r="A127" s="80" t="s">
        <v>74</v>
      </c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</row>
    <row r="128" spans="1:18" ht="1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</row>
    <row r="129" spans="1:18" ht="16" thickBot="1">
      <c r="A129" s="25" t="s">
        <v>103</v>
      </c>
      <c r="I129" s="21"/>
      <c r="J129" s="21"/>
      <c r="K129" s="21"/>
    </row>
    <row r="130" spans="1:18" ht="16" thickBot="1">
      <c r="A130" s="20">
        <v>1</v>
      </c>
      <c r="B130" t="s">
        <v>104</v>
      </c>
      <c r="I130" s="21"/>
      <c r="J130" s="21"/>
      <c r="K130" s="21"/>
      <c r="L130" s="5" t="s">
        <v>77</v>
      </c>
      <c r="M130" s="9">
        <v>2.5</v>
      </c>
      <c r="N130" s="66">
        <f>(M130*(ROUNDUP(E$11/8,0)+1))*8</f>
        <v>20</v>
      </c>
    </row>
    <row r="131" spans="1:18" ht="16" thickBot="1">
      <c r="A131" s="20">
        <v>2</v>
      </c>
      <c r="B131" t="s">
        <v>105</v>
      </c>
      <c r="I131" s="21"/>
      <c r="J131" s="21"/>
      <c r="K131" s="21"/>
      <c r="L131" s="5" t="s">
        <v>106</v>
      </c>
      <c r="M131" s="1">
        <v>2.5</v>
      </c>
      <c r="N131" s="66" t="str">
        <f>CONCATENATE(M131*(ROUNDUP(E$11/8,0)+1)," X 8")</f>
        <v>2.5 X 8</v>
      </c>
    </row>
    <row r="132" spans="1:18" ht="16" thickBot="1">
      <c r="A132" s="20">
        <v>3</v>
      </c>
      <c r="B132" t="s">
        <v>107</v>
      </c>
      <c r="I132" s="21"/>
      <c r="J132" s="21"/>
      <c r="K132" s="21"/>
    </row>
    <row r="133" spans="1:18" ht="16" thickBot="1">
      <c r="A133" s="20">
        <v>4</v>
      </c>
      <c r="B133" s="23" t="s">
        <v>91</v>
      </c>
      <c r="I133" s="21"/>
      <c r="J133" s="21"/>
      <c r="K133" s="21"/>
      <c r="P133" s="65"/>
      <c r="R133" s="25" t="s">
        <v>103</v>
      </c>
    </row>
    <row r="134" spans="1:18" ht="15">
      <c r="A134" s="25"/>
      <c r="I134" s="21"/>
      <c r="J134" s="21"/>
      <c r="K134" s="21"/>
    </row>
    <row r="135" spans="1:18" ht="15">
      <c r="A135" s="25"/>
      <c r="B135" s="38">
        <v>1</v>
      </c>
      <c r="C135" s="38">
        <v>2</v>
      </c>
      <c r="D135" s="38">
        <v>3</v>
      </c>
      <c r="E135" s="38">
        <v>4</v>
      </c>
      <c r="F135" s="38">
        <v>5</v>
      </c>
      <c r="G135" s="38">
        <v>6</v>
      </c>
      <c r="H135" s="39">
        <v>7</v>
      </c>
      <c r="I135" s="38">
        <v>8</v>
      </c>
      <c r="J135" s="38">
        <v>9</v>
      </c>
      <c r="K135" s="38">
        <v>10</v>
      </c>
      <c r="L135" s="38">
        <v>11</v>
      </c>
      <c r="M135" s="38">
        <v>12</v>
      </c>
    </row>
    <row r="136" spans="1:18" ht="15">
      <c r="A136" s="25" t="s">
        <v>7</v>
      </c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</row>
    <row r="137" spans="1:18" ht="15">
      <c r="A137" s="25" t="s">
        <v>8</v>
      </c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</row>
    <row r="138" spans="1:18" ht="15">
      <c r="A138" s="25" t="s">
        <v>9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</row>
    <row r="139" spans="1:18" ht="15">
      <c r="A139" s="25" t="s">
        <v>1</v>
      </c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58"/>
      <c r="O139" s="59"/>
    </row>
    <row r="140" spans="1:18" ht="15">
      <c r="A140" s="25" t="s">
        <v>10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</row>
    <row r="141" spans="1:18" ht="15">
      <c r="A141" s="25" t="s">
        <v>11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</row>
    <row r="142" spans="1:18" ht="15">
      <c r="A142" s="25" t="s">
        <v>12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</row>
    <row r="143" spans="1:18" ht="15">
      <c r="A143" s="25" t="s">
        <v>13</v>
      </c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</row>
    <row r="144" spans="1:18" ht="15">
      <c r="A144" s="25"/>
      <c r="B144" s="1" t="s">
        <v>145</v>
      </c>
      <c r="I144" s="21"/>
      <c r="J144" s="21"/>
      <c r="K144" s="21"/>
    </row>
    <row r="145" spans="1:18" ht="15">
      <c r="A145" s="25" t="s">
        <v>108</v>
      </c>
      <c r="I145" s="21"/>
      <c r="J145" s="21"/>
      <c r="K145" s="21"/>
    </row>
    <row r="146" spans="1:18" ht="15" thickBot="1">
      <c r="A146" s="20">
        <v>1</v>
      </c>
      <c r="B146" s="3" t="s">
        <v>109</v>
      </c>
      <c r="I146" s="21"/>
      <c r="J146" s="21"/>
      <c r="K146" s="21"/>
    </row>
    <row r="147" spans="1:18" ht="16" thickBot="1">
      <c r="A147" s="20"/>
      <c r="B147" s="21"/>
      <c r="C147" s="1" t="s">
        <v>110</v>
      </c>
      <c r="I147" s="21"/>
      <c r="J147" s="21"/>
      <c r="K147" s="21"/>
      <c r="P147" s="65"/>
      <c r="R147" s="25" t="s">
        <v>108</v>
      </c>
    </row>
    <row r="148" spans="1:18">
      <c r="I148" s="21"/>
      <c r="J148" s="21"/>
      <c r="K148" s="21"/>
    </row>
    <row r="149" spans="1:18" ht="16" thickBot="1">
      <c r="A149" s="25" t="s">
        <v>111</v>
      </c>
      <c r="I149" s="21"/>
      <c r="J149" s="21"/>
      <c r="K149" s="21"/>
    </row>
    <row r="150" spans="1:18" ht="16" thickBot="1">
      <c r="A150" s="20">
        <v>1</v>
      </c>
      <c r="B150" t="s">
        <v>112</v>
      </c>
      <c r="I150" s="21"/>
      <c r="J150" s="21"/>
      <c r="K150" s="21"/>
      <c r="L150" s="5" t="s">
        <v>113</v>
      </c>
      <c r="M150" s="1">
        <v>5</v>
      </c>
      <c r="N150" s="66" t="str">
        <f>CONCATENATE(M150*(ROUNDUP(E$11/8,0)+1)," X 8")</f>
        <v>5 X 8</v>
      </c>
    </row>
    <row r="151" spans="1:18" ht="16" thickBot="1">
      <c r="A151" s="20">
        <v>2</v>
      </c>
      <c r="B151" s="23" t="s">
        <v>91</v>
      </c>
      <c r="I151" s="21"/>
      <c r="J151" s="21"/>
      <c r="K151" s="21"/>
      <c r="P151" s="65"/>
      <c r="R151" s="25" t="s">
        <v>111</v>
      </c>
    </row>
    <row r="152" spans="1:18" ht="15">
      <c r="A152" s="20"/>
      <c r="B152" s="23"/>
      <c r="I152" s="21"/>
      <c r="J152" s="21"/>
      <c r="K152" s="21"/>
    </row>
    <row r="153" spans="1:18" ht="16" thickBot="1">
      <c r="A153" s="25" t="s">
        <v>114</v>
      </c>
      <c r="B153" s="23"/>
      <c r="I153" s="21"/>
      <c r="J153" s="21"/>
      <c r="K153" s="21"/>
    </row>
    <row r="154" spans="1:18" ht="16" thickBot="1">
      <c r="A154" s="1">
        <v>1</v>
      </c>
      <c r="B154" s="31" t="s">
        <v>146</v>
      </c>
      <c r="C154" s="56"/>
      <c r="L154" s="10" t="s">
        <v>83</v>
      </c>
      <c r="M154" s="1">
        <v>42</v>
      </c>
      <c r="N154" s="66">
        <f>(M154*(ROUNDUP(E$11/8,0)+1))*8</f>
        <v>336</v>
      </c>
    </row>
    <row r="155" spans="1:18" ht="15">
      <c r="A155" s="1">
        <v>2</v>
      </c>
      <c r="B155" s="21" t="s">
        <v>84</v>
      </c>
    </row>
    <row r="156" spans="1:18" ht="15">
      <c r="A156" s="1">
        <v>3</v>
      </c>
      <c r="B156" s="23" t="s">
        <v>60</v>
      </c>
    </row>
    <row r="157" spans="1:18" ht="16" thickBot="1">
      <c r="A157" s="1">
        <v>4</v>
      </c>
      <c r="B157" s="23" t="s">
        <v>115</v>
      </c>
    </row>
    <row r="158" spans="1:18" ht="16" thickBot="1">
      <c r="A158" s="1">
        <v>5</v>
      </c>
      <c r="B158" s="3" t="s">
        <v>86</v>
      </c>
      <c r="L158" s="10" t="s">
        <v>87</v>
      </c>
      <c r="M158" s="1">
        <v>200</v>
      </c>
      <c r="N158" s="66">
        <f>(M158*(ROUNDUP(E$11/8,0)+1))*8</f>
        <v>1600</v>
      </c>
    </row>
    <row r="159" spans="1:18" ht="15">
      <c r="A159" s="1">
        <v>6</v>
      </c>
      <c r="B159" s="3" t="s">
        <v>88</v>
      </c>
    </row>
    <row r="160" spans="1:18">
      <c r="A160" s="1">
        <v>7</v>
      </c>
      <c r="B160" s="3" t="s">
        <v>89</v>
      </c>
    </row>
    <row r="161" spans="1:14" ht="16" thickBot="1">
      <c r="A161" s="1">
        <v>8</v>
      </c>
      <c r="B161" s="23" t="s">
        <v>44</v>
      </c>
    </row>
    <row r="162" spans="1:14" ht="16" thickBot="1">
      <c r="A162" s="1">
        <v>9</v>
      </c>
      <c r="B162" s="3" t="s">
        <v>116</v>
      </c>
      <c r="L162" s="5" t="s">
        <v>77</v>
      </c>
      <c r="M162" s="9">
        <v>52</v>
      </c>
      <c r="N162" s="66">
        <f>(M162*(ROUNDUP(E$11/8,0)+1))*8</f>
        <v>416</v>
      </c>
    </row>
    <row r="163" spans="1:14" ht="15">
      <c r="A163" s="1">
        <v>10</v>
      </c>
      <c r="B163" s="23" t="s">
        <v>91</v>
      </c>
    </row>
    <row r="164" spans="1:14" ht="15">
      <c r="A164" s="1">
        <v>11</v>
      </c>
      <c r="B164" s="23" t="s">
        <v>92</v>
      </c>
    </row>
    <row r="165" spans="1:14" ht="15">
      <c r="A165" s="1">
        <v>12</v>
      </c>
      <c r="B165" s="23" t="s">
        <v>60</v>
      </c>
    </row>
    <row r="166" spans="1:14" ht="15">
      <c r="A166" s="1">
        <v>13</v>
      </c>
      <c r="B166" s="40" t="s">
        <v>117</v>
      </c>
    </row>
    <row r="167" spans="1:14" ht="16" thickBot="1">
      <c r="A167" s="41" t="s">
        <v>118</v>
      </c>
      <c r="B167" s="3"/>
    </row>
    <row r="168" spans="1:14" ht="16" thickBot="1">
      <c r="A168" s="1">
        <v>14</v>
      </c>
      <c r="B168" s="3" t="s">
        <v>119</v>
      </c>
      <c r="L168" s="10" t="s">
        <v>83</v>
      </c>
      <c r="M168" s="1">
        <v>50</v>
      </c>
      <c r="N168" s="66">
        <f>(M168*(ROUNDUP(E$11/8,0)+1))*8</f>
        <v>400</v>
      </c>
    </row>
    <row r="169" spans="1:14" ht="15">
      <c r="A169" s="1">
        <v>15</v>
      </c>
      <c r="B169" s="21" t="s">
        <v>84</v>
      </c>
    </row>
    <row r="170" spans="1:14" ht="15">
      <c r="A170" s="1">
        <v>16</v>
      </c>
      <c r="B170" s="23" t="s">
        <v>60</v>
      </c>
    </row>
    <row r="171" spans="1:14" ht="16" thickBot="1">
      <c r="A171" s="1">
        <v>17</v>
      </c>
      <c r="B171" s="23" t="s">
        <v>120</v>
      </c>
    </row>
    <row r="172" spans="1:14" ht="16" thickBot="1">
      <c r="A172" s="1">
        <v>18</v>
      </c>
      <c r="B172" s="3" t="s">
        <v>86</v>
      </c>
      <c r="L172" s="10" t="s">
        <v>87</v>
      </c>
      <c r="M172" s="1">
        <v>200</v>
      </c>
      <c r="N172" s="66">
        <f>(M172*(ROUNDUP(E$11/8,0)+1))*8</f>
        <v>1600</v>
      </c>
    </row>
    <row r="173" spans="1:14" ht="15">
      <c r="A173" s="1">
        <v>19</v>
      </c>
      <c r="B173" s="3" t="s">
        <v>88</v>
      </c>
    </row>
    <row r="174" spans="1:14" ht="15">
      <c r="A174" s="1">
        <v>20</v>
      </c>
      <c r="B174" s="23" t="s">
        <v>44</v>
      </c>
    </row>
    <row r="175" spans="1:14" ht="15" thickBot="1">
      <c r="A175" s="1">
        <v>21</v>
      </c>
      <c r="B175" s="3" t="s">
        <v>121</v>
      </c>
    </row>
    <row r="176" spans="1:14" ht="16" thickBot="1">
      <c r="A176" s="1">
        <v>22</v>
      </c>
      <c r="B176" s="3" t="s">
        <v>122</v>
      </c>
      <c r="L176" s="5" t="s">
        <v>77</v>
      </c>
      <c r="M176" s="9">
        <v>22.5</v>
      </c>
      <c r="N176" s="66">
        <f>(M176*(ROUNDUP(E$11/8,0)+1))*8</f>
        <v>180</v>
      </c>
    </row>
    <row r="177" spans="1:18" ht="15">
      <c r="A177" s="1">
        <v>23</v>
      </c>
      <c r="B177" s="23" t="s">
        <v>91</v>
      </c>
    </row>
    <row r="178" spans="1:18" ht="15">
      <c r="A178" s="1">
        <v>24</v>
      </c>
      <c r="B178" s="23" t="s">
        <v>92</v>
      </c>
    </row>
    <row r="179" spans="1:18" ht="16" thickBot="1">
      <c r="A179" s="1">
        <v>25</v>
      </c>
      <c r="B179" s="23" t="s">
        <v>60</v>
      </c>
    </row>
    <row r="180" spans="1:18" ht="16" thickBot="1">
      <c r="A180" s="1">
        <v>26</v>
      </c>
      <c r="B180" s="40" t="s">
        <v>147</v>
      </c>
      <c r="P180" s="65"/>
      <c r="R180" s="25" t="s">
        <v>114</v>
      </c>
    </row>
    <row r="181" spans="1:18" ht="15" thickBot="1">
      <c r="B181" s="3"/>
    </row>
    <row r="182" spans="1:18" ht="16" thickBot="1">
      <c r="A182" s="25" t="s">
        <v>160</v>
      </c>
      <c r="P182" s="65"/>
      <c r="R182" s="25" t="s">
        <v>160</v>
      </c>
    </row>
    <row r="183" spans="1:18" ht="15">
      <c r="A183" s="80" t="s">
        <v>123</v>
      </c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</row>
    <row r="184" spans="1:18" ht="15">
      <c r="A184" s="25"/>
    </row>
    <row r="185" spans="1:18" ht="15">
      <c r="A185" s="25" t="s">
        <v>124</v>
      </c>
    </row>
    <row r="186" spans="1:18">
      <c r="A186" s="20">
        <v>1</v>
      </c>
      <c r="B186" t="s">
        <v>125</v>
      </c>
    </row>
    <row r="187" spans="1:18">
      <c r="A187" s="20">
        <v>2</v>
      </c>
      <c r="B187" t="s">
        <v>126</v>
      </c>
    </row>
    <row r="188" spans="1:18">
      <c r="A188" s="20">
        <v>3</v>
      </c>
      <c r="B188" t="s">
        <v>127</v>
      </c>
    </row>
    <row r="189" spans="1:18" ht="15">
      <c r="A189" s="42">
        <v>4</v>
      </c>
      <c r="B189" t="s">
        <v>128</v>
      </c>
    </row>
    <row r="190" spans="1:18" ht="15" thickBot="1">
      <c r="A190" s="42">
        <v>5</v>
      </c>
      <c r="B190" t="s">
        <v>129</v>
      </c>
    </row>
    <row r="191" spans="1:18" ht="16" thickBot="1">
      <c r="A191" s="42">
        <v>6</v>
      </c>
      <c r="B191" t="s">
        <v>130</v>
      </c>
      <c r="P191" s="65"/>
      <c r="R191" s="25" t="s">
        <v>124</v>
      </c>
    </row>
    <row r="192" spans="1:18">
      <c r="A192" s="42"/>
      <c r="B192"/>
    </row>
    <row r="193" spans="1:18">
      <c r="A193" s="42"/>
      <c r="B193"/>
    </row>
    <row r="194" spans="1:18" ht="16" thickBot="1">
      <c r="A194" s="25"/>
    </row>
    <row r="195" spans="1:18" ht="15">
      <c r="A195" s="43" t="s">
        <v>14</v>
      </c>
      <c r="B195" s="44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6"/>
    </row>
    <row r="196" spans="1:18" ht="15">
      <c r="A196" s="47" t="s">
        <v>15</v>
      </c>
      <c r="B196" s="12"/>
      <c r="C196" s="20"/>
      <c r="D196" s="20"/>
      <c r="E196" s="20"/>
      <c r="F196" s="20"/>
      <c r="G196" s="20"/>
      <c r="H196" s="20"/>
      <c r="I196" s="20"/>
      <c r="J196" s="20"/>
      <c r="K196" s="20"/>
      <c r="L196" s="7"/>
      <c r="M196" s="48"/>
    </row>
    <row r="197" spans="1:18">
      <c r="A197" s="6" t="s">
        <v>131</v>
      </c>
      <c r="B197" s="12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48"/>
    </row>
    <row r="198" spans="1:18">
      <c r="A198" s="47"/>
      <c r="B198" s="12"/>
      <c r="C198" s="20"/>
      <c r="D198" s="20"/>
      <c r="E198" s="20"/>
      <c r="F198" s="20"/>
      <c r="G198" s="20"/>
      <c r="H198" s="20"/>
      <c r="I198" s="20"/>
      <c r="J198" s="12"/>
      <c r="K198" s="12"/>
      <c r="L198" s="20"/>
      <c r="M198" s="48"/>
    </row>
    <row r="199" spans="1:18">
      <c r="A199" s="47"/>
      <c r="B199" s="8" t="s">
        <v>132</v>
      </c>
      <c r="C199" s="9">
        <v>1</v>
      </c>
      <c r="D199" s="68">
        <f>ROUNDUP((E$11+7+1)*1.1,0)</f>
        <v>9</v>
      </c>
      <c r="E199" s="68">
        <f>D199+7</f>
        <v>16</v>
      </c>
      <c r="F199" s="9"/>
      <c r="G199" s="9"/>
      <c r="H199" s="9"/>
      <c r="I199" s="9"/>
      <c r="J199" s="20" t="s">
        <v>17</v>
      </c>
      <c r="K199" s="20"/>
      <c r="L199" s="9"/>
      <c r="M199" s="48"/>
    </row>
    <row r="200" spans="1:18">
      <c r="A200" s="47"/>
      <c r="B200" s="8" t="s">
        <v>16</v>
      </c>
      <c r="C200" s="20">
        <v>3.5</v>
      </c>
      <c r="D200" s="69">
        <f>D$199*C200</f>
        <v>31.5</v>
      </c>
      <c r="E200" s="68">
        <f>D200+7</f>
        <v>38.5</v>
      </c>
      <c r="F200" s="20"/>
      <c r="G200" s="20"/>
      <c r="H200" s="20"/>
      <c r="I200" s="20"/>
      <c r="J200" s="20">
        <v>1</v>
      </c>
      <c r="K200" s="20" t="s">
        <v>18</v>
      </c>
      <c r="L200" s="20"/>
      <c r="M200" s="48"/>
    </row>
    <row r="201" spans="1:18">
      <c r="A201" s="47"/>
      <c r="B201" s="8" t="s">
        <v>133</v>
      </c>
      <c r="C201" s="20">
        <v>5</v>
      </c>
      <c r="D201" s="69">
        <f>D$199*C201</f>
        <v>45</v>
      </c>
      <c r="E201" s="68">
        <f>D201+7</f>
        <v>52</v>
      </c>
      <c r="F201" s="20"/>
      <c r="G201" s="20"/>
      <c r="H201" s="20"/>
      <c r="I201" s="20"/>
      <c r="J201" s="20">
        <v>2</v>
      </c>
      <c r="K201" s="20" t="s">
        <v>19</v>
      </c>
      <c r="L201" s="20"/>
      <c r="M201" s="48"/>
    </row>
    <row r="202" spans="1:18">
      <c r="A202" s="47"/>
      <c r="B202" s="49" t="s">
        <v>134</v>
      </c>
      <c r="C202" s="30">
        <v>0.5</v>
      </c>
      <c r="D202" s="70">
        <f>D$199*C202</f>
        <v>4.5</v>
      </c>
      <c r="E202" s="68">
        <f>D202+7</f>
        <v>11.5</v>
      </c>
      <c r="F202" s="20"/>
      <c r="G202" s="20"/>
      <c r="H202" s="20"/>
      <c r="I202" s="20"/>
      <c r="J202" s="20">
        <v>3</v>
      </c>
      <c r="K202" s="20" t="s">
        <v>20</v>
      </c>
      <c r="L202" s="20"/>
      <c r="M202" s="48"/>
    </row>
    <row r="203" spans="1:18" ht="16" thickBot="1">
      <c r="A203" s="50"/>
      <c r="B203" s="51" t="s">
        <v>135</v>
      </c>
      <c r="C203" s="52">
        <f>SUM(C200:C202)</f>
        <v>9</v>
      </c>
      <c r="D203" s="71">
        <f>SUM(D200:D202)</f>
        <v>81</v>
      </c>
      <c r="E203" s="71" t="str">
        <f>CONCATENATE(ROUNDDOWN(D203/8,0)," X ",8)</f>
        <v>10 X 8</v>
      </c>
      <c r="F203" s="53"/>
      <c r="G203" s="53"/>
      <c r="H203" s="53"/>
      <c r="I203" s="53"/>
      <c r="J203" s="52">
        <v>4</v>
      </c>
      <c r="K203" s="52" t="s">
        <v>21</v>
      </c>
      <c r="L203" s="52"/>
      <c r="M203" s="54"/>
    </row>
    <row r="205" spans="1:18" ht="16" thickBot="1">
      <c r="A205" s="4" t="s">
        <v>136</v>
      </c>
    </row>
    <row r="206" spans="1:18" ht="16" thickBot="1">
      <c r="A206" s="1">
        <v>1</v>
      </c>
      <c r="B206" s="3" t="s">
        <v>137</v>
      </c>
      <c r="L206" s="5" t="s">
        <v>134</v>
      </c>
      <c r="M206" s="1">
        <v>5</v>
      </c>
      <c r="N206" s="66" t="str">
        <f>CONCATENATE(M206*(ROUNDUP(E192/8,0)+1)," X 8")</f>
        <v>5 X 8</v>
      </c>
    </row>
    <row r="207" spans="1:18" ht="16" thickBot="1">
      <c r="A207" s="1">
        <v>2</v>
      </c>
      <c r="B207" s="3" t="s">
        <v>138</v>
      </c>
      <c r="L207" s="5" t="s">
        <v>133</v>
      </c>
      <c r="M207" s="1">
        <v>25</v>
      </c>
      <c r="N207" s="66" t="str">
        <f>CONCATENATE(M207*(ROUNDUP(E193/8,0)+1)," X 8")</f>
        <v>25 X 8</v>
      </c>
      <c r="P207" s="65"/>
      <c r="R207" s="4" t="s">
        <v>136</v>
      </c>
    </row>
    <row r="208" spans="1:18">
      <c r="B208" s="3"/>
      <c r="L208" s="5"/>
      <c r="N208" s="10"/>
    </row>
    <row r="209" spans="1:18" ht="15">
      <c r="A209" s="4" t="s">
        <v>139</v>
      </c>
      <c r="B209" s="3"/>
      <c r="L209" s="5"/>
      <c r="N209" s="10"/>
    </row>
    <row r="210" spans="1:18">
      <c r="A210" s="1">
        <v>1</v>
      </c>
      <c r="B210" s="3" t="s">
        <v>109</v>
      </c>
      <c r="L210" s="5"/>
      <c r="N210" s="10"/>
    </row>
    <row r="211" spans="1:18">
      <c r="B211" s="21">
        <v>1</v>
      </c>
      <c r="C211" s="21" t="s">
        <v>18</v>
      </c>
      <c r="L211" s="5"/>
      <c r="N211" s="10"/>
    </row>
    <row r="212" spans="1:18" ht="15">
      <c r="A212" s="4"/>
      <c r="B212" s="21">
        <v>2</v>
      </c>
      <c r="C212" s="21" t="s">
        <v>19</v>
      </c>
    </row>
    <row r="213" spans="1:18" ht="16" thickBot="1">
      <c r="A213" s="4"/>
      <c r="B213" s="21">
        <v>3</v>
      </c>
      <c r="C213" s="21" t="s">
        <v>20</v>
      </c>
    </row>
    <row r="214" spans="1:18" ht="16" thickBot="1">
      <c r="A214" s="4"/>
      <c r="B214" s="21">
        <v>4</v>
      </c>
      <c r="C214" s="21" t="s">
        <v>21</v>
      </c>
      <c r="P214" s="65"/>
      <c r="R214" s="4" t="s">
        <v>139</v>
      </c>
    </row>
    <row r="215" spans="1:18" ht="15">
      <c r="A215" s="4"/>
    </row>
    <row r="216" spans="1:18" ht="16" thickBot="1">
      <c r="A216" s="4" t="s">
        <v>140</v>
      </c>
    </row>
    <row r="217" spans="1:18" ht="16" thickBot="1">
      <c r="A217" s="1">
        <v>1</v>
      </c>
      <c r="B217" s="3" t="s">
        <v>141</v>
      </c>
      <c r="L217" s="10" t="s">
        <v>83</v>
      </c>
      <c r="M217" s="1">
        <v>50</v>
      </c>
      <c r="N217" s="66">
        <f>(M217*(ROUNDUP(E$11/8,0)+1))*8</f>
        <v>400</v>
      </c>
    </row>
    <row r="218" spans="1:18" ht="15">
      <c r="A218" s="1">
        <v>2</v>
      </c>
      <c r="B218" s="21" t="s">
        <v>84</v>
      </c>
    </row>
    <row r="219" spans="1:18" ht="15">
      <c r="A219" s="1">
        <v>3</v>
      </c>
      <c r="B219" s="23" t="s">
        <v>60</v>
      </c>
    </row>
    <row r="220" spans="1:18" ht="16" thickBot="1">
      <c r="A220" s="1">
        <v>4</v>
      </c>
      <c r="B220" s="23" t="s">
        <v>120</v>
      </c>
    </row>
    <row r="221" spans="1:18" ht="16" thickBot="1">
      <c r="A221" s="1">
        <v>5</v>
      </c>
      <c r="B221" s="3" t="s">
        <v>86</v>
      </c>
      <c r="L221" s="10" t="s">
        <v>87</v>
      </c>
      <c r="M221" s="1">
        <v>200</v>
      </c>
      <c r="N221" s="66">
        <f>(M221*(ROUNDUP(E$11/8,0)+1))*8</f>
        <v>1600</v>
      </c>
    </row>
    <row r="222" spans="1:18" ht="15">
      <c r="A222" s="1">
        <v>6</v>
      </c>
      <c r="B222" s="3" t="s">
        <v>88</v>
      </c>
    </row>
    <row r="223" spans="1:18">
      <c r="A223" s="1">
        <v>7</v>
      </c>
      <c r="B223" s="3" t="s">
        <v>89</v>
      </c>
    </row>
    <row r="224" spans="1:18" ht="16" thickBot="1">
      <c r="A224" s="1">
        <v>8</v>
      </c>
      <c r="B224" s="23" t="s">
        <v>44</v>
      </c>
    </row>
    <row r="225" spans="1:18" ht="16" thickBot="1">
      <c r="A225" s="1">
        <v>9</v>
      </c>
      <c r="B225" s="3" t="s">
        <v>142</v>
      </c>
      <c r="L225" s="5" t="s">
        <v>77</v>
      </c>
      <c r="M225" s="9">
        <v>22.5</v>
      </c>
      <c r="N225" s="66">
        <f>(M225*(ROUNDUP(E$11/8,0)+1))*8</f>
        <v>180</v>
      </c>
    </row>
    <row r="226" spans="1:18" ht="15">
      <c r="A226" s="1">
        <v>10</v>
      </c>
      <c r="B226" s="23" t="s">
        <v>91</v>
      </c>
    </row>
    <row r="227" spans="1:18" ht="15">
      <c r="A227" s="1">
        <v>11</v>
      </c>
      <c r="B227" s="23" t="s">
        <v>92</v>
      </c>
    </row>
    <row r="228" spans="1:18" ht="16" thickBot="1">
      <c r="A228" s="1">
        <v>12</v>
      </c>
      <c r="B228" s="23" t="s">
        <v>60</v>
      </c>
    </row>
    <row r="229" spans="1:18" ht="16" thickBot="1">
      <c r="A229" s="1">
        <v>13</v>
      </c>
      <c r="B229" s="40" t="s">
        <v>143</v>
      </c>
      <c r="P229" s="65"/>
      <c r="R229" s="4" t="s">
        <v>140</v>
      </c>
    </row>
    <row r="230" spans="1:18" ht="15" thickBot="1"/>
    <row r="231" spans="1:18" ht="16" thickBot="1">
      <c r="O231" s="64"/>
      <c r="P231" s="65"/>
      <c r="R231" s="4" t="s">
        <v>216</v>
      </c>
    </row>
  </sheetData>
  <mergeCells count="25">
    <mergeCell ref="A1:Q1"/>
    <mergeCell ref="A2:Q2"/>
    <mergeCell ref="A3:Q3"/>
    <mergeCell ref="A31:N31"/>
    <mergeCell ref="L34:L35"/>
    <mergeCell ref="M34:M35"/>
    <mergeCell ref="N34:N35"/>
    <mergeCell ref="E11:G11"/>
    <mergeCell ref="E10:G10"/>
    <mergeCell ref="E9:G9"/>
    <mergeCell ref="E8:G8"/>
    <mergeCell ref="E7:G7"/>
    <mergeCell ref="E6:G6"/>
    <mergeCell ref="E5:G5"/>
    <mergeCell ref="A183:N183"/>
    <mergeCell ref="A69:N69"/>
    <mergeCell ref="A83:N83"/>
    <mergeCell ref="A84:N84"/>
    <mergeCell ref="A85:N85"/>
    <mergeCell ref="A86:N86"/>
    <mergeCell ref="A114:N114"/>
    <mergeCell ref="A115:N115"/>
    <mergeCell ref="A125:N125"/>
    <mergeCell ref="A126:N126"/>
    <mergeCell ref="A127:N127"/>
  </mergeCells>
  <pageMargins left="0.25" right="0.25" top="0.75" bottom="0.75" header="0.3" footer="0.3"/>
  <pageSetup scale="85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"/>
  <sheetViews>
    <sheetView workbookViewId="0">
      <selection activeCell="B23" sqref="B23"/>
    </sheetView>
  </sheetViews>
  <sheetFormatPr baseColWidth="10" defaultColWidth="8.83203125" defaultRowHeight="14" x14ac:dyDescent="0"/>
  <cols>
    <col min="2" max="2" width="35.83203125" style="5" customWidth="1"/>
    <col min="3" max="3" width="13.33203125" style="5" customWidth="1"/>
    <col min="4" max="4" width="72.33203125" style="5" customWidth="1"/>
    <col min="5" max="5" width="35.83203125" style="5" customWidth="1"/>
  </cols>
  <sheetData>
    <row r="1" spans="2:5">
      <c r="C1" s="5" t="s">
        <v>166</v>
      </c>
      <c r="D1" s="5" t="s">
        <v>167</v>
      </c>
      <c r="E1" s="5" t="s">
        <v>168</v>
      </c>
    </row>
    <row r="2" spans="2:5">
      <c r="B2" s="62" t="s">
        <v>169</v>
      </c>
    </row>
    <row r="3" spans="2:5">
      <c r="B3" s="5" t="s">
        <v>148</v>
      </c>
      <c r="C3" s="5" t="s">
        <v>170</v>
      </c>
      <c r="D3" s="5" t="s">
        <v>171</v>
      </c>
    </row>
    <row r="4" spans="2:5">
      <c r="B4" s="5" t="s">
        <v>149</v>
      </c>
      <c r="C4" s="5" t="s">
        <v>170</v>
      </c>
      <c r="D4" s="5" t="s">
        <v>172</v>
      </c>
    </row>
    <row r="5" spans="2:5">
      <c r="B5" s="5" t="s">
        <v>150</v>
      </c>
      <c r="C5" s="5" t="s">
        <v>170</v>
      </c>
      <c r="D5" s="5" t="s">
        <v>172</v>
      </c>
    </row>
    <row r="6" spans="2:5">
      <c r="B6" s="5" t="s">
        <v>161</v>
      </c>
      <c r="C6" s="5" t="s">
        <v>170</v>
      </c>
      <c r="D6" s="5" t="s">
        <v>173</v>
      </c>
    </row>
    <row r="7" spans="2:5">
      <c r="B7" s="5" t="s">
        <v>162</v>
      </c>
      <c r="C7" s="5" t="s">
        <v>170</v>
      </c>
      <c r="D7" s="5" t="s">
        <v>174</v>
      </c>
    </row>
    <row r="8" spans="2:5">
      <c r="B8" s="5" t="s">
        <v>163</v>
      </c>
      <c r="C8" s="5" t="s">
        <v>170</v>
      </c>
      <c r="D8" s="5" t="s">
        <v>175</v>
      </c>
    </row>
    <row r="9" spans="2:5">
      <c r="B9" s="5" t="s">
        <v>22</v>
      </c>
      <c r="C9" s="5" t="s">
        <v>170</v>
      </c>
      <c r="D9" s="5" t="s">
        <v>175</v>
      </c>
    </row>
    <row r="10" spans="2:5">
      <c r="B10" s="5" t="s">
        <v>153</v>
      </c>
      <c r="C10" s="5" t="s">
        <v>170</v>
      </c>
      <c r="D10" s="5" t="s">
        <v>173</v>
      </c>
    </row>
    <row r="11" spans="2:5">
      <c r="B11" s="5" t="s">
        <v>164</v>
      </c>
      <c r="C11" s="5" t="s">
        <v>176</v>
      </c>
      <c r="D11" s="5" t="s">
        <v>174</v>
      </c>
    </row>
    <row r="12" spans="2:5">
      <c r="B12" s="5" t="s">
        <v>165</v>
      </c>
      <c r="C12" s="5" t="s">
        <v>170</v>
      </c>
      <c r="D12" s="5" t="s">
        <v>179</v>
      </c>
    </row>
    <row r="13" spans="2:5">
      <c r="B13" s="5" t="s">
        <v>152</v>
      </c>
      <c r="C13" s="5" t="s">
        <v>170</v>
      </c>
      <c r="D13" s="5" t="s">
        <v>179</v>
      </c>
    </row>
    <row r="15" spans="2:5">
      <c r="B15" s="62" t="s">
        <v>178</v>
      </c>
    </row>
    <row r="16" spans="2:5">
      <c r="B16" s="5" t="s">
        <v>180</v>
      </c>
      <c r="C16" s="5" t="s">
        <v>170</v>
      </c>
      <c r="D16" s="5" t="s">
        <v>188</v>
      </c>
    </row>
    <row r="17" spans="2:4">
      <c r="B17" s="5" t="s">
        <v>181</v>
      </c>
      <c r="C17" s="5" t="s">
        <v>176</v>
      </c>
      <c r="D17" s="5" t="s">
        <v>177</v>
      </c>
    </row>
    <row r="18" spans="2:4">
      <c r="B18" s="5" t="s">
        <v>182</v>
      </c>
      <c r="C18" s="5" t="s">
        <v>176</v>
      </c>
      <c r="D18" s="5" t="s">
        <v>177</v>
      </c>
    </row>
    <row r="19" spans="2:4">
      <c r="B19" s="5" t="s">
        <v>183</v>
      </c>
      <c r="C19" s="5" t="s">
        <v>176</v>
      </c>
      <c r="D19" s="5" t="s">
        <v>177</v>
      </c>
    </row>
    <row r="20" spans="2:4">
      <c r="B20" s="5" t="s">
        <v>184</v>
      </c>
      <c r="C20" s="5" t="s">
        <v>176</v>
      </c>
      <c r="D20" s="5" t="s">
        <v>177</v>
      </c>
    </row>
    <row r="21" spans="2:4">
      <c r="B21" s="5" t="s">
        <v>185</v>
      </c>
      <c r="C21" s="5" t="s">
        <v>176</v>
      </c>
      <c r="D21" s="5" t="s">
        <v>177</v>
      </c>
    </row>
    <row r="22" spans="2:4">
      <c r="B22" s="5" t="s">
        <v>186</v>
      </c>
      <c r="C22" s="5" t="s">
        <v>176</v>
      </c>
      <c r="D22" s="5" t="s">
        <v>177</v>
      </c>
    </row>
    <row r="23" spans="2:4">
      <c r="B23" s="5" t="s">
        <v>187</v>
      </c>
      <c r="C23" s="5" t="s">
        <v>176</v>
      </c>
      <c r="D23" s="5" t="s">
        <v>177</v>
      </c>
    </row>
    <row r="24" spans="2:4">
      <c r="B24" s="5" t="s">
        <v>189</v>
      </c>
      <c r="C24" s="5" t="s">
        <v>176</v>
      </c>
      <c r="D24" s="5" t="s">
        <v>177</v>
      </c>
    </row>
    <row r="25" spans="2:4">
      <c r="B25" s="5" t="s">
        <v>190</v>
      </c>
      <c r="C25" s="5" t="s">
        <v>176</v>
      </c>
      <c r="D25" s="5" t="s">
        <v>177</v>
      </c>
    </row>
    <row r="26" spans="2:4">
      <c r="B26" s="5" t="s">
        <v>191</v>
      </c>
      <c r="C26" s="5" t="s">
        <v>176</v>
      </c>
      <c r="D26" s="5" t="s">
        <v>177</v>
      </c>
    </row>
    <row r="27" spans="2:4">
      <c r="B27" s="5" t="s">
        <v>192</v>
      </c>
      <c r="C27" s="5" t="s">
        <v>176</v>
      </c>
      <c r="D27" s="5" t="s">
        <v>177</v>
      </c>
    </row>
    <row r="28" spans="2:4">
      <c r="B28" s="5" t="s">
        <v>193</v>
      </c>
      <c r="C28" s="5" t="s">
        <v>176</v>
      </c>
      <c r="D28" s="5" t="s">
        <v>177</v>
      </c>
    </row>
    <row r="29" spans="2:4">
      <c r="B29" s="5" t="s">
        <v>194</v>
      </c>
      <c r="C29" s="5" t="s">
        <v>176</v>
      </c>
      <c r="D29" s="5" t="s">
        <v>177</v>
      </c>
    </row>
    <row r="30" spans="2:4">
      <c r="B30" s="5" t="s">
        <v>196</v>
      </c>
      <c r="C30" s="5" t="s">
        <v>170</v>
      </c>
      <c r="D30" s="5" t="s">
        <v>188</v>
      </c>
    </row>
    <row r="31" spans="2:4">
      <c r="B31" s="5" t="s">
        <v>195</v>
      </c>
      <c r="C31" s="5" t="s">
        <v>176</v>
      </c>
      <c r="D31" s="5" t="s">
        <v>177</v>
      </c>
    </row>
    <row r="32" spans="2:4">
      <c r="B32" s="5" t="s">
        <v>197</v>
      </c>
      <c r="C32" s="5" t="s">
        <v>176</v>
      </c>
      <c r="D32" s="5" t="s">
        <v>177</v>
      </c>
    </row>
    <row r="33" spans="2:4">
      <c r="B33" s="5" t="s">
        <v>198</v>
      </c>
      <c r="C33" s="5" t="s">
        <v>176</v>
      </c>
      <c r="D33" s="5" t="s">
        <v>177</v>
      </c>
    </row>
    <row r="34" spans="2:4">
      <c r="B34" s="5" t="s">
        <v>199</v>
      </c>
      <c r="C34" s="5" t="s">
        <v>176</v>
      </c>
      <c r="D34" s="5" t="s">
        <v>177</v>
      </c>
    </row>
    <row r="35" spans="2:4">
      <c r="B35" s="5" t="s">
        <v>200</v>
      </c>
      <c r="C35" s="5" t="s">
        <v>176</v>
      </c>
      <c r="D35" s="5" t="s">
        <v>177</v>
      </c>
    </row>
    <row r="36" spans="2:4">
      <c r="B36" s="5" t="s">
        <v>201</v>
      </c>
      <c r="C36" s="5" t="s">
        <v>176</v>
      </c>
      <c r="D36" s="5" t="s">
        <v>177</v>
      </c>
    </row>
    <row r="37" spans="2:4">
      <c r="B37" s="5" t="s">
        <v>202</v>
      </c>
      <c r="C37" s="5" t="s">
        <v>170</v>
      </c>
      <c r="D37" s="5" t="s">
        <v>203</v>
      </c>
    </row>
    <row r="38" spans="2:4">
      <c r="B38" s="5" t="s">
        <v>204</v>
      </c>
      <c r="C38" s="5" t="s">
        <v>176</v>
      </c>
      <c r="D38" s="5" t="s">
        <v>177</v>
      </c>
    </row>
    <row r="39" spans="2:4">
      <c r="B39" s="5" t="s">
        <v>205</v>
      </c>
      <c r="C39" s="5" t="s">
        <v>176</v>
      </c>
      <c r="D39" s="5" t="s">
        <v>177</v>
      </c>
    </row>
    <row r="40" spans="2:4">
      <c r="B40" s="5" t="s">
        <v>206</v>
      </c>
      <c r="C40" s="5" t="s">
        <v>176</v>
      </c>
      <c r="D40" s="5" t="s">
        <v>177</v>
      </c>
    </row>
    <row r="41" spans="2:4">
      <c r="B41" s="5" t="s">
        <v>207</v>
      </c>
      <c r="C41" s="5" t="s">
        <v>176</v>
      </c>
      <c r="D41" s="5" t="s">
        <v>177</v>
      </c>
    </row>
    <row r="42" spans="2:4">
      <c r="B42" s="5" t="s">
        <v>208</v>
      </c>
      <c r="C42" s="5" t="s">
        <v>176</v>
      </c>
      <c r="D42" s="5" t="s">
        <v>177</v>
      </c>
    </row>
    <row r="43" spans="2:4">
      <c r="B43" s="5" t="s">
        <v>209</v>
      </c>
      <c r="C43" s="5" t="s">
        <v>176</v>
      </c>
      <c r="D43" s="5" t="s">
        <v>177</v>
      </c>
    </row>
    <row r="44" spans="2:4">
      <c r="B44" s="5" t="s">
        <v>210</v>
      </c>
      <c r="C44" s="5" t="s">
        <v>176</v>
      </c>
      <c r="D44" s="5" t="s">
        <v>177</v>
      </c>
    </row>
    <row r="45" spans="2:4">
      <c r="B45" s="5" t="s">
        <v>211</v>
      </c>
      <c r="C45" s="5" t="s">
        <v>176</v>
      </c>
      <c r="D45" s="5" t="s">
        <v>177</v>
      </c>
    </row>
    <row r="46" spans="2:4">
      <c r="B46" s="5" t="s">
        <v>87</v>
      </c>
      <c r="C46" s="5" t="s">
        <v>170</v>
      </c>
      <c r="D46" s="5" t="s">
        <v>213</v>
      </c>
    </row>
    <row r="47" spans="2:4">
      <c r="B47" s="5" t="s">
        <v>83</v>
      </c>
      <c r="C47" s="5" t="s">
        <v>170</v>
      </c>
      <c r="D47" s="5" t="s">
        <v>213</v>
      </c>
    </row>
    <row r="48" spans="2:4">
      <c r="B48" s="5" t="s">
        <v>77</v>
      </c>
      <c r="C48" s="5" t="s">
        <v>170</v>
      </c>
      <c r="D48" s="5" t="s">
        <v>213</v>
      </c>
    </row>
    <row r="49" spans="2:4">
      <c r="B49" s="5" t="s">
        <v>41</v>
      </c>
      <c r="C49" s="5" t="s">
        <v>170</v>
      </c>
      <c r="D49" s="5" t="s">
        <v>213</v>
      </c>
    </row>
    <row r="50" spans="2:4">
      <c r="B50" s="5" t="s">
        <v>97</v>
      </c>
      <c r="C50" s="5" t="s">
        <v>170</v>
      </c>
      <c r="D50" s="5" t="s">
        <v>212</v>
      </c>
    </row>
    <row r="51" spans="2:4">
      <c r="B51" s="5" t="s">
        <v>50</v>
      </c>
      <c r="C51" s="5" t="s">
        <v>170</v>
      </c>
      <c r="D51" s="5" t="s">
        <v>212</v>
      </c>
    </row>
    <row r="52" spans="2:4">
      <c r="B52" s="5" t="s">
        <v>41</v>
      </c>
      <c r="C52" s="5" t="s">
        <v>170</v>
      </c>
      <c r="D52" s="5" t="s">
        <v>212</v>
      </c>
    </row>
    <row r="53" spans="2:4">
      <c r="B53" s="5" t="s">
        <v>46</v>
      </c>
      <c r="C53" s="5" t="s">
        <v>170</v>
      </c>
      <c r="D53" s="5" t="s">
        <v>212</v>
      </c>
    </row>
    <row r="54" spans="2:4">
      <c r="B54" s="5" t="s">
        <v>52</v>
      </c>
      <c r="C54" s="5" t="s">
        <v>170</v>
      </c>
      <c r="D54" s="5" t="s">
        <v>212</v>
      </c>
    </row>
    <row r="55" spans="2:4">
      <c r="B55" s="5" t="s">
        <v>63</v>
      </c>
      <c r="C55" s="5" t="s">
        <v>170</v>
      </c>
      <c r="D55" s="5" t="s">
        <v>212</v>
      </c>
    </row>
    <row r="56" spans="2:4">
      <c r="B56" s="5" t="s">
        <v>106</v>
      </c>
      <c r="C56" s="5" t="s">
        <v>170</v>
      </c>
      <c r="D56" s="5" t="s">
        <v>212</v>
      </c>
    </row>
    <row r="57" spans="2:4">
      <c r="B57" s="5" t="s">
        <v>66</v>
      </c>
      <c r="C57" s="5" t="s">
        <v>170</v>
      </c>
      <c r="D57" s="5" t="s">
        <v>212</v>
      </c>
    </row>
    <row r="58" spans="2:4">
      <c r="B58" s="5" t="s">
        <v>133</v>
      </c>
      <c r="C58" s="5" t="s">
        <v>170</v>
      </c>
      <c r="D58" s="5" t="s">
        <v>212</v>
      </c>
    </row>
    <row r="59" spans="2:4">
      <c r="B59" s="5" t="s">
        <v>134</v>
      </c>
      <c r="C59" s="5" t="s">
        <v>170</v>
      </c>
      <c r="D59" s="5" t="s">
        <v>212</v>
      </c>
    </row>
    <row r="60" spans="2:4">
      <c r="B60" s="5" t="s">
        <v>34</v>
      </c>
      <c r="C60" s="5" t="s">
        <v>170</v>
      </c>
      <c r="D60" s="5" t="s">
        <v>212</v>
      </c>
    </row>
    <row r="61" spans="2:4">
      <c r="B61" s="5" t="s">
        <v>64</v>
      </c>
      <c r="C61" s="5" t="s">
        <v>170</v>
      </c>
      <c r="D61" s="5" t="s">
        <v>212</v>
      </c>
    </row>
    <row r="62" spans="2:4">
      <c r="B62" s="5" t="s">
        <v>78</v>
      </c>
      <c r="C62" s="5" t="s">
        <v>170</v>
      </c>
      <c r="D62" s="5" t="s">
        <v>212</v>
      </c>
    </row>
    <row r="63" spans="2:4">
      <c r="B63" s="5" t="s">
        <v>113</v>
      </c>
      <c r="C63" s="5" t="s">
        <v>170</v>
      </c>
      <c r="D63" s="5" t="s">
        <v>212</v>
      </c>
    </row>
  </sheetData>
  <sortState ref="B58:B117">
    <sortCondition ref="B58:B11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</vt:lpstr>
      <vt:lpstr>Definitions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Currall</dc:creator>
  <cp:lastModifiedBy>Ashok Ragavendran</cp:lastModifiedBy>
  <cp:lastPrinted>2016-08-10T15:24:32Z</cp:lastPrinted>
  <dcterms:created xsi:type="dcterms:W3CDTF">2016-05-10T13:58:46Z</dcterms:created>
  <dcterms:modified xsi:type="dcterms:W3CDTF">2016-08-31T20:04:56Z</dcterms:modified>
</cp:coreProperties>
</file>