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benas\dep\2a0400\05-全員\部門共通\ITIL関連\ServiceNow\05_変更管理・リリース管理\02_CAB-eCAB資料\2023年度\CHG0313246\03.作業手順書\"/>
    </mc:Choice>
  </mc:AlternateContent>
  <xr:revisionPtr revIDLastSave="0" documentId="13_ncr:1_{03309788-988F-40B8-A831-621FBD35F37E}" xr6:coauthVersionLast="47" xr6:coauthVersionMax="47" xr10:uidLastSave="{00000000-0000-0000-0000-000000000000}"/>
  <bookViews>
    <workbookView xWindow="28680" yWindow="-120" windowWidth="29040" windowHeight="15840" tabRatio="842" xr2:uid="{00000000-000D-0000-FFFF-FFFF00000000}"/>
  </bookViews>
  <sheets>
    <sheet name="パラメタ" sheetId="32" r:id="rId1"/>
    <sheet name="手順書(1)" sheetId="5" r:id="rId2"/>
    <sheet name="ユーザ作成コマンド(1)" sheetId="16" r:id="rId3"/>
    <sheet name="手順書(2)" sheetId="43" r:id="rId4"/>
    <sheet name="ユーザ作成コマンド(2)" sheetId="53" r:id="rId5"/>
    <sheet name="手順書(3)" sheetId="44" r:id="rId6"/>
    <sheet name="ユーザ作成コマンド(3)" sheetId="54" r:id="rId7"/>
    <sheet name="手順書(4)" sheetId="45" r:id="rId8"/>
    <sheet name="ユーザ作成コマンド(4)" sheetId="55" r:id="rId9"/>
    <sheet name="手順書(5)" sheetId="46" r:id="rId10"/>
    <sheet name="ユーザ作成コマンド(5)" sheetId="56" r:id="rId11"/>
    <sheet name="手順書(6)" sheetId="47" r:id="rId12"/>
    <sheet name="ユーザ作成コマンド(6)" sheetId="57" r:id="rId13"/>
    <sheet name="リスト" sheetId="22" state="hidden" r:id="rId14"/>
  </sheets>
  <externalReferences>
    <externalReference r:id="rId15"/>
  </externalReferences>
  <definedNames>
    <definedName name="_xlnm._FilterDatabase" localSheetId="1" hidden="1">'手順書(1)'!$B$11:$H$29</definedName>
    <definedName name="_xlnm._FilterDatabase" localSheetId="3" hidden="1">'手順書(2)'!$B$11:$H$29</definedName>
    <definedName name="_xlnm._FilterDatabase" localSheetId="5" hidden="1">'手順書(3)'!$B$11:$H$29</definedName>
    <definedName name="_xlnm._FilterDatabase" localSheetId="7" hidden="1">'手順書(4)'!$B$11:$H$29</definedName>
    <definedName name="_xlnm._FilterDatabase" localSheetId="9" hidden="1">'手順書(5)'!$B$11:$H$29</definedName>
    <definedName name="_xlnm._FilterDatabase" localSheetId="11" hidden="1">'手順書(6)'!$B$11:$H$29</definedName>
    <definedName name="ロール名" localSheetId="0">#REF!</definedName>
    <definedName name="ロール名" localSheetId="4">#REF!</definedName>
    <definedName name="ロール名" localSheetId="6">#REF!</definedName>
    <definedName name="ロール名" localSheetId="8">#REF!</definedName>
    <definedName name="ロール名" localSheetId="10">#REF!</definedName>
    <definedName name="ロール名" localSheetId="12">#REF!</definedName>
    <definedName name="ロール名" localSheetId="3">#REF!</definedName>
    <definedName name="ロール名" localSheetId="5">#REF!</definedName>
    <definedName name="ロール名" localSheetId="7">#REF!</definedName>
    <definedName name="ロール名" localSheetId="9">#REF!</definedName>
    <definedName name="ロール名" localSheetId="11">#REF!</definedName>
    <definedName name="ロール名">#REF!</definedName>
    <definedName name="対象No.">パラメタ!$B$9:$B$18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4" i="32" l="1"/>
  <c r="L127" i="57"/>
  <c r="L126" i="57"/>
  <c r="L125" i="57"/>
  <c r="L124" i="57"/>
  <c r="L123" i="57"/>
  <c r="L122" i="57"/>
  <c r="L121" i="57"/>
  <c r="L120" i="57"/>
  <c r="L119" i="57"/>
  <c r="L118" i="57"/>
  <c r="L117" i="57"/>
  <c r="L116" i="57"/>
  <c r="L115" i="57"/>
  <c r="L114" i="57"/>
  <c r="L113" i="57"/>
  <c r="L112" i="57"/>
  <c r="L111" i="57"/>
  <c r="L110" i="57"/>
  <c r="L109" i="57"/>
  <c r="L108" i="57"/>
  <c r="L107" i="57"/>
  <c r="L106" i="57"/>
  <c r="L105" i="57"/>
  <c r="L104" i="57"/>
  <c r="L103" i="57"/>
  <c r="L102" i="57"/>
  <c r="L101" i="57"/>
  <c r="L100" i="57"/>
  <c r="L99" i="57"/>
  <c r="L98" i="57"/>
  <c r="L97" i="57"/>
  <c r="L96" i="57"/>
  <c r="L95" i="57"/>
  <c r="L94" i="57"/>
  <c r="L93" i="57"/>
  <c r="L92" i="57"/>
  <c r="L91" i="57"/>
  <c r="L90" i="57"/>
  <c r="L89" i="57"/>
  <c r="L88" i="57"/>
  <c r="L87" i="57"/>
  <c r="L86" i="57"/>
  <c r="L85" i="57"/>
  <c r="L84" i="57"/>
  <c r="L83" i="57"/>
  <c r="L82" i="57"/>
  <c r="L81" i="57"/>
  <c r="L80" i="57"/>
  <c r="L79" i="57"/>
  <c r="L78" i="57"/>
  <c r="L77" i="57"/>
  <c r="L76" i="57"/>
  <c r="L75" i="57"/>
  <c r="L74" i="57"/>
  <c r="L73" i="57"/>
  <c r="L72" i="57"/>
  <c r="L71" i="57"/>
  <c r="L70" i="57"/>
  <c r="L69" i="57"/>
  <c r="L68" i="57"/>
  <c r="L67" i="57"/>
  <c r="L66" i="57"/>
  <c r="L65" i="57"/>
  <c r="L64" i="57"/>
  <c r="L63" i="57"/>
  <c r="L61" i="57"/>
  <c r="L60" i="57"/>
  <c r="L59" i="57"/>
  <c r="L58" i="57"/>
  <c r="L57" i="57"/>
  <c r="L56" i="57"/>
  <c r="L55" i="57"/>
  <c r="L54" i="57"/>
  <c r="L53" i="57"/>
  <c r="L52" i="57"/>
  <c r="L50" i="57"/>
  <c r="L49" i="57"/>
  <c r="L48" i="57"/>
  <c r="L47" i="57"/>
  <c r="L46" i="57"/>
  <c r="L45" i="57"/>
  <c r="L44" i="57"/>
  <c r="L43" i="57"/>
  <c r="L42" i="57"/>
  <c r="L41" i="57"/>
  <c r="L39" i="57"/>
  <c r="L38" i="57"/>
  <c r="L37" i="57"/>
  <c r="L36" i="57"/>
  <c r="L35" i="57"/>
  <c r="L34" i="57"/>
  <c r="L33" i="57"/>
  <c r="L32" i="57"/>
  <c r="L31" i="57"/>
  <c r="L30" i="57"/>
  <c r="L28" i="57"/>
  <c r="L27" i="57"/>
  <c r="L26" i="57"/>
  <c r="L25" i="57"/>
  <c r="L24" i="57"/>
  <c r="L23" i="57"/>
  <c r="L22" i="57"/>
  <c r="L21" i="57"/>
  <c r="L20" i="57"/>
  <c r="L19" i="57"/>
  <c r="L127" i="56"/>
  <c r="L126" i="56"/>
  <c r="L125" i="56"/>
  <c r="L124" i="56"/>
  <c r="L123" i="56"/>
  <c r="L122" i="56"/>
  <c r="L121" i="56"/>
  <c r="L120" i="56"/>
  <c r="L119" i="56"/>
  <c r="L118" i="56"/>
  <c r="L117" i="56"/>
  <c r="L116" i="56"/>
  <c r="L115" i="56"/>
  <c r="L114" i="56"/>
  <c r="L113" i="56"/>
  <c r="L112" i="56"/>
  <c r="L111" i="56"/>
  <c r="L110" i="56"/>
  <c r="L109" i="56"/>
  <c r="L108" i="56"/>
  <c r="L107" i="56"/>
  <c r="L106" i="56"/>
  <c r="L105" i="56"/>
  <c r="L104" i="56"/>
  <c r="L103" i="56"/>
  <c r="L102" i="56"/>
  <c r="L101" i="56"/>
  <c r="L100" i="56"/>
  <c r="L99" i="56"/>
  <c r="L98" i="56"/>
  <c r="L97" i="56"/>
  <c r="L96" i="56"/>
  <c r="L95" i="56"/>
  <c r="L94" i="56"/>
  <c r="L93" i="56"/>
  <c r="L92" i="56"/>
  <c r="L91" i="56"/>
  <c r="L90" i="56"/>
  <c r="L89" i="56"/>
  <c r="L88" i="56"/>
  <c r="L87" i="56"/>
  <c r="L86" i="56"/>
  <c r="L85" i="56"/>
  <c r="L84" i="56"/>
  <c r="L83" i="56"/>
  <c r="L82" i="56"/>
  <c r="L81" i="56"/>
  <c r="L80" i="56"/>
  <c r="L79" i="56"/>
  <c r="L78" i="56"/>
  <c r="L77" i="56"/>
  <c r="L76" i="56"/>
  <c r="L75" i="56"/>
  <c r="L74" i="56"/>
  <c r="L72" i="56"/>
  <c r="L71" i="56"/>
  <c r="L70" i="56"/>
  <c r="L69" i="56"/>
  <c r="L68" i="56"/>
  <c r="L67" i="56"/>
  <c r="L66" i="56"/>
  <c r="L65" i="56"/>
  <c r="L64" i="56"/>
  <c r="L63" i="56"/>
  <c r="L61" i="56"/>
  <c r="L60" i="56"/>
  <c r="L59" i="56"/>
  <c r="L58" i="56"/>
  <c r="L57" i="56"/>
  <c r="L56" i="56"/>
  <c r="L55" i="56"/>
  <c r="L54" i="56"/>
  <c r="L53" i="56"/>
  <c r="L52" i="56"/>
  <c r="L50" i="56"/>
  <c r="L49" i="56"/>
  <c r="L48" i="56"/>
  <c r="L47" i="56"/>
  <c r="L46" i="56"/>
  <c r="L45" i="56"/>
  <c r="L44" i="56"/>
  <c r="L43" i="56"/>
  <c r="L42" i="56"/>
  <c r="L41" i="56"/>
  <c r="L39" i="56"/>
  <c r="L38" i="56"/>
  <c r="L37" i="56"/>
  <c r="L36" i="56"/>
  <c r="L35" i="56"/>
  <c r="L34" i="56"/>
  <c r="L33" i="56"/>
  <c r="L32" i="56"/>
  <c r="L31" i="56"/>
  <c r="L30" i="56"/>
  <c r="L28" i="56"/>
  <c r="L27" i="56"/>
  <c r="L26" i="56"/>
  <c r="L25" i="56"/>
  <c r="L24" i="56"/>
  <c r="L23" i="56"/>
  <c r="L22" i="56"/>
  <c r="L21" i="56"/>
  <c r="L20" i="56"/>
  <c r="L19" i="56"/>
  <c r="L127" i="55"/>
  <c r="L126" i="55"/>
  <c r="L125" i="55"/>
  <c r="L124" i="55"/>
  <c r="L123" i="55"/>
  <c r="L122" i="55"/>
  <c r="L121" i="55"/>
  <c r="L120" i="55"/>
  <c r="L119" i="55"/>
  <c r="L118" i="55"/>
  <c r="L117" i="55"/>
  <c r="L116" i="55"/>
  <c r="L115" i="55"/>
  <c r="L114" i="55"/>
  <c r="L113" i="55"/>
  <c r="L112" i="55"/>
  <c r="L111" i="55"/>
  <c r="L110" i="55"/>
  <c r="L109" i="55"/>
  <c r="L108" i="55"/>
  <c r="L107" i="55"/>
  <c r="L106" i="55"/>
  <c r="L105" i="55"/>
  <c r="L104" i="55"/>
  <c r="L103" i="55"/>
  <c r="L102" i="55"/>
  <c r="L101" i="55"/>
  <c r="L100" i="55"/>
  <c r="L99" i="55"/>
  <c r="L98" i="55"/>
  <c r="L97" i="55"/>
  <c r="L96" i="55"/>
  <c r="L95" i="55"/>
  <c r="L94" i="55"/>
  <c r="L93" i="55"/>
  <c r="L92" i="55"/>
  <c r="L91" i="55"/>
  <c r="L90" i="55"/>
  <c r="L89" i="55"/>
  <c r="L88" i="55"/>
  <c r="L87" i="55"/>
  <c r="L86" i="55"/>
  <c r="L85" i="55"/>
  <c r="L83" i="55"/>
  <c r="L82" i="55"/>
  <c r="L81" i="55"/>
  <c r="L80" i="55"/>
  <c r="L79" i="55"/>
  <c r="L78" i="55"/>
  <c r="L77" i="55"/>
  <c r="L76" i="55"/>
  <c r="L75" i="55"/>
  <c r="L74" i="55"/>
  <c r="L72" i="55"/>
  <c r="L71" i="55"/>
  <c r="L70" i="55"/>
  <c r="L69" i="55"/>
  <c r="L68" i="55"/>
  <c r="L67" i="55"/>
  <c r="L66" i="55"/>
  <c r="L65" i="55"/>
  <c r="L64" i="55"/>
  <c r="L63" i="55"/>
  <c r="L61" i="55"/>
  <c r="L60" i="55"/>
  <c r="L59" i="55"/>
  <c r="L58" i="55"/>
  <c r="L57" i="55"/>
  <c r="L56" i="55"/>
  <c r="L55" i="55"/>
  <c r="L54" i="55"/>
  <c r="L53" i="55"/>
  <c r="L52" i="55"/>
  <c r="L50" i="55"/>
  <c r="L49" i="55"/>
  <c r="L48" i="55"/>
  <c r="L47" i="55"/>
  <c r="L46" i="55"/>
  <c r="L45" i="55"/>
  <c r="L44" i="55"/>
  <c r="L43" i="55"/>
  <c r="L42" i="55"/>
  <c r="L41" i="55"/>
  <c r="L39" i="55"/>
  <c r="L38" i="55"/>
  <c r="L37" i="55"/>
  <c r="L36" i="55"/>
  <c r="L35" i="55"/>
  <c r="L34" i="55"/>
  <c r="L33" i="55"/>
  <c r="L32" i="55"/>
  <c r="L31" i="55"/>
  <c r="L30" i="55"/>
  <c r="L28" i="55"/>
  <c r="L27" i="55"/>
  <c r="L26" i="55"/>
  <c r="L25" i="55"/>
  <c r="L24" i="55"/>
  <c r="L23" i="55"/>
  <c r="L22" i="55"/>
  <c r="L21" i="55"/>
  <c r="L20" i="55"/>
  <c r="L19" i="55"/>
  <c r="L127" i="54"/>
  <c r="L126" i="54"/>
  <c r="L125" i="54"/>
  <c r="L124" i="54"/>
  <c r="L123" i="54"/>
  <c r="L122" i="54"/>
  <c r="L121" i="54"/>
  <c r="L120" i="54"/>
  <c r="L119" i="54"/>
  <c r="L118" i="54"/>
  <c r="L117" i="54"/>
  <c r="L116" i="54"/>
  <c r="L115" i="54"/>
  <c r="L114" i="54"/>
  <c r="L113" i="54"/>
  <c r="L112" i="54"/>
  <c r="L111" i="54"/>
  <c r="L110" i="54"/>
  <c r="L109" i="54"/>
  <c r="L108" i="54"/>
  <c r="L107" i="54"/>
  <c r="L106" i="54"/>
  <c r="L105" i="54"/>
  <c r="L104" i="54"/>
  <c r="L103" i="54"/>
  <c r="L102" i="54"/>
  <c r="L101" i="54"/>
  <c r="L100" i="54"/>
  <c r="L99" i="54"/>
  <c r="L98" i="54"/>
  <c r="L97" i="54"/>
  <c r="L96" i="54"/>
  <c r="L94" i="54"/>
  <c r="L93" i="54"/>
  <c r="L92" i="54"/>
  <c r="L91" i="54"/>
  <c r="L90" i="54"/>
  <c r="L89" i="54"/>
  <c r="L88" i="54"/>
  <c r="L87" i="54"/>
  <c r="L86" i="54"/>
  <c r="L85" i="54"/>
  <c r="L83" i="54"/>
  <c r="L82" i="54"/>
  <c r="L81" i="54"/>
  <c r="L80" i="54"/>
  <c r="L79" i="54"/>
  <c r="L78" i="54"/>
  <c r="L77" i="54"/>
  <c r="L76" i="54"/>
  <c r="L75" i="54"/>
  <c r="L74" i="54"/>
  <c r="L72" i="54"/>
  <c r="L71" i="54"/>
  <c r="L70" i="54"/>
  <c r="L69" i="54"/>
  <c r="L68" i="54"/>
  <c r="L67" i="54"/>
  <c r="L66" i="54"/>
  <c r="L65" i="54"/>
  <c r="L64" i="54"/>
  <c r="L63" i="54"/>
  <c r="L61" i="54"/>
  <c r="L60" i="54"/>
  <c r="L59" i="54"/>
  <c r="L58" i="54"/>
  <c r="L57" i="54"/>
  <c r="L56" i="54"/>
  <c r="L55" i="54"/>
  <c r="L54" i="54"/>
  <c r="L53" i="54"/>
  <c r="L52" i="54"/>
  <c r="L50" i="54"/>
  <c r="L49" i="54"/>
  <c r="L48" i="54"/>
  <c r="L47" i="54"/>
  <c r="L46" i="54"/>
  <c r="L45" i="54"/>
  <c r="L44" i="54"/>
  <c r="L43" i="54"/>
  <c r="L42" i="54"/>
  <c r="L41" i="54"/>
  <c r="L39" i="54"/>
  <c r="L38" i="54"/>
  <c r="L37" i="54"/>
  <c r="L36" i="54"/>
  <c r="L35" i="54"/>
  <c r="L34" i="54"/>
  <c r="L33" i="54"/>
  <c r="L32" i="54"/>
  <c r="L31" i="54"/>
  <c r="L30" i="54"/>
  <c r="L28" i="54"/>
  <c r="L27" i="54"/>
  <c r="L26" i="54"/>
  <c r="L25" i="54"/>
  <c r="L24" i="54"/>
  <c r="L23" i="54"/>
  <c r="L22" i="54"/>
  <c r="L21" i="54"/>
  <c r="L20" i="54"/>
  <c r="L19" i="54"/>
  <c r="L127" i="53"/>
  <c r="L126" i="53"/>
  <c r="L125" i="53"/>
  <c r="L124" i="53"/>
  <c r="L123" i="53"/>
  <c r="L122" i="53"/>
  <c r="L121" i="53"/>
  <c r="L120" i="53"/>
  <c r="L119" i="53"/>
  <c r="L118" i="53"/>
  <c r="L117" i="53"/>
  <c r="L116" i="53"/>
  <c r="L115" i="53"/>
  <c r="L114" i="53"/>
  <c r="L113" i="53"/>
  <c r="L112" i="53"/>
  <c r="L111" i="53"/>
  <c r="L110" i="53"/>
  <c r="L109" i="53"/>
  <c r="L108" i="53"/>
  <c r="L107" i="53"/>
  <c r="L105" i="53"/>
  <c r="L104" i="53"/>
  <c r="L103" i="53"/>
  <c r="L102" i="53"/>
  <c r="L101" i="53"/>
  <c r="L100" i="53"/>
  <c r="L99" i="53"/>
  <c r="L98" i="53"/>
  <c r="L97" i="53"/>
  <c r="L96" i="53"/>
  <c r="L94" i="53"/>
  <c r="L93" i="53"/>
  <c r="L92" i="53"/>
  <c r="L91" i="53"/>
  <c r="L90" i="53"/>
  <c r="L89" i="53"/>
  <c r="L88" i="53"/>
  <c r="L87" i="53"/>
  <c r="L86" i="53"/>
  <c r="L85" i="53"/>
  <c r="L83" i="53"/>
  <c r="L82" i="53"/>
  <c r="L81" i="53"/>
  <c r="L80" i="53"/>
  <c r="L79" i="53"/>
  <c r="L78" i="53"/>
  <c r="L77" i="53"/>
  <c r="L76" i="53"/>
  <c r="L75" i="53"/>
  <c r="L74" i="53"/>
  <c r="L72" i="53"/>
  <c r="L71" i="53"/>
  <c r="L70" i="53"/>
  <c r="L69" i="53"/>
  <c r="L68" i="53"/>
  <c r="L67" i="53"/>
  <c r="L66" i="53"/>
  <c r="L65" i="53"/>
  <c r="L64" i="53"/>
  <c r="L63" i="53"/>
  <c r="L61" i="53"/>
  <c r="L60" i="53"/>
  <c r="L59" i="53"/>
  <c r="L58" i="53"/>
  <c r="L57" i="53"/>
  <c r="L56" i="53"/>
  <c r="L55" i="53"/>
  <c r="L54" i="53"/>
  <c r="L53" i="53"/>
  <c r="L52" i="53"/>
  <c r="L50" i="53"/>
  <c r="L49" i="53"/>
  <c r="L48" i="53"/>
  <c r="L47" i="53"/>
  <c r="L46" i="53"/>
  <c r="L45" i="53"/>
  <c r="L44" i="53"/>
  <c r="L43" i="53"/>
  <c r="L42" i="53"/>
  <c r="L41" i="53"/>
  <c r="L39" i="53"/>
  <c r="L38" i="53"/>
  <c r="L37" i="53"/>
  <c r="L36" i="53"/>
  <c r="L35" i="53"/>
  <c r="L34" i="53"/>
  <c r="L33" i="53"/>
  <c r="L32" i="53"/>
  <c r="L31" i="53"/>
  <c r="L30" i="53"/>
  <c r="L28" i="53"/>
  <c r="L27" i="53"/>
  <c r="L26" i="53"/>
  <c r="L25" i="53"/>
  <c r="L24" i="53"/>
  <c r="L23" i="53"/>
  <c r="L22" i="53"/>
  <c r="L21" i="53"/>
  <c r="L20" i="53"/>
  <c r="L19" i="53"/>
  <c r="L119" i="16"/>
  <c r="L120" i="16"/>
  <c r="L121" i="16"/>
  <c r="L122" i="16"/>
  <c r="L123" i="16"/>
  <c r="L124" i="16"/>
  <c r="L125" i="16"/>
  <c r="L126" i="16"/>
  <c r="L127" i="16"/>
  <c r="L118" i="16"/>
  <c r="L108" i="16"/>
  <c r="L109" i="16"/>
  <c r="L110" i="16"/>
  <c r="L111" i="16"/>
  <c r="L112" i="16"/>
  <c r="L113" i="16"/>
  <c r="L114" i="16"/>
  <c r="L115" i="16"/>
  <c r="L116" i="16"/>
  <c r="L107" i="16"/>
  <c r="L97" i="16"/>
  <c r="L98" i="16"/>
  <c r="L99" i="16"/>
  <c r="L100" i="16"/>
  <c r="L101" i="16"/>
  <c r="L102" i="16"/>
  <c r="L103" i="16"/>
  <c r="L104" i="16"/>
  <c r="L105" i="16"/>
  <c r="L96" i="16"/>
  <c r="L86" i="16"/>
  <c r="L87" i="16"/>
  <c r="L88" i="16"/>
  <c r="L89" i="16"/>
  <c r="L90" i="16"/>
  <c r="L91" i="16"/>
  <c r="L92" i="16"/>
  <c r="L93" i="16"/>
  <c r="L94" i="16"/>
  <c r="L85" i="16"/>
  <c r="L75" i="16"/>
  <c r="L76" i="16"/>
  <c r="L77" i="16"/>
  <c r="L78" i="16"/>
  <c r="L79" i="16"/>
  <c r="L80" i="16"/>
  <c r="L81" i="16"/>
  <c r="L82" i="16"/>
  <c r="L83" i="16"/>
  <c r="L74" i="16"/>
  <c r="L64" i="16"/>
  <c r="L65" i="16"/>
  <c r="L66" i="16"/>
  <c r="L67" i="16"/>
  <c r="L68" i="16"/>
  <c r="L69" i="16"/>
  <c r="L70" i="16"/>
  <c r="L71" i="16"/>
  <c r="L72" i="16"/>
  <c r="L63" i="16"/>
  <c r="L53" i="16"/>
  <c r="L54" i="16"/>
  <c r="L55" i="16"/>
  <c r="L56" i="16"/>
  <c r="L57" i="16"/>
  <c r="L58" i="16"/>
  <c r="L59" i="16"/>
  <c r="L60" i="16"/>
  <c r="L61" i="16"/>
  <c r="L52" i="16"/>
  <c r="L42" i="16"/>
  <c r="L43" i="16"/>
  <c r="L44" i="16"/>
  <c r="L45" i="16"/>
  <c r="L46" i="16"/>
  <c r="L47" i="16"/>
  <c r="L48" i="16"/>
  <c r="L49" i="16"/>
  <c r="L50" i="16"/>
  <c r="L41" i="16"/>
  <c r="L31" i="16"/>
  <c r="L32" i="16"/>
  <c r="L33" i="16"/>
  <c r="L34" i="16"/>
  <c r="L35" i="16"/>
  <c r="L36" i="16"/>
  <c r="L37" i="16"/>
  <c r="L38" i="16"/>
  <c r="L39" i="16"/>
  <c r="L30" i="16"/>
  <c r="L20" i="16"/>
  <c r="L21" i="16"/>
  <c r="L22" i="16"/>
  <c r="L23" i="16"/>
  <c r="L24" i="16"/>
  <c r="L25" i="16"/>
  <c r="L26" i="16"/>
  <c r="L27" i="16"/>
  <c r="L28" i="16"/>
  <c r="L19" i="16"/>
  <c r="G75" i="47" l="1"/>
  <c r="G76" i="47"/>
  <c r="G77" i="47"/>
  <c r="G78" i="47"/>
  <c r="G79" i="47"/>
  <c r="G80" i="47"/>
  <c r="G81" i="47"/>
  <c r="G82" i="47"/>
  <c r="G83" i="47"/>
  <c r="G74" i="47"/>
  <c r="G75" i="46"/>
  <c r="G76" i="46"/>
  <c r="G77" i="46"/>
  <c r="G78" i="46"/>
  <c r="G79" i="46"/>
  <c r="G80" i="46"/>
  <c r="G81" i="46"/>
  <c r="G82" i="46"/>
  <c r="G83" i="46"/>
  <c r="G74" i="46"/>
  <c r="G75" i="45"/>
  <c r="G76" i="45"/>
  <c r="G77" i="45"/>
  <c r="G78" i="45"/>
  <c r="G79" i="45"/>
  <c r="G80" i="45"/>
  <c r="G81" i="45"/>
  <c r="G82" i="45"/>
  <c r="G83" i="45"/>
  <c r="G74" i="45"/>
  <c r="G75" i="44"/>
  <c r="G76" i="44"/>
  <c r="G77" i="44"/>
  <c r="G78" i="44"/>
  <c r="G79" i="44"/>
  <c r="G80" i="44"/>
  <c r="G81" i="44"/>
  <c r="G82" i="44"/>
  <c r="G83" i="44"/>
  <c r="G74" i="44"/>
  <c r="G75" i="43"/>
  <c r="G76" i="43"/>
  <c r="G77" i="43"/>
  <c r="G78" i="43"/>
  <c r="G79" i="43"/>
  <c r="G80" i="43"/>
  <c r="G81" i="43"/>
  <c r="G82" i="43"/>
  <c r="G83" i="43"/>
  <c r="G74" i="43"/>
  <c r="G75" i="5"/>
  <c r="G76" i="5"/>
  <c r="G77" i="5"/>
  <c r="G78" i="5"/>
  <c r="G79" i="5"/>
  <c r="G80" i="5"/>
  <c r="G81" i="5"/>
  <c r="G82" i="5"/>
  <c r="G83" i="5"/>
  <c r="G74" i="5"/>
  <c r="G71" i="47" l="1"/>
  <c r="G70" i="47"/>
  <c r="G69" i="47"/>
  <c r="G68" i="47"/>
  <c r="G67" i="47"/>
  <c r="G66" i="47"/>
  <c r="G65" i="47"/>
  <c r="G64" i="47"/>
  <c r="G63" i="47"/>
  <c r="G62" i="47"/>
  <c r="G41" i="47"/>
  <c r="G40" i="47"/>
  <c r="G39" i="47"/>
  <c r="G38" i="47"/>
  <c r="G37" i="47"/>
  <c r="G36" i="47"/>
  <c r="G35" i="47"/>
  <c r="G34" i="47"/>
  <c r="G33" i="47"/>
  <c r="G32" i="47"/>
  <c r="G71" i="46"/>
  <c r="G70" i="46"/>
  <c r="G69" i="46"/>
  <c r="G68" i="46"/>
  <c r="G67" i="46"/>
  <c r="G66" i="46"/>
  <c r="G65" i="46"/>
  <c r="G64" i="46"/>
  <c r="G63" i="46"/>
  <c r="G62" i="46"/>
  <c r="G41" i="46"/>
  <c r="G40" i="46"/>
  <c r="G39" i="46"/>
  <c r="G38" i="46"/>
  <c r="G37" i="46"/>
  <c r="G36" i="46"/>
  <c r="G35" i="46"/>
  <c r="G34" i="46"/>
  <c r="G33" i="46"/>
  <c r="G32" i="46"/>
  <c r="G71" i="45"/>
  <c r="G70" i="45"/>
  <c r="G69" i="45"/>
  <c r="G68" i="45"/>
  <c r="G67" i="45"/>
  <c r="G66" i="45"/>
  <c r="G65" i="45"/>
  <c r="G64" i="45"/>
  <c r="G63" i="45"/>
  <c r="G62" i="45"/>
  <c r="G41" i="45"/>
  <c r="G40" i="45"/>
  <c r="G39" i="45"/>
  <c r="G38" i="45"/>
  <c r="G37" i="45"/>
  <c r="G36" i="45"/>
  <c r="G35" i="45"/>
  <c r="G34" i="45"/>
  <c r="G33" i="45"/>
  <c r="G32" i="45"/>
  <c r="G71" i="44"/>
  <c r="G70" i="44"/>
  <c r="G69" i="44"/>
  <c r="G68" i="44"/>
  <c r="G67" i="44"/>
  <c r="G66" i="44"/>
  <c r="G65" i="44"/>
  <c r="G64" i="44"/>
  <c r="G63" i="44"/>
  <c r="G62" i="44"/>
  <c r="G41" i="44"/>
  <c r="G40" i="44"/>
  <c r="G39" i="44"/>
  <c r="G38" i="44"/>
  <c r="G37" i="44"/>
  <c r="G36" i="44"/>
  <c r="G35" i="44"/>
  <c r="G34" i="44"/>
  <c r="G33" i="44"/>
  <c r="G32" i="44"/>
  <c r="G71" i="43"/>
  <c r="G70" i="43"/>
  <c r="G69" i="43"/>
  <c r="G68" i="43"/>
  <c r="G67" i="43"/>
  <c r="G66" i="43"/>
  <c r="G65" i="43"/>
  <c r="G64" i="43"/>
  <c r="G63" i="43"/>
  <c r="G62" i="43"/>
  <c r="G41" i="43"/>
  <c r="G40" i="43"/>
  <c r="G39" i="43"/>
  <c r="G38" i="43"/>
  <c r="G37" i="43"/>
  <c r="G36" i="43"/>
  <c r="G35" i="43"/>
  <c r="G34" i="43"/>
  <c r="G33" i="43"/>
  <c r="G32" i="43"/>
  <c r="G71" i="5"/>
  <c r="G70" i="5"/>
  <c r="G69" i="5"/>
  <c r="G68" i="5"/>
  <c r="G67" i="5"/>
  <c r="G66" i="5"/>
  <c r="G65" i="5"/>
  <c r="G64" i="5"/>
  <c r="G63" i="5"/>
  <c r="G62" i="5"/>
  <c r="G41" i="5"/>
  <c r="G40" i="5"/>
  <c r="G39" i="5"/>
  <c r="G38" i="5"/>
  <c r="G37" i="5"/>
  <c r="G36" i="5"/>
  <c r="G35" i="5"/>
  <c r="G34" i="5"/>
  <c r="G33" i="5"/>
  <c r="G32" i="5"/>
  <c r="G27" i="47" l="1"/>
  <c r="G27" i="46"/>
  <c r="G27" i="45"/>
  <c r="G27" i="44"/>
  <c r="G27" i="43"/>
  <c r="D127" i="57" l="1"/>
  <c r="D126" i="57"/>
  <c r="D125" i="57"/>
  <c r="D124" i="57"/>
  <c r="D123" i="57"/>
  <c r="D122" i="57"/>
  <c r="D121" i="57"/>
  <c r="D120" i="57"/>
  <c r="D119" i="57"/>
  <c r="D118" i="57"/>
  <c r="D116" i="57"/>
  <c r="D115" i="57"/>
  <c r="D114" i="57"/>
  <c r="D113" i="57"/>
  <c r="D112" i="57"/>
  <c r="D111" i="57"/>
  <c r="D110" i="57"/>
  <c r="D109" i="57"/>
  <c r="D108" i="57"/>
  <c r="D107" i="57"/>
  <c r="D105" i="57"/>
  <c r="D104" i="57"/>
  <c r="D103" i="57"/>
  <c r="D102" i="57"/>
  <c r="D101" i="57"/>
  <c r="D100" i="57"/>
  <c r="D99" i="57"/>
  <c r="D98" i="57"/>
  <c r="D97" i="57"/>
  <c r="D96" i="57"/>
  <c r="D94" i="57"/>
  <c r="D93" i="57"/>
  <c r="D92" i="57"/>
  <c r="D91" i="57"/>
  <c r="D90" i="57"/>
  <c r="D89" i="57"/>
  <c r="D88" i="57"/>
  <c r="D87" i="57"/>
  <c r="D86" i="57"/>
  <c r="D85" i="57"/>
  <c r="D83" i="57"/>
  <c r="D82" i="57"/>
  <c r="D81" i="57"/>
  <c r="D80" i="57"/>
  <c r="D79" i="57"/>
  <c r="D78" i="57"/>
  <c r="D77" i="57"/>
  <c r="D76" i="57"/>
  <c r="D75" i="57"/>
  <c r="D74" i="57"/>
  <c r="D72" i="57"/>
  <c r="D71" i="57"/>
  <c r="D70" i="57"/>
  <c r="D69" i="57"/>
  <c r="D68" i="57"/>
  <c r="D67" i="57"/>
  <c r="D66" i="57"/>
  <c r="D65" i="57"/>
  <c r="D64" i="57"/>
  <c r="D63" i="57"/>
  <c r="D61" i="57"/>
  <c r="D60" i="57"/>
  <c r="D59" i="57"/>
  <c r="D58" i="57"/>
  <c r="D57" i="57"/>
  <c r="D56" i="57"/>
  <c r="D55" i="57"/>
  <c r="D54" i="57"/>
  <c r="D53" i="57"/>
  <c r="D52" i="57"/>
  <c r="D50" i="57"/>
  <c r="D49" i="57"/>
  <c r="D48" i="57"/>
  <c r="D47" i="57"/>
  <c r="D46" i="57"/>
  <c r="D45" i="57"/>
  <c r="D44" i="57"/>
  <c r="D43" i="57"/>
  <c r="D42" i="57"/>
  <c r="D41" i="57"/>
  <c r="D39" i="57"/>
  <c r="D38" i="57"/>
  <c r="D37" i="57"/>
  <c r="D36" i="57"/>
  <c r="D35" i="57"/>
  <c r="D34" i="57"/>
  <c r="D33" i="57"/>
  <c r="D32" i="57"/>
  <c r="D31" i="57"/>
  <c r="D30" i="57"/>
  <c r="D28" i="57"/>
  <c r="D27" i="57"/>
  <c r="D26" i="57"/>
  <c r="D25" i="57"/>
  <c r="D24" i="57"/>
  <c r="D23" i="57"/>
  <c r="D22" i="57"/>
  <c r="D21" i="57"/>
  <c r="D20" i="57"/>
  <c r="D19" i="57"/>
  <c r="D127" i="56"/>
  <c r="D126" i="56"/>
  <c r="D125" i="56"/>
  <c r="D124" i="56"/>
  <c r="D123" i="56"/>
  <c r="D122" i="56"/>
  <c r="D121" i="56"/>
  <c r="D120" i="56"/>
  <c r="D119" i="56"/>
  <c r="D118" i="56"/>
  <c r="D116" i="56"/>
  <c r="D115" i="56"/>
  <c r="D114" i="56"/>
  <c r="D113" i="56"/>
  <c r="D112" i="56"/>
  <c r="D111" i="56"/>
  <c r="D110" i="56"/>
  <c r="D109" i="56"/>
  <c r="D108" i="56"/>
  <c r="D107" i="56"/>
  <c r="D105" i="56"/>
  <c r="D104" i="56"/>
  <c r="D103" i="56"/>
  <c r="D102" i="56"/>
  <c r="D101" i="56"/>
  <c r="D100" i="56"/>
  <c r="D99" i="56"/>
  <c r="D98" i="56"/>
  <c r="D97" i="56"/>
  <c r="D96" i="56"/>
  <c r="D94" i="56"/>
  <c r="D93" i="56"/>
  <c r="D92" i="56"/>
  <c r="D91" i="56"/>
  <c r="D90" i="56"/>
  <c r="D89" i="56"/>
  <c r="D88" i="56"/>
  <c r="D87" i="56"/>
  <c r="D86" i="56"/>
  <c r="D85" i="56"/>
  <c r="D83" i="56"/>
  <c r="D82" i="56"/>
  <c r="D81" i="56"/>
  <c r="D80" i="56"/>
  <c r="D79" i="56"/>
  <c r="D78" i="56"/>
  <c r="D77" i="56"/>
  <c r="D76" i="56"/>
  <c r="D75" i="56"/>
  <c r="D74" i="56"/>
  <c r="D72" i="56"/>
  <c r="D71" i="56"/>
  <c r="D70" i="56"/>
  <c r="D69" i="56"/>
  <c r="D68" i="56"/>
  <c r="D67" i="56"/>
  <c r="D66" i="56"/>
  <c r="D65" i="56"/>
  <c r="D64" i="56"/>
  <c r="D63" i="56"/>
  <c r="D61" i="56"/>
  <c r="D60" i="56"/>
  <c r="D59" i="56"/>
  <c r="D58" i="56"/>
  <c r="D57" i="56"/>
  <c r="D56" i="56"/>
  <c r="D55" i="56"/>
  <c r="D54" i="56"/>
  <c r="D53" i="56"/>
  <c r="D52" i="56"/>
  <c r="D50" i="56"/>
  <c r="D49" i="56"/>
  <c r="D48" i="56"/>
  <c r="D47" i="56"/>
  <c r="D46" i="56"/>
  <c r="D45" i="56"/>
  <c r="D44" i="56"/>
  <c r="D43" i="56"/>
  <c r="D42" i="56"/>
  <c r="D41" i="56"/>
  <c r="D39" i="56"/>
  <c r="D38" i="56"/>
  <c r="D37" i="56"/>
  <c r="D36" i="56"/>
  <c r="D35" i="56"/>
  <c r="D34" i="56"/>
  <c r="D33" i="56"/>
  <c r="D32" i="56"/>
  <c r="D31" i="56"/>
  <c r="D30" i="56"/>
  <c r="D28" i="56"/>
  <c r="D27" i="56"/>
  <c r="D26" i="56"/>
  <c r="D25" i="56"/>
  <c r="D24" i="56"/>
  <c r="D23" i="56"/>
  <c r="D22" i="56"/>
  <c r="D21" i="56"/>
  <c r="D20" i="56"/>
  <c r="D19" i="56"/>
  <c r="D127" i="55"/>
  <c r="D126" i="55"/>
  <c r="D125" i="55"/>
  <c r="D124" i="55"/>
  <c r="D123" i="55"/>
  <c r="D122" i="55"/>
  <c r="D121" i="55"/>
  <c r="D120" i="55"/>
  <c r="D119" i="55"/>
  <c r="D118" i="55"/>
  <c r="D116" i="55"/>
  <c r="D115" i="55"/>
  <c r="D114" i="55"/>
  <c r="D113" i="55"/>
  <c r="D112" i="55"/>
  <c r="D111" i="55"/>
  <c r="D110" i="55"/>
  <c r="D109" i="55"/>
  <c r="D108" i="55"/>
  <c r="D107" i="55"/>
  <c r="D105" i="55"/>
  <c r="D104" i="55"/>
  <c r="D103" i="55"/>
  <c r="D102" i="55"/>
  <c r="D101" i="55"/>
  <c r="D100" i="55"/>
  <c r="D99" i="55"/>
  <c r="D98" i="55"/>
  <c r="D97" i="55"/>
  <c r="D96" i="55"/>
  <c r="D94" i="55"/>
  <c r="D93" i="55"/>
  <c r="D92" i="55"/>
  <c r="D91" i="55"/>
  <c r="D90" i="55"/>
  <c r="D89" i="55"/>
  <c r="D88" i="55"/>
  <c r="D87" i="55"/>
  <c r="D86" i="55"/>
  <c r="D85" i="55"/>
  <c r="D83" i="55"/>
  <c r="D82" i="55"/>
  <c r="D81" i="55"/>
  <c r="D80" i="55"/>
  <c r="D79" i="55"/>
  <c r="D78" i="55"/>
  <c r="D77" i="55"/>
  <c r="D76" i="55"/>
  <c r="D75" i="55"/>
  <c r="D74" i="55"/>
  <c r="D72" i="55"/>
  <c r="D71" i="55"/>
  <c r="D70" i="55"/>
  <c r="D69" i="55"/>
  <c r="D68" i="55"/>
  <c r="D67" i="55"/>
  <c r="D66" i="55"/>
  <c r="D65" i="55"/>
  <c r="D64" i="55"/>
  <c r="D63" i="55"/>
  <c r="D61" i="55"/>
  <c r="D60" i="55"/>
  <c r="D59" i="55"/>
  <c r="D58" i="55"/>
  <c r="D57" i="55"/>
  <c r="D56" i="55"/>
  <c r="D55" i="55"/>
  <c r="D54" i="55"/>
  <c r="D53" i="55"/>
  <c r="D52" i="55"/>
  <c r="D50" i="55"/>
  <c r="D49" i="55"/>
  <c r="D48" i="55"/>
  <c r="D47" i="55"/>
  <c r="D46" i="55"/>
  <c r="D45" i="55"/>
  <c r="D44" i="55"/>
  <c r="D43" i="55"/>
  <c r="D42" i="55"/>
  <c r="D41" i="55"/>
  <c r="D39" i="55"/>
  <c r="D38" i="55"/>
  <c r="D37" i="55"/>
  <c r="D36" i="55"/>
  <c r="D35" i="55"/>
  <c r="D34" i="55"/>
  <c r="D33" i="55"/>
  <c r="D32" i="55"/>
  <c r="D31" i="55"/>
  <c r="D30" i="55"/>
  <c r="D28" i="55"/>
  <c r="D27" i="55"/>
  <c r="D26" i="55"/>
  <c r="D25" i="55"/>
  <c r="D24" i="55"/>
  <c r="D23" i="55"/>
  <c r="D22" i="55"/>
  <c r="D21" i="55"/>
  <c r="D20" i="55"/>
  <c r="D19" i="55"/>
  <c r="D127" i="54" l="1"/>
  <c r="D126" i="54"/>
  <c r="D125" i="54"/>
  <c r="D124" i="54"/>
  <c r="D123" i="54"/>
  <c r="D122" i="54"/>
  <c r="D121" i="54"/>
  <c r="D120" i="54"/>
  <c r="D119" i="54"/>
  <c r="D118" i="54"/>
  <c r="D116" i="54"/>
  <c r="D115" i="54"/>
  <c r="D114" i="54"/>
  <c r="D113" i="54"/>
  <c r="D112" i="54"/>
  <c r="D111" i="54"/>
  <c r="D110" i="54"/>
  <c r="D109" i="54"/>
  <c r="D108" i="54"/>
  <c r="D107" i="54"/>
  <c r="D105" i="54"/>
  <c r="D104" i="54"/>
  <c r="D103" i="54"/>
  <c r="D102" i="54"/>
  <c r="D101" i="54"/>
  <c r="D100" i="54"/>
  <c r="D99" i="54"/>
  <c r="D98" i="54"/>
  <c r="D97" i="54"/>
  <c r="D96" i="54"/>
  <c r="D94" i="54"/>
  <c r="D93" i="54"/>
  <c r="D92" i="54"/>
  <c r="D91" i="54"/>
  <c r="D90" i="54"/>
  <c r="D89" i="54"/>
  <c r="D88" i="54"/>
  <c r="D87" i="54"/>
  <c r="D86" i="54"/>
  <c r="D85" i="54"/>
  <c r="D83" i="54"/>
  <c r="D82" i="54"/>
  <c r="D81" i="54"/>
  <c r="D80" i="54"/>
  <c r="D79" i="54"/>
  <c r="D78" i="54"/>
  <c r="D77" i="54"/>
  <c r="D76" i="54"/>
  <c r="D75" i="54"/>
  <c r="D74" i="54"/>
  <c r="D72" i="54"/>
  <c r="D71" i="54"/>
  <c r="D70" i="54"/>
  <c r="D69" i="54"/>
  <c r="D68" i="54"/>
  <c r="D67" i="54"/>
  <c r="D66" i="54"/>
  <c r="D65" i="54"/>
  <c r="D64" i="54"/>
  <c r="D63" i="54"/>
  <c r="D61" i="54"/>
  <c r="D60" i="54"/>
  <c r="D59" i="54"/>
  <c r="D58" i="54"/>
  <c r="D57" i="54"/>
  <c r="D56" i="54"/>
  <c r="D55" i="54"/>
  <c r="D54" i="54"/>
  <c r="D53" i="54"/>
  <c r="D52" i="54"/>
  <c r="D50" i="54"/>
  <c r="D49" i="54"/>
  <c r="D48" i="54"/>
  <c r="D47" i="54"/>
  <c r="D46" i="54"/>
  <c r="D45" i="54"/>
  <c r="D44" i="54"/>
  <c r="D43" i="54"/>
  <c r="D42" i="54"/>
  <c r="D41" i="54"/>
  <c r="D39" i="54"/>
  <c r="D38" i="54"/>
  <c r="D37" i="54"/>
  <c r="D36" i="54"/>
  <c r="D35" i="54"/>
  <c r="D34" i="54"/>
  <c r="D33" i="54"/>
  <c r="D32" i="54"/>
  <c r="D31" i="54"/>
  <c r="D30" i="54"/>
  <c r="D28" i="54"/>
  <c r="D27" i="54"/>
  <c r="D26" i="54"/>
  <c r="D25" i="54"/>
  <c r="D24" i="54"/>
  <c r="D23" i="54"/>
  <c r="D22" i="54"/>
  <c r="D21" i="54"/>
  <c r="D20" i="54"/>
  <c r="D19" i="54"/>
  <c r="D127" i="53"/>
  <c r="D126" i="53"/>
  <c r="D125" i="53"/>
  <c r="D124" i="53"/>
  <c r="D123" i="53"/>
  <c r="D122" i="53"/>
  <c r="D121" i="53"/>
  <c r="D120" i="53"/>
  <c r="D119" i="53"/>
  <c r="D118" i="53"/>
  <c r="D116" i="53"/>
  <c r="D115" i="53"/>
  <c r="D114" i="53"/>
  <c r="D113" i="53"/>
  <c r="D112" i="53"/>
  <c r="D111" i="53"/>
  <c r="D110" i="53"/>
  <c r="D109" i="53"/>
  <c r="D108" i="53"/>
  <c r="D107" i="53"/>
  <c r="D105" i="53"/>
  <c r="D104" i="53"/>
  <c r="D103" i="53"/>
  <c r="D102" i="53"/>
  <c r="D101" i="53"/>
  <c r="D100" i="53"/>
  <c r="D99" i="53"/>
  <c r="D98" i="53"/>
  <c r="D97" i="53"/>
  <c r="D96" i="53"/>
  <c r="D94" i="53"/>
  <c r="D93" i="53"/>
  <c r="D92" i="53"/>
  <c r="D91" i="53"/>
  <c r="D90" i="53"/>
  <c r="D89" i="53"/>
  <c r="D88" i="53"/>
  <c r="D87" i="53"/>
  <c r="D86" i="53"/>
  <c r="D85" i="53"/>
  <c r="D83" i="53"/>
  <c r="D82" i="53"/>
  <c r="D81" i="53"/>
  <c r="D80" i="53"/>
  <c r="D79" i="53"/>
  <c r="D78" i="53"/>
  <c r="D77" i="53"/>
  <c r="D76" i="53"/>
  <c r="D75" i="53"/>
  <c r="D74" i="53"/>
  <c r="D72" i="53"/>
  <c r="D71" i="53"/>
  <c r="D70" i="53"/>
  <c r="D69" i="53"/>
  <c r="D68" i="53"/>
  <c r="D67" i="53"/>
  <c r="D66" i="53"/>
  <c r="D65" i="53"/>
  <c r="D64" i="53"/>
  <c r="D63" i="53"/>
  <c r="D61" i="53"/>
  <c r="D60" i="53"/>
  <c r="D59" i="53"/>
  <c r="D58" i="53"/>
  <c r="D57" i="53"/>
  <c r="D56" i="53"/>
  <c r="D55" i="53"/>
  <c r="D54" i="53"/>
  <c r="D53" i="53"/>
  <c r="D52" i="53"/>
  <c r="D50" i="53"/>
  <c r="D49" i="53"/>
  <c r="D48" i="53"/>
  <c r="D47" i="53"/>
  <c r="D46" i="53"/>
  <c r="D45" i="53"/>
  <c r="D44" i="53"/>
  <c r="D43" i="53"/>
  <c r="D42" i="53"/>
  <c r="D41" i="53"/>
  <c r="D39" i="53"/>
  <c r="D38" i="53"/>
  <c r="D37" i="53"/>
  <c r="D36" i="53"/>
  <c r="D35" i="53"/>
  <c r="D34" i="53"/>
  <c r="D33" i="53"/>
  <c r="D32" i="53"/>
  <c r="D31" i="53"/>
  <c r="D30" i="53"/>
  <c r="D28" i="53"/>
  <c r="D27" i="53"/>
  <c r="D26" i="53"/>
  <c r="D25" i="53"/>
  <c r="D24" i="53"/>
  <c r="D23" i="53"/>
  <c r="D22" i="53"/>
  <c r="D21" i="53"/>
  <c r="D20" i="53"/>
  <c r="D19" i="53"/>
  <c r="D127" i="16"/>
  <c r="D126" i="16"/>
  <c r="D125" i="16"/>
  <c r="D124" i="16"/>
  <c r="D123" i="16"/>
  <c r="D122" i="16"/>
  <c r="D121" i="16"/>
  <c r="D120" i="16"/>
  <c r="D119" i="16"/>
  <c r="D118" i="16"/>
  <c r="D116" i="16"/>
  <c r="D115" i="16"/>
  <c r="D114" i="16"/>
  <c r="D113" i="16"/>
  <c r="D112" i="16"/>
  <c r="D111" i="16"/>
  <c r="D110" i="16"/>
  <c r="D109" i="16"/>
  <c r="D108" i="16"/>
  <c r="D107" i="16"/>
  <c r="D105" i="16"/>
  <c r="D104" i="16"/>
  <c r="D103" i="16"/>
  <c r="D102" i="16"/>
  <c r="D101" i="16"/>
  <c r="D100" i="16"/>
  <c r="D99" i="16"/>
  <c r="D98" i="16"/>
  <c r="D97" i="16"/>
  <c r="D96" i="16"/>
  <c r="D94" i="16"/>
  <c r="D93" i="16"/>
  <c r="D92" i="16"/>
  <c r="D91" i="16"/>
  <c r="D90" i="16"/>
  <c r="D89" i="16"/>
  <c r="D88" i="16"/>
  <c r="D87" i="16"/>
  <c r="D86" i="16"/>
  <c r="D85" i="16"/>
  <c r="D83" i="16"/>
  <c r="D82" i="16"/>
  <c r="D81" i="16"/>
  <c r="D80" i="16"/>
  <c r="D79" i="16"/>
  <c r="D78" i="16"/>
  <c r="D77" i="16"/>
  <c r="D76" i="16"/>
  <c r="D75" i="16"/>
  <c r="D74" i="16"/>
  <c r="D72" i="16"/>
  <c r="D71" i="16"/>
  <c r="D70" i="16"/>
  <c r="D69" i="16"/>
  <c r="D68" i="16"/>
  <c r="D67" i="16"/>
  <c r="D66" i="16"/>
  <c r="D65" i="16"/>
  <c r="D64" i="16"/>
  <c r="D63" i="16"/>
  <c r="D61" i="16"/>
  <c r="D60" i="16"/>
  <c r="D59" i="16"/>
  <c r="D58" i="16"/>
  <c r="D57" i="16"/>
  <c r="D56" i="16"/>
  <c r="D55" i="16"/>
  <c r="D54" i="16"/>
  <c r="D53" i="16"/>
  <c r="D52" i="16"/>
  <c r="D50" i="16"/>
  <c r="D49" i="16"/>
  <c r="D48" i="16"/>
  <c r="D47" i="16"/>
  <c r="D46" i="16"/>
  <c r="D45" i="16"/>
  <c r="D44" i="16"/>
  <c r="D43" i="16"/>
  <c r="D42" i="16"/>
  <c r="D41" i="16"/>
  <c r="D39" i="16"/>
  <c r="D38" i="16"/>
  <c r="D37" i="16"/>
  <c r="D36" i="16"/>
  <c r="D35" i="16"/>
  <c r="D34" i="16"/>
  <c r="D33" i="16"/>
  <c r="D32" i="16"/>
  <c r="D31" i="16"/>
  <c r="D30" i="16"/>
  <c r="D28" i="16"/>
  <c r="D27" i="16"/>
  <c r="D26" i="16"/>
  <c r="D25" i="16"/>
  <c r="D24" i="16"/>
  <c r="D23" i="16"/>
  <c r="D22" i="16"/>
  <c r="D21" i="16"/>
  <c r="D20" i="16"/>
  <c r="D19" i="16"/>
  <c r="M28" i="57" l="1"/>
  <c r="E15" i="57"/>
  <c r="D15" i="57"/>
  <c r="C15" i="57"/>
  <c r="M28" i="56"/>
  <c r="E15" i="56"/>
  <c r="D15" i="56"/>
  <c r="C15" i="56"/>
  <c r="M28" i="55"/>
  <c r="E15" i="55"/>
  <c r="D15" i="55"/>
  <c r="C15" i="55"/>
  <c r="M28" i="54"/>
  <c r="E15" i="54"/>
  <c r="D15" i="54"/>
  <c r="C15" i="54"/>
  <c r="M28" i="53"/>
  <c r="E15" i="53"/>
  <c r="D15" i="53"/>
  <c r="C15" i="53"/>
  <c r="L29" i="53" l="1"/>
  <c r="L51" i="53"/>
  <c r="L106" i="53"/>
  <c r="L18" i="53"/>
  <c r="L73" i="53"/>
  <c r="L40" i="53"/>
  <c r="L95" i="53"/>
  <c r="L84" i="53"/>
  <c r="L62" i="53"/>
  <c r="L29" i="57"/>
  <c r="L51" i="57"/>
  <c r="L18" i="57"/>
  <c r="L40" i="57"/>
  <c r="L62" i="57"/>
  <c r="L73" i="55"/>
  <c r="L40" i="55"/>
  <c r="L62" i="55"/>
  <c r="L29" i="55"/>
  <c r="L84" i="55"/>
  <c r="L51" i="55"/>
  <c r="L18" i="55"/>
  <c r="L95" i="54"/>
  <c r="L29" i="54"/>
  <c r="L62" i="54"/>
  <c r="L84" i="54"/>
  <c r="L51" i="54"/>
  <c r="L18" i="54"/>
  <c r="L73" i="54"/>
  <c r="L40" i="54"/>
  <c r="L51" i="56"/>
  <c r="L18" i="56"/>
  <c r="L73" i="56"/>
  <c r="L40" i="56"/>
  <c r="L62" i="56"/>
  <c r="L29" i="56"/>
  <c r="E15" i="16" l="1"/>
  <c r="D15" i="16"/>
  <c r="L73" i="16" l="1"/>
  <c r="L51" i="16"/>
  <c r="L40" i="16"/>
  <c r="L117" i="16"/>
  <c r="L29" i="16"/>
  <c r="L106" i="16"/>
  <c r="L18" i="16"/>
  <c r="L62" i="16"/>
  <c r="L95" i="16"/>
  <c r="L84" i="16"/>
  <c r="M28" i="16"/>
  <c r="C15" i="16" l="1"/>
  <c r="E7" i="47" l="1"/>
  <c r="E6" i="47"/>
  <c r="E5" i="47"/>
  <c r="E4" i="47"/>
  <c r="H43" i="47" s="1"/>
  <c r="E7" i="46"/>
  <c r="E6" i="46"/>
  <c r="E5" i="46"/>
  <c r="E4" i="46"/>
  <c r="H43" i="46" s="1"/>
  <c r="E7" i="45"/>
  <c r="E6" i="45"/>
  <c r="E5" i="45"/>
  <c r="E4" i="45"/>
  <c r="E7" i="44"/>
  <c r="E6" i="44"/>
  <c r="E5" i="44"/>
  <c r="E4" i="44"/>
  <c r="H43" i="44" s="1"/>
  <c r="E7" i="43"/>
  <c r="E6" i="43"/>
  <c r="E5" i="43"/>
  <c r="E4" i="43"/>
  <c r="U23" i="32"/>
  <c r="V23" i="32"/>
  <c r="W23" i="32"/>
  <c r="X23" i="32"/>
  <c r="Y23" i="32"/>
  <c r="U24" i="32"/>
  <c r="V24" i="32"/>
  <c r="W24" i="32"/>
  <c r="X24" i="32"/>
  <c r="Y24" i="32"/>
  <c r="H43" i="43" l="1"/>
  <c r="H96" i="45"/>
  <c r="H43" i="45"/>
  <c r="H90" i="45"/>
  <c r="H85" i="44"/>
  <c r="H96" i="44"/>
  <c r="H90" i="47"/>
  <c r="H96" i="47"/>
  <c r="H90" i="43"/>
  <c r="H96" i="43"/>
  <c r="H85" i="46"/>
  <c r="H96" i="46"/>
  <c r="H90" i="46"/>
  <c r="H85" i="43"/>
  <c r="G18" i="46"/>
  <c r="H48" i="46"/>
  <c r="H48" i="44"/>
  <c r="G18" i="44"/>
  <c r="H90" i="44"/>
  <c r="H14" i="43"/>
  <c r="H48" i="43"/>
  <c r="H31" i="47"/>
  <c r="H14" i="47"/>
  <c r="H85" i="47"/>
  <c r="H48" i="47"/>
  <c r="H73" i="47"/>
  <c r="G18" i="47"/>
  <c r="H31" i="46"/>
  <c r="H73" i="46"/>
  <c r="H14" i="46"/>
  <c r="H31" i="44"/>
  <c r="H73" i="44"/>
  <c r="H14" i="44"/>
  <c r="H31" i="43"/>
  <c r="H73" i="43"/>
  <c r="G18" i="43"/>
  <c r="H61" i="47"/>
  <c r="H61" i="46"/>
  <c r="H61" i="45"/>
  <c r="H14" i="45"/>
  <c r="H31" i="45"/>
  <c r="H85" i="45"/>
  <c r="G18" i="45"/>
  <c r="H48" i="45"/>
  <c r="H73" i="45"/>
  <c r="H61" i="44"/>
  <c r="H61" i="43"/>
  <c r="G27" i="5" l="1"/>
  <c r="E7" i="5"/>
  <c r="E6" i="5"/>
  <c r="E5" i="5"/>
  <c r="E4" i="5"/>
  <c r="H43" i="5" s="1"/>
  <c r="H73" i="5" l="1"/>
  <c r="H96" i="5"/>
  <c r="H90" i="5"/>
  <c r="G18" i="5"/>
  <c r="S24" i="32"/>
  <c r="R24" i="32"/>
  <c r="Q24" i="32"/>
  <c r="P24" i="32"/>
  <c r="T23" i="32"/>
  <c r="S23" i="32"/>
  <c r="R23" i="32"/>
  <c r="Q23" i="32"/>
  <c r="P23" i="32"/>
  <c r="H85" i="5" l="1"/>
  <c r="H31" i="5" l="1"/>
  <c r="H14" i="5"/>
  <c r="H48" i="5"/>
  <c r="H6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shz007241</author>
  </authors>
  <commentList>
    <comment ref="D8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デフォルトは「3306」</t>
        </r>
      </text>
    </comment>
    <comment ref="E2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ランダムパスワードを基本とする
注意
末尾に空白が入らないようにすること
空白がある場合セルが赤色になります。
空白を削除してください。</t>
        </r>
      </text>
    </comment>
  </commentList>
</comments>
</file>

<file path=xl/sharedStrings.xml><?xml version="1.0" encoding="utf-8"?>
<sst xmlns="http://schemas.openxmlformats.org/spreadsheetml/2006/main" count="1269" uniqueCount="219">
  <si>
    <t>作業サーバ名</t>
  </si>
  <si>
    <t>作業項目</t>
    <rPh sb="0" eb="2">
      <t>サギョウ</t>
    </rPh>
    <rPh sb="2" eb="4">
      <t>コウモク</t>
    </rPh>
    <phoneticPr fontId="3"/>
  </si>
  <si>
    <t>作業内容/確認項目</t>
    <rPh sb="0" eb="2">
      <t>サギョウ</t>
    </rPh>
    <rPh sb="2" eb="4">
      <t>ナイヨウ</t>
    </rPh>
    <rPh sb="5" eb="7">
      <t>カクニン</t>
    </rPh>
    <rPh sb="7" eb="9">
      <t>コウモク</t>
    </rPh>
    <phoneticPr fontId="3"/>
  </si>
  <si>
    <t>対象機器</t>
    <rPh sb="0" eb="2">
      <t>タイショウ</t>
    </rPh>
    <rPh sb="2" eb="4">
      <t>キキ</t>
    </rPh>
    <phoneticPr fontId="3"/>
  </si>
  <si>
    <t>実施時刻</t>
    <rPh sb="0" eb="2">
      <t>ジッシ</t>
    </rPh>
    <rPh sb="2" eb="4">
      <t>ジコク</t>
    </rPh>
    <phoneticPr fontId="3"/>
  </si>
  <si>
    <t>su -</t>
    <phoneticPr fontId="3"/>
  </si>
  <si>
    <t>事後ログ確認</t>
    <rPh sb="0" eb="2">
      <t>ジゴ</t>
    </rPh>
    <rPh sb="4" eb="6">
      <t>カクニン</t>
    </rPh>
    <phoneticPr fontId="3"/>
  </si>
  <si>
    <t>事前確認</t>
    <rPh sb="0" eb="2">
      <t>ジゼン</t>
    </rPh>
    <rPh sb="2" eb="4">
      <t>カクニン</t>
    </rPh>
    <phoneticPr fontId="3"/>
  </si>
  <si>
    <t>事後確認</t>
    <rPh sb="0" eb="2">
      <t>ジゴ</t>
    </rPh>
    <rPh sb="2" eb="4">
      <t>カクニン</t>
    </rPh>
    <phoneticPr fontId="3"/>
  </si>
  <si>
    <t>作業</t>
    <rPh sb="0" eb="2">
      <t>サギョウ</t>
    </rPh>
    <phoneticPr fontId="3"/>
  </si>
  <si>
    <t>uname -n</t>
    <phoneticPr fontId="3"/>
  </si>
  <si>
    <t>ホスト名確認</t>
    <rPh sb="3" eb="4">
      <t>メイ</t>
    </rPh>
    <rPh sb="4" eb="6">
      <t>カクニン</t>
    </rPh>
    <phoneticPr fontId="3"/>
  </si>
  <si>
    <t>Password:********</t>
    <phoneticPr fontId="3"/>
  </si>
  <si>
    <t>メッセージファイル確認</t>
    <rPh sb="9" eb="11">
      <t>カクニン</t>
    </rPh>
    <phoneticPr fontId="3"/>
  </si>
  <si>
    <t>cat /var/log/messages | egrep "err|warn|crit|fail|fatal|alert"</t>
  </si>
  <si>
    <t>アカウント作成</t>
  </si>
  <si>
    <t>ユーザー作成</t>
  </si>
  <si>
    <t>サーバにログイン</t>
    <phoneticPr fontId="3"/>
  </si>
  <si>
    <t>exit</t>
    <phoneticPr fontId="3"/>
  </si>
  <si>
    <t>ログアウト</t>
    <phoneticPr fontId="3"/>
  </si>
  <si>
    <t>アカウント確認</t>
    <phoneticPr fontId="3"/>
  </si>
  <si>
    <t>作成するアカウントが登録されていないことを確認</t>
    <phoneticPr fontId="3"/>
  </si>
  <si>
    <t>作成するアカウントが登録されていることを確認</t>
    <phoneticPr fontId="3"/>
  </si>
  <si>
    <t>No.</t>
    <phoneticPr fontId="3"/>
  </si>
  <si>
    <t>コマンド</t>
    <phoneticPr fontId="3"/>
  </si>
  <si>
    <t>作業実施日</t>
    <phoneticPr fontId="3"/>
  </si>
  <si>
    <t>パスワード</t>
  </si>
  <si>
    <t>使用者名
(管理者名)</t>
    <phoneticPr fontId="3"/>
  </si>
  <si>
    <t>○</t>
    <phoneticPr fontId="3"/>
  </si>
  <si>
    <t>作業予定日</t>
    <phoneticPr fontId="3"/>
  </si>
  <si>
    <t>作業者名</t>
    <rPh sb="0" eb="3">
      <t>サギョウシャ</t>
    </rPh>
    <rPh sb="3" eb="4">
      <t>メイ</t>
    </rPh>
    <phoneticPr fontId="3"/>
  </si>
  <si>
    <t>確認者名</t>
    <rPh sb="0" eb="2">
      <t>カクニン</t>
    </rPh>
    <rPh sb="2" eb="3">
      <t>シャ</t>
    </rPh>
    <rPh sb="3" eb="4">
      <t>メイ</t>
    </rPh>
    <phoneticPr fontId="3"/>
  </si>
  <si>
    <t>サービス名</t>
    <phoneticPr fontId="3"/>
  </si>
  <si>
    <t>Username:shxxxxxxxx</t>
  </si>
  <si>
    <t>対象サーバーに</t>
    <rPh sb="0" eb="2">
      <t>タイショウ</t>
    </rPh>
    <phoneticPr fontId="3"/>
  </si>
  <si>
    <t>Accesscheck経由でログイン</t>
    <phoneticPr fontId="3"/>
  </si>
  <si>
    <t>スーパーユーザーに変更</t>
    <rPh sb="9" eb="11">
      <t>ヘンコウ</t>
    </rPh>
    <phoneticPr fontId="3"/>
  </si>
  <si>
    <t>サーバ名</t>
    <rPh sb="3" eb="4">
      <t>メイ</t>
    </rPh>
    <phoneticPr fontId="3"/>
  </si>
  <si>
    <t>環境</t>
    <rPh sb="0" eb="2">
      <t>カンキョウ</t>
    </rPh>
    <phoneticPr fontId="3"/>
  </si>
  <si>
    <t>KJ有無</t>
    <rPh sb="2" eb="4">
      <t>ウム</t>
    </rPh>
    <phoneticPr fontId="3"/>
  </si>
  <si>
    <t>開発</t>
    <rPh sb="0" eb="2">
      <t>カイハツ</t>
    </rPh>
    <phoneticPr fontId="3"/>
  </si>
  <si>
    <t>無し</t>
    <rPh sb="0" eb="1">
      <t>ナ</t>
    </rPh>
    <phoneticPr fontId="3"/>
  </si>
  <si>
    <t>検証</t>
    <rPh sb="0" eb="2">
      <t>ケンショウ</t>
    </rPh>
    <phoneticPr fontId="3"/>
  </si>
  <si>
    <t>本番</t>
    <rPh sb="0" eb="2">
      <t>ホンバン</t>
    </rPh>
    <phoneticPr fontId="3"/>
  </si>
  <si>
    <t>有り</t>
    <rPh sb="0" eb="1">
      <t>ア</t>
    </rPh>
    <phoneticPr fontId="3"/>
  </si>
  <si>
    <t>環境</t>
    <rPh sb="0" eb="2">
      <t>カンキョウ</t>
    </rPh>
    <phoneticPr fontId="3"/>
  </si>
  <si>
    <t>■登録情報</t>
    <rPh sb="3" eb="5">
      <t>ジョウホウ</t>
    </rPh>
    <phoneticPr fontId="3"/>
  </si>
  <si>
    <t>(1)</t>
    <phoneticPr fontId="3"/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</si>
  <si>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</si>
  <si>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</si>
  <si>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</si>
  <si>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</si>
  <si>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</si>
  <si>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</si>
  <si>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</si>
  <si>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</si>
  <si>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</si>
  <si>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　</t>
    <phoneticPr fontId="3"/>
  </si>
  <si>
    <t>KJ有無</t>
    <phoneticPr fontId="3"/>
  </si>
  <si>
    <t xml:space="preserve">MySQL アカウント作成手順書 </t>
    <phoneticPr fontId="3"/>
  </si>
  <si>
    <t>MySQL に接続</t>
    <rPh sb="7" eb="9">
      <t>セツゾク</t>
    </rPh>
    <phoneticPr fontId="3"/>
  </si>
  <si>
    <t>◎黄色の網掛けセルに情報を記入してください。対象サーバ×ポート番号毎に手順書シートが自動作成されます。</t>
    <rPh sb="1" eb="3">
      <t>キイロ</t>
    </rPh>
    <rPh sb="4" eb="6">
      <t>アミカ</t>
    </rPh>
    <rPh sb="10" eb="12">
      <t>ジョウホウ</t>
    </rPh>
    <rPh sb="13" eb="15">
      <t>キニュウ</t>
    </rPh>
    <rPh sb="22" eb="24">
      <t>タイショウ</t>
    </rPh>
    <rPh sb="33" eb="34">
      <t>ゴト</t>
    </rPh>
    <rPh sb="35" eb="37">
      <t>テジュン</t>
    </rPh>
    <rPh sb="37" eb="38">
      <t>ショ</t>
    </rPh>
    <rPh sb="42" eb="44">
      <t>ジドウ</t>
    </rPh>
    <rPh sb="44" eb="46">
      <t>サクセイ</t>
    </rPh>
    <phoneticPr fontId="3"/>
  </si>
  <si>
    <t>ポート番号</t>
    <rPh sb="3" eb="5">
      <t>バンゴウ</t>
    </rPh>
    <phoneticPr fontId="3"/>
  </si>
  <si>
    <t>接続先確認</t>
    <rPh sb="0" eb="2">
      <t>セツゾク</t>
    </rPh>
    <rPh sb="2" eb="3">
      <t>サキ</t>
    </rPh>
    <rPh sb="3" eb="5">
      <t>カクニン</t>
    </rPh>
    <phoneticPr fontId="3"/>
  </si>
  <si>
    <t>対象サーバ×ポート番号</t>
    <rPh sb="0" eb="2">
      <t>タイショウ</t>
    </rPh>
    <rPh sb="9" eb="11">
      <t>バンゴウ</t>
    </rPh>
    <phoneticPr fontId="3"/>
  </si>
  <si>
    <t>設定の反映</t>
    <rPh sb="0" eb="2">
      <t>セッテイ</t>
    </rPh>
    <rPh sb="3" eb="5">
      <t>ハンエイ</t>
    </rPh>
    <phoneticPr fontId="3"/>
  </si>
  <si>
    <t>設定の反映</t>
    <phoneticPr fontId="3"/>
  </si>
  <si>
    <t>FLUSH PRIVILEGES;</t>
    <phoneticPr fontId="3"/>
  </si>
  <si>
    <t>MySQL  終了</t>
    <rPh sb="7" eb="9">
      <t>シュウリョウ</t>
    </rPh>
    <phoneticPr fontId="3"/>
  </si>
  <si>
    <t>付与権限</t>
    <rPh sb="0" eb="2">
      <t>フヨ</t>
    </rPh>
    <rPh sb="2" eb="4">
      <t>ケンゲン</t>
    </rPh>
    <phoneticPr fontId="3"/>
  </si>
  <si>
    <t>対象DB</t>
    <rPh sb="0" eb="2">
      <t>タイショウ</t>
    </rPh>
    <phoneticPr fontId="3"/>
  </si>
  <si>
    <t>付与権限</t>
    <phoneticPr fontId="3"/>
  </si>
  <si>
    <t>対象DB</t>
    <rPh sb="0" eb="2">
      <t>タイショウ</t>
    </rPh>
    <phoneticPr fontId="3"/>
  </si>
  <si>
    <t>ユーザ№</t>
    <phoneticPr fontId="3"/>
  </si>
  <si>
    <t>対象№</t>
    <rPh sb="0" eb="2">
      <t>タイショウ</t>
    </rPh>
    <phoneticPr fontId="3"/>
  </si>
  <si>
    <t>ユーザNo.</t>
    <phoneticPr fontId="3"/>
  </si>
  <si>
    <t>作成コマンド</t>
    <rPh sb="0" eb="2">
      <t>サクセイ</t>
    </rPh>
    <phoneticPr fontId="3"/>
  </si>
  <si>
    <r>
      <t xml:space="preserve">接続ホスト名
</t>
    </r>
    <r>
      <rPr>
        <sz val="8"/>
        <rFont val="ＭＳ Ｐゴシック"/>
        <family val="3"/>
        <charset val="128"/>
      </rPr>
      <t>(仮想マシンの場合)</t>
    </r>
    <rPh sb="0" eb="2">
      <t>セツゾク</t>
    </rPh>
    <rPh sb="5" eb="6">
      <t>メイ</t>
    </rPh>
    <rPh sb="8" eb="10">
      <t>カソウ</t>
    </rPh>
    <rPh sb="14" eb="16">
      <t>バアイ</t>
    </rPh>
    <phoneticPr fontId="3"/>
  </si>
  <si>
    <t>グローバル</t>
    <phoneticPr fontId="3"/>
  </si>
  <si>
    <t>権限レベル</t>
    <phoneticPr fontId="3"/>
  </si>
  <si>
    <t>データベース</t>
    <phoneticPr fontId="3"/>
  </si>
  <si>
    <t>デーブル</t>
    <phoneticPr fontId="3"/>
  </si>
  <si>
    <t>S1</t>
    <phoneticPr fontId="3"/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</si>
  <si>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</si>
  <si>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</si>
  <si>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</si>
  <si>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</si>
  <si>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</si>
  <si>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</si>
  <si>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</si>
  <si>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</si>
  <si>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</si>
  <si>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付与権限の確認</t>
    <phoneticPr fontId="3"/>
  </si>
  <si>
    <t>アカウントに付与された権限を確認</t>
    <rPh sb="11" eb="13">
      <t>ケンゲン</t>
    </rPh>
    <phoneticPr fontId="3"/>
  </si>
  <si>
    <t>select</t>
    <phoneticPr fontId="3"/>
  </si>
  <si>
    <t>usage</t>
    <phoneticPr fontId="3"/>
  </si>
  <si>
    <t>select,insert,update,delete</t>
    <phoneticPr fontId="3"/>
  </si>
  <si>
    <t>5_db1</t>
    <phoneticPr fontId="3"/>
  </si>
  <si>
    <t>5_db2</t>
  </si>
  <si>
    <t>5_db3</t>
  </si>
  <si>
    <t>5_db4</t>
  </si>
  <si>
    <t>5_db5</t>
  </si>
  <si>
    <t>5_db6</t>
  </si>
  <si>
    <t>5_db7</t>
  </si>
  <si>
    <t>5_db8</t>
  </si>
  <si>
    <t>5_db9</t>
  </si>
  <si>
    <t>5_db10</t>
  </si>
  <si>
    <t>6_db1</t>
    <phoneticPr fontId="3"/>
  </si>
  <si>
    <t>6_db2</t>
  </si>
  <si>
    <t>6_db3</t>
  </si>
  <si>
    <t>6_db4</t>
  </si>
  <si>
    <t>6_db5</t>
  </si>
  <si>
    <t>6_db6</t>
  </si>
  <si>
    <t>6_db7</t>
  </si>
  <si>
    <t>6_db8</t>
  </si>
  <si>
    <t>6_db9</t>
  </si>
  <si>
    <t>6_db10</t>
  </si>
  <si>
    <t>7_db1</t>
    <phoneticPr fontId="3"/>
  </si>
  <si>
    <t>7_db2</t>
  </si>
  <si>
    <t>7_db3</t>
  </si>
  <si>
    <t>7_db4</t>
  </si>
  <si>
    <t>7_db5</t>
  </si>
  <si>
    <t>7_db6</t>
  </si>
  <si>
    <t>7_db7</t>
  </si>
  <si>
    <t>7_db8</t>
  </si>
  <si>
    <t>7_db9</t>
  </si>
  <si>
    <t>7_db10</t>
  </si>
  <si>
    <t>8_db1</t>
    <phoneticPr fontId="3"/>
  </si>
  <si>
    <t>8_db2</t>
  </si>
  <si>
    <t>8_db3</t>
  </si>
  <si>
    <t>8_db4</t>
  </si>
  <si>
    <t>8_db5</t>
  </si>
  <si>
    <t>8_db6</t>
  </si>
  <si>
    <t>8_db7</t>
  </si>
  <si>
    <t>8_db8</t>
  </si>
  <si>
    <t>8_db9</t>
  </si>
  <si>
    <t>8_db10</t>
  </si>
  <si>
    <t>9_db1</t>
    <phoneticPr fontId="3"/>
  </si>
  <si>
    <t>9_db2</t>
  </si>
  <si>
    <t>9_db3</t>
  </si>
  <si>
    <t>9_db4</t>
  </si>
  <si>
    <t>9_db5</t>
  </si>
  <si>
    <t>9_db6</t>
  </si>
  <si>
    <t>9_db7</t>
  </si>
  <si>
    <t>9_db8</t>
  </si>
  <si>
    <t>9_db9</t>
  </si>
  <si>
    <t>9_db10</t>
  </si>
  <si>
    <t>10_db1</t>
    <phoneticPr fontId="3"/>
  </si>
  <si>
    <t>10_db2</t>
  </si>
  <si>
    <t>10_db3</t>
  </si>
  <si>
    <t>10_db4</t>
  </si>
  <si>
    <t>10_db5</t>
  </si>
  <si>
    <t>10_db6</t>
  </si>
  <si>
    <t>10_db7</t>
  </si>
  <si>
    <t>10_db8</t>
  </si>
  <si>
    <t>10_db9</t>
  </si>
  <si>
    <t>10_db10</t>
  </si>
  <si>
    <t>SELECT, INSERT, UPDATE, DELETE</t>
  </si>
  <si>
    <t>■対象サーバ×ポート番号</t>
    <rPh sb="1" eb="3">
      <t>タイショウ</t>
    </rPh>
    <rPh sb="10" eb="12">
      <t>バンゴウ</t>
    </rPh>
    <phoneticPr fontId="3"/>
  </si>
  <si>
    <t>ログインコマンド(root)</t>
    <phoneticPr fontId="3"/>
  </si>
  <si>
    <t>MySQL ログファイル確認</t>
    <phoneticPr fontId="3"/>
  </si>
  <si>
    <t>tail -100 /var/log/mysqld.log</t>
    <phoneticPr fontId="3"/>
  </si>
  <si>
    <t>確認) エラーがないこと</t>
    <phoneticPr fontId="3"/>
  </si>
  <si>
    <t>Enter password:********</t>
  </si>
  <si>
    <t>接続確認</t>
    <rPh sb="0" eb="2">
      <t>セツゾク</t>
    </rPh>
    <rPh sb="2" eb="4">
      <t>カクニン</t>
    </rPh>
    <phoneticPr fontId="3"/>
  </si>
  <si>
    <t>接続確認</t>
    <phoneticPr fontId="3"/>
  </si>
  <si>
    <t>MySQLに接続出来ることを確認</t>
    <rPh sb="6" eb="8">
      <t>セツゾク</t>
    </rPh>
    <rPh sb="8" eb="10">
      <t>デキ</t>
    </rPh>
    <rPh sb="14" eb="16">
      <t>カクニン</t>
    </rPh>
    <phoneticPr fontId="3"/>
  </si>
  <si>
    <t>ログアウト</t>
    <phoneticPr fontId="3"/>
  </si>
  <si>
    <t>種別</t>
    <rPh sb="0" eb="2">
      <t>シュベツ</t>
    </rPh>
    <phoneticPr fontId="3"/>
  </si>
  <si>
    <t>業務用</t>
    <rPh sb="0" eb="3">
      <t>ギョウムヨウ</t>
    </rPh>
    <phoneticPr fontId="3"/>
  </si>
  <si>
    <t>個人用</t>
    <rPh sb="0" eb="2">
      <t>コジン</t>
    </rPh>
    <rPh sb="2" eb="3">
      <t>ヨウ</t>
    </rPh>
    <phoneticPr fontId="3"/>
  </si>
  <si>
    <t>種別</t>
    <rPh sb="0" eb="2">
      <t>シュベツ</t>
    </rPh>
    <phoneticPr fontId="3"/>
  </si>
  <si>
    <t>確認コマンド</t>
    <rPh sb="0" eb="2">
      <t>カクニン</t>
    </rPh>
    <phoneticPr fontId="3"/>
  </si>
  <si>
    <t>※サーバによりファイルパスが異なる場合があります</t>
    <rPh sb="14" eb="15">
      <t>コト</t>
    </rPh>
    <rPh sb="17" eb="19">
      <t>バアイ</t>
    </rPh>
    <phoneticPr fontId="3"/>
  </si>
  <si>
    <t>アカウント名
(ログインID)</t>
    <rPh sb="5" eb="6">
      <t>メイ</t>
    </rPh>
    <phoneticPr fontId="3"/>
  </si>
  <si>
    <t>　　ユーザ情報を元にユーザ作成コマンドが生成されます。</t>
    <phoneticPr fontId="3"/>
  </si>
  <si>
    <t>◎ 対象サーバ×ポート番号ごとに、本シートを作成する必要があります。</t>
    <phoneticPr fontId="3"/>
  </si>
  <si>
    <t>　　登録対象サーバ×ポート番号が複数ある場合は、本シートをコピーして使用して下さい。</t>
    <rPh sb="2" eb="4">
      <t>トウロク</t>
    </rPh>
    <phoneticPr fontId="3"/>
  </si>
  <si>
    <t>◎ 対象DBを指定すると、ユーザ作成コマンドと確認コマンドが生成されます。</t>
    <rPh sb="2" eb="4">
      <t>タイショウ</t>
    </rPh>
    <rPh sb="7" eb="9">
      <t>シテイ</t>
    </rPh>
    <rPh sb="16" eb="18">
      <t>サクセイ</t>
    </rPh>
    <rPh sb="23" eb="25">
      <t>カクニン</t>
    </rPh>
    <rPh sb="30" eb="32">
      <t>セイセイ</t>
    </rPh>
    <phoneticPr fontId="3"/>
  </si>
  <si>
    <t>≪作成手順≫</t>
    <rPh sb="1" eb="3">
      <t>サクセイ</t>
    </rPh>
    <rPh sb="3" eb="5">
      <t>テジュン</t>
    </rPh>
    <phoneticPr fontId="3"/>
  </si>
  <si>
    <t>　　ユーザ情報が表示されます。</t>
    <phoneticPr fontId="3"/>
  </si>
  <si>
    <t>対象№</t>
    <phoneticPr fontId="3"/>
  </si>
  <si>
    <t>(1)</t>
  </si>
  <si>
    <t xml:space="preserve">1．対象№(対象サーバ×ポート番号)を選択してください。
</t>
    <phoneticPr fontId="3"/>
  </si>
  <si>
    <t>接続DBを確認</t>
    <phoneticPr fontId="3"/>
  </si>
  <si>
    <t>接続DBを確認</t>
    <phoneticPr fontId="3"/>
  </si>
  <si>
    <t>対象DBを記入してください。</t>
    <rPh sb="0" eb="2">
      <t>タイショウ</t>
    </rPh>
    <rPh sb="5" eb="7">
      <t>キニュウ</t>
    </rPh>
    <phoneticPr fontId="3"/>
  </si>
  <si>
    <t>#</t>
    <phoneticPr fontId="3"/>
  </si>
  <si>
    <t>#</t>
    <phoneticPr fontId="3"/>
  </si>
  <si>
    <t>$</t>
    <phoneticPr fontId="3"/>
  </si>
  <si>
    <t>#</t>
    <phoneticPr fontId="3"/>
  </si>
  <si>
    <t>SQL&gt;</t>
    <phoneticPr fontId="3"/>
  </si>
  <si>
    <t>SQL&gt;</t>
    <phoneticPr fontId="3"/>
  </si>
  <si>
    <t>SQL&gt;</t>
    <phoneticPr fontId="3"/>
  </si>
  <si>
    <t>レプリケーション</t>
    <phoneticPr fontId="3"/>
  </si>
  <si>
    <t>SQL&gt;</t>
    <phoneticPr fontId="3"/>
  </si>
  <si>
    <t>SELECT database();</t>
    <phoneticPr fontId="3"/>
  </si>
  <si>
    <t>確認) レプリケーション有りの場合、NULLであること。レプリケーション無しの場合は意識不要。</t>
    <rPh sb="12" eb="13">
      <t>アリ</t>
    </rPh>
    <rPh sb="15" eb="17">
      <t>バアイ</t>
    </rPh>
    <phoneticPr fontId="3"/>
  </si>
  <si>
    <t>$</t>
    <phoneticPr fontId="3"/>
  </si>
  <si>
    <t>exit</t>
    <phoneticPr fontId="3"/>
  </si>
  <si>
    <r>
      <t>ログインコマンド(root)　</t>
    </r>
    <r>
      <rPr>
        <b/>
        <sz val="9"/>
        <rFont val="ＭＳ Ｐゴシック"/>
        <family val="3"/>
        <charset val="128"/>
      </rPr>
      <t>　</t>
    </r>
    <r>
      <rPr>
        <sz val="8"/>
        <rFont val="ＭＳ Ｐゴシック"/>
        <family val="3"/>
        <charset val="128"/>
      </rPr>
      <t>※PWは手順書内に記載しないこと</t>
    </r>
    <phoneticPr fontId="3"/>
  </si>
  <si>
    <t xml:space="preserve">MySQL アカウント作成手順書 </t>
    <phoneticPr fontId="3"/>
  </si>
  <si>
    <t>BAE</t>
    <phoneticPr fontId="3"/>
  </si>
  <si>
    <t>tbdb501v</t>
  </si>
  <si>
    <t>/opt/s01/mysql/bin/mysql --defaults-file=/data/s01/mysql/my.cnf -u root -p town --socket=/data/s01/mysql/mysql.sock</t>
  </si>
  <si>
    <t>/opt/s02/mysql/bin/mysql --defaults-file=/data/s02/mysql/my.cnf -u root -p town --socket=/data/s02/mysql/mysql.sock</t>
  </si>
  <si>
    <t>藤井 広大</t>
  </si>
  <si>
    <t>向井 晃太朗</t>
  </si>
  <si>
    <t>財前 直樹</t>
    <rPh sb="0" eb="2">
      <t>ざいぜん</t>
    </rPh>
    <rPh sb="3" eb="5">
      <t>なおき</t>
    </rPh>
    <phoneticPr fontId="2" type="Hiragana"/>
  </si>
  <si>
    <t>bcz049633</t>
  </si>
  <si>
    <t>U9gPt2Bc</t>
  </si>
  <si>
    <t>bcz049634</t>
  </si>
  <si>
    <t>CVm23ygN</t>
  </si>
  <si>
    <t>bc0090761</t>
  </si>
  <si>
    <t>tnV5WzA7</t>
  </si>
  <si>
    <t>town</t>
  </si>
  <si>
    <t>tbdb522v</t>
  </si>
  <si>
    <t>/opt/s03/mysql/bin/mysql --defaults-file=/data/s03/mysql/my.cnf -u root -p town --socket=/data/s03/mysql/mysql.sock</t>
  </si>
  <si>
    <t>/opt/s04/mysql/bin/mysql --defaults-file=/data/s04/mysql/my.cnf -u root -p town --socket=/data/s04/mysql/mysql.sock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</si>
</sst>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4" x14ac:knownFonts="1">
    <font>
      <sz val="9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b/>
      <i/>
      <u/>
      <sz val="18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9"/>
      <name val="ＭＳ ゴシック"/>
      <family val="3"/>
      <charset val="128"/>
    </font>
    <font>
      <sz val="9"/>
      <color theme="0"/>
      <name val="ＭＳ Ｐゴシック"/>
      <family val="3"/>
      <charset val="128"/>
    </font>
    <font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9"/>
      <name val="ＭＳ Ｐゴシック"/>
      <family val="3"/>
      <charset val="128"/>
    </font>
    <font>
      <b/>
      <i/>
      <u/>
      <sz val="18"/>
      <name val="ＭＳ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0" fontId="1" fillId="0" borderId="0">
      <alignment vertical="center"/>
    </xf>
  </cellStyleXfs>
  <cellXfs count="221">
    <xf numFmtId="0" fontId="0" fillId="0" borderId="0" xfId="0">
      <alignment vertical="center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right" vertical="top"/>
    </xf>
    <xf numFmtId="0" fontId="6" fillId="3" borderId="1" xfId="0" applyFont="1" applyFill="1" applyBorder="1" applyAlignment="1">
      <alignment vertical="top"/>
    </xf>
    <xf numFmtId="0" fontId="6" fillId="3" borderId="7" xfId="0" applyFont="1" applyFill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5" fillId="0" borderId="12" xfId="0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13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5" fillId="0" borderId="13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5" fillId="0" borderId="14" xfId="0" applyFont="1" applyBorder="1" applyAlignment="1">
      <alignment vertical="top"/>
    </xf>
    <xf numFmtId="0" fontId="5" fillId="4" borderId="15" xfId="0" applyFont="1" applyFill="1" applyBorder="1" applyAlignment="1">
      <alignment horizontal="right" vertical="top" wrapText="1"/>
    </xf>
    <xf numFmtId="0" fontId="5" fillId="4" borderId="16" xfId="0" applyFont="1" applyFill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4" borderId="18" xfId="0" applyFont="1" applyFill="1" applyBorder="1" applyAlignment="1">
      <alignment horizontal="right" vertical="top" wrapText="1"/>
    </xf>
    <xf numFmtId="0" fontId="5" fillId="4" borderId="19" xfId="0" applyFont="1" applyFill="1" applyBorder="1" applyAlignment="1">
      <alignment vertical="top"/>
    </xf>
    <xf numFmtId="0" fontId="5" fillId="0" borderId="20" xfId="0" applyFont="1" applyBorder="1" applyAlignment="1">
      <alignment vertical="top"/>
    </xf>
    <xf numFmtId="0" fontId="5" fillId="4" borderId="21" xfId="0" applyFont="1" applyFill="1" applyBorder="1" applyAlignment="1">
      <alignment horizontal="right" vertical="top" wrapText="1"/>
    </xf>
    <xf numFmtId="0" fontId="5" fillId="4" borderId="22" xfId="0" applyFont="1" applyFill="1" applyBorder="1" applyAlignment="1">
      <alignment vertical="top"/>
    </xf>
    <xf numFmtId="0" fontId="5" fillId="0" borderId="20" xfId="0" applyFont="1" applyBorder="1" applyAlignment="1">
      <alignment vertical="top" wrapText="1"/>
    </xf>
    <xf numFmtId="0" fontId="5" fillId="4" borderId="22" xfId="0" applyFont="1" applyFill="1" applyBorder="1" applyAlignment="1">
      <alignment vertical="top" wrapText="1"/>
    </xf>
    <xf numFmtId="0" fontId="5" fillId="0" borderId="19" xfId="0" applyFont="1" applyFill="1" applyBorder="1" applyAlignment="1">
      <alignment vertical="top" wrapText="1"/>
    </xf>
    <xf numFmtId="0" fontId="5" fillId="0" borderId="19" xfId="0" applyFont="1" applyBorder="1" applyAlignment="1">
      <alignment vertical="top" wrapText="1"/>
    </xf>
    <xf numFmtId="0" fontId="5" fillId="0" borderId="23" xfId="0" applyFont="1" applyBorder="1" applyAlignment="1">
      <alignment vertical="top"/>
    </xf>
    <xf numFmtId="0" fontId="5" fillId="4" borderId="24" xfId="0" applyFont="1" applyFill="1" applyBorder="1" applyAlignment="1">
      <alignment horizontal="right" vertical="top" wrapText="1"/>
    </xf>
    <xf numFmtId="0" fontId="5" fillId="0" borderId="25" xfId="0" applyFont="1" applyFill="1" applyBorder="1" applyAlignment="1">
      <alignment vertical="top"/>
    </xf>
    <xf numFmtId="0" fontId="5" fillId="0" borderId="13" xfId="0" applyFont="1" applyFill="1" applyBorder="1" applyAlignment="1">
      <alignment vertical="top"/>
    </xf>
    <xf numFmtId="0" fontId="5" fillId="0" borderId="12" xfId="0" applyFont="1" applyFill="1" applyBorder="1" applyAlignment="1">
      <alignment vertical="top"/>
    </xf>
    <xf numFmtId="0" fontId="5" fillId="0" borderId="17" xfId="0" applyFont="1" applyFill="1" applyBorder="1" applyAlignment="1">
      <alignment vertical="top"/>
    </xf>
    <xf numFmtId="0" fontId="5" fillId="0" borderId="18" xfId="0" applyFont="1" applyFill="1" applyBorder="1" applyAlignment="1">
      <alignment horizontal="right" vertical="top" wrapText="1"/>
    </xf>
    <xf numFmtId="0" fontId="5" fillId="0" borderId="19" xfId="0" applyFont="1" applyFill="1" applyBorder="1" applyAlignment="1">
      <alignment vertical="top"/>
    </xf>
    <xf numFmtId="0" fontId="5" fillId="0" borderId="26" xfId="0" applyFont="1" applyBorder="1" applyAlignment="1">
      <alignment vertical="top"/>
    </xf>
    <xf numFmtId="0" fontId="5" fillId="4" borderId="27" xfId="0" applyFont="1" applyFill="1" applyBorder="1" applyAlignment="1">
      <alignment horizontal="right" vertical="top" wrapText="1"/>
    </xf>
    <xf numFmtId="0" fontId="5" fillId="4" borderId="28" xfId="0" applyFont="1" applyFill="1" applyBorder="1" applyAlignment="1">
      <alignment vertical="top"/>
    </xf>
    <xf numFmtId="0" fontId="5" fillId="0" borderId="5" xfId="0" applyFont="1" applyFill="1" applyBorder="1" applyAlignment="1">
      <alignment vertical="top"/>
    </xf>
    <xf numFmtId="0" fontId="5" fillId="0" borderId="6" xfId="0" applyFont="1" applyFill="1" applyBorder="1" applyAlignment="1">
      <alignment vertical="top"/>
    </xf>
    <xf numFmtId="0" fontId="5" fillId="0" borderId="14" xfId="0" applyFont="1" applyFill="1" applyBorder="1" applyAlignment="1">
      <alignment vertical="top"/>
    </xf>
    <xf numFmtId="0" fontId="5" fillId="0" borderId="15" xfId="0" applyFont="1" applyFill="1" applyBorder="1" applyAlignment="1">
      <alignment horizontal="right" vertical="top" wrapText="1"/>
    </xf>
    <xf numFmtId="0" fontId="5" fillId="0" borderId="16" xfId="0" applyFont="1" applyFill="1" applyBorder="1" applyAlignment="1">
      <alignment vertical="top"/>
    </xf>
    <xf numFmtId="0" fontId="5" fillId="0" borderId="9" xfId="0" applyFont="1" applyFill="1" applyBorder="1" applyAlignment="1">
      <alignment vertical="top" wrapText="1"/>
    </xf>
    <xf numFmtId="0" fontId="5" fillId="0" borderId="10" xfId="0" applyFont="1" applyFill="1" applyBorder="1" applyAlignment="1">
      <alignment vertical="top" wrapText="1"/>
    </xf>
    <xf numFmtId="0" fontId="5" fillId="0" borderId="20" xfId="0" applyFont="1" applyFill="1" applyBorder="1" applyAlignment="1">
      <alignment vertical="top"/>
    </xf>
    <xf numFmtId="0" fontId="5" fillId="0" borderId="21" xfId="0" applyFont="1" applyFill="1" applyBorder="1" applyAlignment="1">
      <alignment horizontal="right" vertical="top" wrapText="1"/>
    </xf>
    <xf numFmtId="0" fontId="5" fillId="0" borderId="22" xfId="0" applyFont="1" applyFill="1" applyBorder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top"/>
    </xf>
    <xf numFmtId="0" fontId="0" fillId="0" borderId="0" xfId="0" applyFont="1">
      <alignment vertical="center"/>
    </xf>
    <xf numFmtId="0" fontId="0" fillId="0" borderId="0" xfId="0" applyFont="1" applyBorder="1" applyAlignment="1">
      <alignment vertical="top"/>
    </xf>
    <xf numFmtId="0" fontId="0" fillId="0" borderId="0" xfId="0" applyFont="1" applyAlignment="1">
      <alignment horizontal="right" vertical="top"/>
    </xf>
    <xf numFmtId="0" fontId="0" fillId="0" borderId="0" xfId="0" applyFont="1" applyFill="1" applyBorder="1" applyAlignment="1">
      <alignment horizontal="right" vertical="top" wrapText="1"/>
    </xf>
    <xf numFmtId="0" fontId="0" fillId="0" borderId="0" xfId="0" applyFont="1" applyFill="1" applyAlignment="1">
      <alignment vertical="top"/>
    </xf>
    <xf numFmtId="0" fontId="0" fillId="0" borderId="0" xfId="0" applyFont="1" applyFill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Alignment="1">
      <alignment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vertical="center"/>
    </xf>
    <xf numFmtId="176" fontId="0" fillId="0" borderId="3" xfId="0" applyNumberFormat="1" applyFont="1" applyFill="1" applyBorder="1" applyAlignment="1">
      <alignment horizontal="center" vertical="center"/>
    </xf>
    <xf numFmtId="0" fontId="0" fillId="7" borderId="3" xfId="0" applyFont="1" applyFill="1" applyBorder="1" applyAlignment="1">
      <alignment vertical="center"/>
    </xf>
    <xf numFmtId="0" fontId="0" fillId="5" borderId="3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vertical="top"/>
    </xf>
    <xf numFmtId="0" fontId="0" fillId="0" borderId="3" xfId="0" applyBorder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0" fillId="5" borderId="4" xfId="0" applyFont="1" applyFill="1" applyBorder="1" applyAlignment="1">
      <alignment vertical="center" wrapText="1"/>
    </xf>
    <xf numFmtId="0" fontId="0" fillId="5" borderId="8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horizontal="left" vertical="top" wrapText="1"/>
    </xf>
    <xf numFmtId="0" fontId="0" fillId="7" borderId="3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 wrapText="1"/>
    </xf>
    <xf numFmtId="0" fontId="0" fillId="5" borderId="11" xfId="0" applyFont="1" applyFill="1" applyBorder="1" applyAlignment="1">
      <alignment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 vertical="center"/>
    </xf>
    <xf numFmtId="0" fontId="0" fillId="7" borderId="2" xfId="0" applyFont="1" applyFill="1" applyBorder="1" applyAlignment="1">
      <alignment horizontal="center" vertical="center" wrapText="1"/>
    </xf>
    <xf numFmtId="0" fontId="0" fillId="5" borderId="3" xfId="0" quotePrefix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vertical="top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Border="1">
      <alignment vertical="center"/>
    </xf>
    <xf numFmtId="0" fontId="0" fillId="0" borderId="29" xfId="0" applyFont="1" applyBorder="1" applyAlignment="1">
      <alignment vertical="top"/>
    </xf>
    <xf numFmtId="0" fontId="0" fillId="0" borderId="0" xfId="0" applyFont="1" applyAlignment="1">
      <alignment horizontal="center" vertical="center" wrapText="1"/>
    </xf>
    <xf numFmtId="0" fontId="0" fillId="5" borderId="1" xfId="0" quotePrefix="1" applyFont="1" applyFill="1" applyBorder="1" applyAlignment="1">
      <alignment horizontal="center" vertical="center"/>
    </xf>
    <xf numFmtId="0" fontId="0" fillId="7" borderId="3" xfId="0" applyFont="1" applyFill="1" applyBorder="1" applyAlignment="1">
      <alignment vertical="top" wrapText="1"/>
    </xf>
    <xf numFmtId="0" fontId="0" fillId="5" borderId="1" xfId="0" applyFont="1" applyFill="1" applyBorder="1" applyAlignment="1">
      <alignment horizontal="center" vertical="center"/>
    </xf>
    <xf numFmtId="0" fontId="0" fillId="7" borderId="3" xfId="0" applyFont="1" applyFill="1" applyBorder="1">
      <alignment vertical="center"/>
    </xf>
    <xf numFmtId="0" fontId="0" fillId="4" borderId="3" xfId="0" applyFont="1" applyFill="1" applyBorder="1" applyAlignment="1">
      <alignment horizontal="left" vertical="top" wrapText="1"/>
    </xf>
    <xf numFmtId="0" fontId="5" fillId="0" borderId="28" xfId="0" applyFont="1" applyFill="1" applyBorder="1" applyAlignment="1">
      <alignment vertical="top"/>
    </xf>
    <xf numFmtId="0" fontId="0" fillId="0" borderId="0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left" vertical="center"/>
    </xf>
    <xf numFmtId="0" fontId="0" fillId="7" borderId="3" xfId="0" applyFont="1" applyFill="1" applyBorder="1" applyAlignment="1">
      <alignment horizontal="left" vertical="top" wrapText="1"/>
    </xf>
    <xf numFmtId="0" fontId="0" fillId="5" borderId="4" xfId="0" applyFont="1" applyFill="1" applyBorder="1" applyAlignment="1">
      <alignment horizontal="center" vertical="top" wrapText="1"/>
    </xf>
    <xf numFmtId="0" fontId="0" fillId="5" borderId="3" xfId="0" applyFont="1" applyFill="1" applyBorder="1">
      <alignment vertical="center"/>
    </xf>
    <xf numFmtId="0" fontId="0" fillId="5" borderId="6" xfId="0" applyFont="1" applyFill="1" applyBorder="1" applyAlignment="1">
      <alignment vertical="top" wrapText="1"/>
    </xf>
    <xf numFmtId="0" fontId="0" fillId="5" borderId="12" xfId="0" applyFont="1" applyFill="1" applyBorder="1" applyAlignment="1">
      <alignment vertical="top" wrapText="1"/>
    </xf>
    <xf numFmtId="0" fontId="0" fillId="5" borderId="10" xfId="0" applyFont="1" applyFill="1" applyBorder="1" applyAlignment="1">
      <alignment vertical="top" wrapText="1"/>
    </xf>
    <xf numFmtId="0" fontId="0" fillId="5" borderId="5" xfId="0" applyFont="1" applyFill="1" applyBorder="1" applyAlignment="1">
      <alignment vertical="center" wrapText="1"/>
    </xf>
    <xf numFmtId="0" fontId="0" fillId="5" borderId="30" xfId="0" applyFont="1" applyFill="1" applyBorder="1" applyAlignment="1">
      <alignment vertical="center" wrapText="1"/>
    </xf>
    <xf numFmtId="0" fontId="0" fillId="5" borderId="0" xfId="0" applyFont="1" applyFill="1" applyBorder="1" applyAlignment="1">
      <alignment vertical="top" wrapText="1"/>
    </xf>
    <xf numFmtId="0" fontId="0" fillId="5" borderId="29" xfId="0" applyFont="1" applyFill="1" applyBorder="1" applyAlignment="1">
      <alignment vertical="top" wrapText="1"/>
    </xf>
    <xf numFmtId="0" fontId="0" fillId="5" borderId="7" xfId="0" applyFont="1" applyFill="1" applyBorder="1" applyAlignment="1">
      <alignment vertical="top"/>
    </xf>
    <xf numFmtId="0" fontId="0" fillId="7" borderId="1" xfId="0" applyFont="1" applyFill="1" applyBorder="1" applyAlignment="1">
      <alignment vertical="top"/>
    </xf>
    <xf numFmtId="0" fontId="0" fillId="7" borderId="7" xfId="0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7" fillId="2" borderId="7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6" fillId="8" borderId="7" xfId="0" applyFont="1" applyFill="1" applyBorder="1" applyAlignment="1">
      <alignment vertical="top"/>
    </xf>
    <xf numFmtId="0" fontId="0" fillId="5" borderId="3" xfId="0" applyFont="1" applyFill="1" applyBorder="1" applyAlignment="1">
      <alignment horizontal="center" vertical="top" wrapText="1"/>
    </xf>
    <xf numFmtId="0" fontId="5" fillId="7" borderId="32" xfId="0" applyFont="1" applyFill="1" applyBorder="1" applyAlignment="1">
      <alignment horizontal="center" vertical="center"/>
    </xf>
    <xf numFmtId="0" fontId="5" fillId="7" borderId="33" xfId="0" applyFont="1" applyFill="1" applyBorder="1" applyAlignment="1">
      <alignment horizontal="center" vertical="center"/>
    </xf>
    <xf numFmtId="0" fontId="5" fillId="7" borderId="34" xfId="0" applyFont="1" applyFill="1" applyBorder="1" applyAlignment="1">
      <alignment horizontal="center" vertical="center"/>
    </xf>
    <xf numFmtId="0" fontId="5" fillId="7" borderId="35" xfId="0" applyFont="1" applyFill="1" applyBorder="1" applyAlignment="1">
      <alignment horizontal="center" vertical="center"/>
    </xf>
    <xf numFmtId="0" fontId="0" fillId="5" borderId="30" xfId="0" applyFont="1" applyFill="1" applyBorder="1" applyAlignment="1">
      <alignment vertical="top" wrapText="1"/>
    </xf>
    <xf numFmtId="0" fontId="0" fillId="7" borderId="2" xfId="0" applyFont="1" applyFill="1" applyBorder="1" applyAlignment="1">
      <alignment vertical="top"/>
    </xf>
    <xf numFmtId="0" fontId="0" fillId="7" borderId="1" xfId="0" applyFont="1" applyFill="1" applyBorder="1" applyAlignment="1">
      <alignment vertical="center"/>
    </xf>
    <xf numFmtId="0" fontId="0" fillId="7" borderId="7" xfId="0" applyFont="1" applyFill="1" applyBorder="1" applyAlignment="1">
      <alignment vertical="center"/>
    </xf>
    <xf numFmtId="0" fontId="0" fillId="7" borderId="2" xfId="0" applyFont="1" applyFill="1" applyBorder="1" applyAlignment="1">
      <alignment vertical="center"/>
    </xf>
    <xf numFmtId="0" fontId="0" fillId="5" borderId="13" xfId="0" applyFont="1" applyFill="1" applyBorder="1" applyAlignment="1">
      <alignment vertical="center" wrapText="1"/>
    </xf>
    <xf numFmtId="0" fontId="0" fillId="5" borderId="9" xfId="0" applyFont="1" applyFill="1" applyBorder="1" applyAlignment="1">
      <alignment vertical="center" wrapText="1"/>
    </xf>
    <xf numFmtId="0" fontId="0" fillId="5" borderId="12" xfId="0" applyFont="1" applyFill="1" applyBorder="1" applyAlignment="1">
      <alignment vertical="center" wrapText="1"/>
    </xf>
    <xf numFmtId="0" fontId="0" fillId="5" borderId="10" xfId="0" applyFont="1" applyFill="1" applyBorder="1" applyAlignment="1">
      <alignment vertical="center" wrapText="1"/>
    </xf>
    <xf numFmtId="0" fontId="0" fillId="5" borderId="2" xfId="0" applyFont="1" applyFill="1" applyBorder="1" applyAlignment="1">
      <alignment vertical="top"/>
    </xf>
    <xf numFmtId="0" fontId="0" fillId="5" borderId="5" xfId="0" applyFont="1" applyFill="1" applyBorder="1" applyAlignment="1">
      <alignment vertical="top"/>
    </xf>
    <xf numFmtId="0" fontId="5" fillId="4" borderId="25" xfId="0" applyFont="1" applyFill="1" applyBorder="1" applyAlignment="1">
      <alignment vertical="top"/>
    </xf>
    <xf numFmtId="0" fontId="0" fillId="0" borderId="4" xfId="0" applyFont="1" applyBorder="1">
      <alignment vertical="center"/>
    </xf>
    <xf numFmtId="0" fontId="0" fillId="0" borderId="11" xfId="0" applyFont="1" applyBorder="1">
      <alignment vertical="center"/>
    </xf>
    <xf numFmtId="0" fontId="0" fillId="0" borderId="8" xfId="0" applyFont="1" applyBorder="1">
      <alignment vertical="center"/>
    </xf>
    <xf numFmtId="0" fontId="0" fillId="7" borderId="9" xfId="0" applyFont="1" applyFill="1" applyBorder="1">
      <alignment vertical="center"/>
    </xf>
    <xf numFmtId="0" fontId="0" fillId="5" borderId="3" xfId="0" applyFill="1" applyBorder="1">
      <alignment vertical="center"/>
    </xf>
    <xf numFmtId="0" fontId="11" fillId="0" borderId="23" xfId="0" applyFont="1" applyBorder="1" applyAlignment="1">
      <alignment vertical="top"/>
    </xf>
    <xf numFmtId="0" fontId="5" fillId="0" borderId="31" xfId="0" applyFont="1" applyBorder="1" applyAlignment="1">
      <alignment horizontal="left" vertical="center"/>
    </xf>
    <xf numFmtId="0" fontId="5" fillId="0" borderId="32" xfId="0" applyFont="1" applyBorder="1" applyAlignment="1">
      <alignment horizontal="left" vertical="center"/>
    </xf>
    <xf numFmtId="0" fontId="5" fillId="0" borderId="34" xfId="0" applyFont="1" applyBorder="1" applyAlignment="1">
      <alignment horizontal="left" vertical="center"/>
    </xf>
    <xf numFmtId="0" fontId="5" fillId="0" borderId="33" xfId="0" applyFont="1" applyBorder="1" applyAlignment="1">
      <alignment horizontal="left" vertical="center"/>
    </xf>
    <xf numFmtId="0" fontId="5" fillId="4" borderId="36" xfId="0" applyFont="1" applyFill="1" applyBorder="1" applyAlignment="1">
      <alignment vertical="center"/>
    </xf>
    <xf numFmtId="0" fontId="5" fillId="4" borderId="37" xfId="0" applyFont="1" applyFill="1" applyBorder="1" applyAlignment="1">
      <alignment vertical="center"/>
    </xf>
    <xf numFmtId="0" fontId="5" fillId="4" borderId="38" xfId="0" applyFont="1" applyFill="1" applyBorder="1" applyAlignment="1">
      <alignment vertical="center"/>
    </xf>
    <xf numFmtId="0" fontId="5" fillId="4" borderId="39" xfId="0" applyFont="1" applyFill="1" applyBorder="1" applyAlignment="1">
      <alignment vertical="center"/>
    </xf>
    <xf numFmtId="0" fontId="5" fillId="4" borderId="40" xfId="0" applyFont="1" applyFill="1" applyBorder="1" applyAlignment="1">
      <alignment vertical="center"/>
    </xf>
    <xf numFmtId="0" fontId="5" fillId="4" borderId="41" xfId="0" applyFont="1" applyFill="1" applyBorder="1" applyAlignment="1">
      <alignment vertical="center"/>
    </xf>
    <xf numFmtId="0" fontId="5" fillId="4" borderId="42" xfId="0" applyFont="1" applyFill="1" applyBorder="1" applyAlignment="1">
      <alignment vertical="center"/>
    </xf>
    <xf numFmtId="0" fontId="5" fillId="4" borderId="43" xfId="0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5" fillId="4" borderId="12" xfId="0" applyFont="1" applyFill="1" applyBorder="1" applyAlignment="1">
      <alignment vertical="center"/>
    </xf>
    <xf numFmtId="0" fontId="5" fillId="4" borderId="44" xfId="0" applyFont="1" applyFill="1" applyBorder="1" applyAlignment="1">
      <alignment vertical="center"/>
    </xf>
    <xf numFmtId="0" fontId="5" fillId="4" borderId="45" xfId="0" applyFont="1" applyFill="1" applyBorder="1" applyAlignment="1">
      <alignment vertical="center"/>
    </xf>
    <xf numFmtId="0" fontId="5" fillId="4" borderId="46" xfId="0" applyFont="1" applyFill="1" applyBorder="1" applyAlignment="1">
      <alignment vertical="center"/>
    </xf>
    <xf numFmtId="0" fontId="5" fillId="0" borderId="35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23" xfId="0" applyFont="1" applyFill="1" applyBorder="1" applyAlignment="1">
      <alignment vertical="top"/>
    </xf>
    <xf numFmtId="0" fontId="5" fillId="0" borderId="24" xfId="0" applyFont="1" applyFill="1" applyBorder="1" applyAlignment="1">
      <alignment horizontal="right" vertical="top" wrapText="1"/>
    </xf>
    <xf numFmtId="0" fontId="5" fillId="0" borderId="19" xfId="0" applyFont="1" applyBorder="1" applyAlignment="1">
      <alignment vertical="top"/>
    </xf>
    <xf numFmtId="0" fontId="5" fillId="4" borderId="9" xfId="0" applyFont="1" applyFill="1" applyBorder="1" applyAlignment="1">
      <alignment vertical="center"/>
    </xf>
    <xf numFmtId="0" fontId="13" fillId="0" borderId="0" xfId="0" applyFont="1" applyAlignment="1">
      <alignment vertical="top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5" borderId="3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5" fillId="7" borderId="3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4" borderId="31" xfId="0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horizontal="center" vertical="center" wrapText="1"/>
    </xf>
    <xf numFmtId="0" fontId="0" fillId="7" borderId="9" xfId="0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7" fillId="2" borderId="4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top"/>
    </xf>
    <xf numFmtId="0" fontId="5" fillId="0" borderId="11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horizontal="center" vertical="top"/>
    </xf>
    <xf numFmtId="0" fontId="0" fillId="0" borderId="4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top"/>
    </xf>
    <xf numFmtId="0" fontId="0" fillId="0" borderId="11" xfId="0" applyFont="1" applyBorder="1" applyAlignment="1">
      <alignment horizontal="center" vertical="top"/>
    </xf>
    <xf numFmtId="0" fontId="0" fillId="0" borderId="8" xfId="0" applyFont="1" applyBorder="1" applyAlignment="1">
      <alignment horizontal="center" vertical="top"/>
    </xf>
    <xf numFmtId="0" fontId="5" fillId="5" borderId="3" xfId="0" applyFont="1" applyFill="1" applyBorder="1" applyAlignment="1">
      <alignment horizontal="left" vertical="top"/>
    </xf>
    <xf numFmtId="0" fontId="5" fillId="5" borderId="4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</cellXfs>
  <cellStyles count="3">
    <cellStyle name="標準" xfId="0" builtinId="0"/>
    <cellStyle name="標準 2" xfId="1" xr:uid="{00000000-0005-0000-0000-000001000000}"/>
    <cellStyle name="標準 3" xfId="2" xr:uid="{00000000-0005-0000-0000-000002000000}"/>
  </cellStyles>
  <dxfs count="8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14653</xdr:colOff>
      <xdr:row>24</xdr:row>
      <xdr:rowOff>29308</xdr:rowOff>
    </xdr:from>
    <xdr:to>
      <xdr:col>7</xdr:col>
      <xdr:colOff>601540</xdr:colOff>
      <xdr:row>33</xdr:row>
      <xdr:rowOff>117232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619499" y="3831981"/>
          <a:ext cx="1282945" cy="140677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「ユーザ作成コマンド」シートに記入してください</a:t>
          </a:r>
          <a:endParaRPr kumimoji="1" lang="en-US" altLang="ja-JP" sz="900"/>
        </a:p>
      </xdr:txBody>
    </xdr:sp>
    <xdr:clientData/>
  </xdr:twoCellAnchor>
  <xdr:twoCellAnchor>
    <xdr:from>
      <xdr:col>9</xdr:col>
      <xdr:colOff>273326</xdr:colOff>
      <xdr:row>0</xdr:row>
      <xdr:rowOff>99392</xdr:rowOff>
    </xdr:from>
    <xdr:to>
      <xdr:col>11</xdr:col>
      <xdr:colOff>302653</xdr:colOff>
      <xdr:row>2</xdr:row>
      <xdr:rowOff>164790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B988A69D-D8D2-40AB-B0AE-00CDA682FDE1}"/>
            </a:ext>
          </a:extLst>
        </xdr:cNvPr>
        <xdr:cNvSpPr/>
      </xdr:nvSpPr>
      <xdr:spPr>
        <a:xfrm>
          <a:off x="6485283" y="99392"/>
          <a:ext cx="791327" cy="471246"/>
        </a:xfrm>
        <a:prstGeom prst="rect">
          <a:avLst/>
        </a:prstGeom>
        <a:solidFill>
          <a:sysClr val="window" lastClr="FFFFFF"/>
        </a:solidFill>
        <a:ln w="50800" cmpd="dbl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機密</a:t>
          </a:r>
          <a:endParaRPr kumimoji="1" lang="en-US" altLang="ja-JP" sz="1800" b="1">
            <a:solidFill>
              <a:srgbClr val="FF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82826</xdr:colOff>
      <xdr:row>47</xdr:row>
      <xdr:rowOff>124239</xdr:rowOff>
    </xdr:from>
    <xdr:to>
      <xdr:col>6</xdr:col>
      <xdr:colOff>6054587</xdr:colOff>
      <xdr:row>58</xdr:row>
      <xdr:rowOff>57979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6293126" y="6534564"/>
          <a:ext cx="6143211" cy="150536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「ユーザ作成コマンド」シートの「作成コマンド」を参照して下さい</a:t>
          </a:r>
          <a:endParaRPr lang="ja-JP" altLang="ja-JP">
            <a:effectLst/>
          </a:endParaRPr>
        </a:p>
      </xdr:txBody>
    </xdr:sp>
    <xdr:clientData/>
  </xdr:twoCellAnchor>
  <xdr:twoCellAnchor>
    <xdr:from>
      <xdr:col>5</xdr:col>
      <xdr:colOff>157373</xdr:colOff>
      <xdr:row>95</xdr:row>
      <xdr:rowOff>57978</xdr:rowOff>
    </xdr:from>
    <xdr:to>
      <xdr:col>6</xdr:col>
      <xdr:colOff>6129134</xdr:colOff>
      <xdr:row>97</xdr:row>
      <xdr:rowOff>91108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6367673" y="14183553"/>
          <a:ext cx="6143211" cy="31888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「ユーザ作成コマンド」シート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の「確認コマンド」</a:t>
          </a:r>
          <a:r>
            <a:rPr kumimoji="1" lang="ja-JP" altLang="en-US" sz="1100"/>
            <a:t>を参照して下さい</a:t>
          </a:r>
          <a:endParaRPr kumimoji="1" lang="en-US" altLang="ja-JP" sz="1100"/>
        </a:p>
      </xdr:txBody>
    </xdr:sp>
    <xdr:clientData/>
  </xdr:twoCellAnchor>
  <xdr:twoCellAnchor>
    <xdr:from>
      <xdr:col>5</xdr:col>
      <xdr:colOff>82826</xdr:colOff>
      <xdr:row>47</xdr:row>
      <xdr:rowOff>66261</xdr:rowOff>
    </xdr:from>
    <xdr:to>
      <xdr:col>6</xdr:col>
      <xdr:colOff>6054587</xdr:colOff>
      <xdr:row>58</xdr:row>
      <xdr:rowOff>57979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6293126" y="7190961"/>
          <a:ext cx="6371811" cy="1563343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「ユーザ作成コマンド」シート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の「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作成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コマンド」</a:t>
          </a:r>
          <a:r>
            <a:rPr kumimoji="1" lang="ja-JP" altLang="en-US" sz="1100"/>
            <a:t>を参照して下さい</a:t>
          </a:r>
          <a:endParaRPr kumimoji="1" lang="en-US" altLang="ja-JP" sz="1100"/>
        </a:p>
      </xdr:txBody>
    </xdr:sp>
    <xdr:clientData/>
  </xdr:twoCellAnchor>
  <xdr:twoCellAnchor>
    <xdr:from>
      <xdr:col>5</xdr:col>
      <xdr:colOff>157373</xdr:colOff>
      <xdr:row>95</xdr:row>
      <xdr:rowOff>57978</xdr:rowOff>
    </xdr:from>
    <xdr:to>
      <xdr:col>6</xdr:col>
      <xdr:colOff>6129134</xdr:colOff>
      <xdr:row>97</xdr:row>
      <xdr:rowOff>91108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6367673" y="14326428"/>
          <a:ext cx="6371811" cy="31888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「ユーザ作成コマンド」シート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の「確認コマンド」</a:t>
          </a:r>
          <a:r>
            <a:rPr kumimoji="1" lang="ja-JP" altLang="en-US" sz="1100"/>
            <a:t>を参照して下さい</a:t>
          </a:r>
          <a:endParaRPr kumimoji="1" lang="en-US" altLang="ja-JP" sz="1100"/>
        </a:p>
      </xdr:txBody>
    </xdr:sp>
    <xdr:clientData/>
  </xdr:twoCellAnchor>
  <xdr:twoCellAnchor>
    <xdr:from>
      <xdr:col>7</xdr:col>
      <xdr:colOff>455543</xdr:colOff>
      <xdr:row>0</xdr:row>
      <xdr:rowOff>215348</xdr:rowOff>
    </xdr:from>
    <xdr:to>
      <xdr:col>8</xdr:col>
      <xdr:colOff>551131</xdr:colOff>
      <xdr:row>3</xdr:row>
      <xdr:rowOff>139942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602190A6-CE9F-49B3-8203-F23D4417900F}"/>
            </a:ext>
          </a:extLst>
        </xdr:cNvPr>
        <xdr:cNvSpPr/>
      </xdr:nvSpPr>
      <xdr:spPr>
        <a:xfrm>
          <a:off x="13260456" y="215348"/>
          <a:ext cx="791327" cy="471246"/>
        </a:xfrm>
        <a:prstGeom prst="rect">
          <a:avLst/>
        </a:prstGeom>
        <a:solidFill>
          <a:sysClr val="window" lastClr="FFFFFF"/>
        </a:solidFill>
        <a:ln w="50800" cmpd="dbl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機密</a:t>
          </a:r>
          <a:endParaRPr kumimoji="1" lang="en-US" altLang="ja-JP" sz="1800" b="1">
            <a:solidFill>
              <a:srgbClr val="FF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140804</xdr:colOff>
      <xdr:row>0</xdr:row>
      <xdr:rowOff>173935</xdr:rowOff>
    </xdr:from>
    <xdr:to>
      <xdr:col>7</xdr:col>
      <xdr:colOff>932131</xdr:colOff>
      <xdr:row>5</xdr:row>
      <xdr:rowOff>98529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93D7F93-5E38-4284-9804-B280581E3666}"/>
            </a:ext>
          </a:extLst>
        </xdr:cNvPr>
        <xdr:cNvSpPr/>
      </xdr:nvSpPr>
      <xdr:spPr>
        <a:xfrm>
          <a:off x="6336195" y="173935"/>
          <a:ext cx="791327" cy="471246"/>
        </a:xfrm>
        <a:prstGeom prst="rect">
          <a:avLst/>
        </a:prstGeom>
        <a:solidFill>
          <a:sysClr val="window" lastClr="FFFFFF"/>
        </a:solidFill>
        <a:ln w="50800" cmpd="dbl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機密</a:t>
          </a:r>
          <a:endParaRPr kumimoji="1" lang="en-US" altLang="ja-JP" sz="1800" b="1">
            <a:solidFill>
              <a:srgbClr val="FF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82826</xdr:colOff>
      <xdr:row>47</xdr:row>
      <xdr:rowOff>124239</xdr:rowOff>
    </xdr:from>
    <xdr:to>
      <xdr:col>6</xdr:col>
      <xdr:colOff>6054587</xdr:colOff>
      <xdr:row>58</xdr:row>
      <xdr:rowOff>57979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6293126" y="6534564"/>
          <a:ext cx="6143211" cy="150536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「ユーザ作成コマンド」シートの「作成コマンド」を参照して下さい</a:t>
          </a:r>
          <a:r>
            <a:rPr lang="ja-JP" alt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接続確認</a:t>
          </a:r>
          <a:r>
            <a:rPr lang="ja-JP" altLang="en-US"/>
            <a:t> </a:t>
          </a:r>
          <a:r>
            <a:rPr lang="ja-JP" alt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/>
            <a:t> </a:t>
          </a:r>
          <a:r>
            <a:rPr lang="ja-JP" alt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/>
            <a:t> </a:t>
          </a:r>
          <a:r>
            <a:rPr lang="ja-JP" alt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/>
            <a:t> </a:t>
          </a:r>
          <a:r>
            <a:rPr lang="ja-JP" alt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/>
            <a:t> </a:t>
          </a:r>
          <a:r>
            <a:rPr lang="ja-JP" alt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/>
            <a:t> </a:t>
          </a:r>
          <a:r>
            <a:rPr lang="ja-JP" alt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接続確認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 　</a:t>
          </a:r>
          <a:r>
            <a:rPr lang="ja-JP" altLang="en-US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sv01</a:t>
          </a:r>
          <a:r>
            <a:rPr lang="en-US" altLang="ja-JP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en-US" altLang="ja-JP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en-US" altLang="ja-JP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en-US" altLang="ja-JP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MySQL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に接続出来ることを確認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ログアウト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/>
            <a:t> 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exit</a:t>
          </a:r>
          <a:r>
            <a:rPr lang="en-US" altLang="ja-JP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en-US" altLang="ja-JP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en-US" altLang="ja-JP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en-US" altLang="ja-JP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en-US" altLang="ja-JP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en-US" altLang="ja-JP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en-US" altLang="ja-JP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en-US" altLang="ja-JP"/>
            <a:t> </a:t>
          </a:r>
          <a:endParaRPr lang="ja-JP" altLang="ja-JP">
            <a:effectLst/>
          </a:endParaRPr>
        </a:p>
      </xdr:txBody>
    </xdr:sp>
    <xdr:clientData/>
  </xdr:twoCellAnchor>
  <xdr:twoCellAnchor>
    <xdr:from>
      <xdr:col>5</xdr:col>
      <xdr:colOff>157373</xdr:colOff>
      <xdr:row>95</xdr:row>
      <xdr:rowOff>57978</xdr:rowOff>
    </xdr:from>
    <xdr:to>
      <xdr:col>6</xdr:col>
      <xdr:colOff>6129134</xdr:colOff>
      <xdr:row>97</xdr:row>
      <xdr:rowOff>91108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6367673" y="14183553"/>
          <a:ext cx="6143211" cy="31888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「ユーザ作成コマンド」シート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の「確認コマンド」</a:t>
          </a:r>
          <a:r>
            <a:rPr kumimoji="1" lang="ja-JP" altLang="en-US" sz="1100"/>
            <a:t>を参照して下さい</a:t>
          </a:r>
          <a:endParaRPr kumimoji="1" lang="en-US" altLang="ja-JP" sz="1100"/>
        </a:p>
      </xdr:txBody>
    </xdr:sp>
    <xdr:clientData/>
  </xdr:twoCellAnchor>
  <xdr:twoCellAnchor>
    <xdr:from>
      <xdr:col>5</xdr:col>
      <xdr:colOff>82826</xdr:colOff>
      <xdr:row>47</xdr:row>
      <xdr:rowOff>66261</xdr:rowOff>
    </xdr:from>
    <xdr:to>
      <xdr:col>6</xdr:col>
      <xdr:colOff>6054587</xdr:colOff>
      <xdr:row>58</xdr:row>
      <xdr:rowOff>57979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/>
      </xdr:nvSpPr>
      <xdr:spPr>
        <a:xfrm>
          <a:off x="6293126" y="7190961"/>
          <a:ext cx="6371811" cy="1563343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「ユーザ作成コマンド」シート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の「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作成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コマンド」</a:t>
          </a:r>
          <a:r>
            <a:rPr kumimoji="1" lang="ja-JP" altLang="en-US" sz="1100"/>
            <a:t>を参照して下さい</a:t>
          </a:r>
          <a:endParaRPr kumimoji="1" lang="en-US" altLang="ja-JP" sz="1100"/>
        </a:p>
      </xdr:txBody>
    </xdr:sp>
    <xdr:clientData/>
  </xdr:twoCellAnchor>
  <xdr:twoCellAnchor>
    <xdr:from>
      <xdr:col>5</xdr:col>
      <xdr:colOff>157373</xdr:colOff>
      <xdr:row>95</xdr:row>
      <xdr:rowOff>57978</xdr:rowOff>
    </xdr:from>
    <xdr:to>
      <xdr:col>6</xdr:col>
      <xdr:colOff>6129134</xdr:colOff>
      <xdr:row>97</xdr:row>
      <xdr:rowOff>91108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/>
      </xdr:nvSpPr>
      <xdr:spPr>
        <a:xfrm>
          <a:off x="6367673" y="14326428"/>
          <a:ext cx="6371811" cy="31888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「ユーザ作成コマンド」シート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の「確認コマンド」</a:t>
          </a:r>
          <a:r>
            <a:rPr kumimoji="1" lang="ja-JP" altLang="en-US" sz="1100"/>
            <a:t>を参照して下さい</a:t>
          </a:r>
          <a:endParaRPr kumimoji="1" lang="en-US" altLang="ja-JP" sz="1100"/>
        </a:p>
      </xdr:txBody>
    </xdr:sp>
    <xdr:clientData/>
  </xdr:twoCellAnchor>
  <xdr:twoCellAnchor>
    <xdr:from>
      <xdr:col>7</xdr:col>
      <xdr:colOff>447261</xdr:colOff>
      <xdr:row>0</xdr:row>
      <xdr:rowOff>223631</xdr:rowOff>
    </xdr:from>
    <xdr:to>
      <xdr:col>8</xdr:col>
      <xdr:colOff>542849</xdr:colOff>
      <xdr:row>4</xdr:row>
      <xdr:rowOff>7420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1F5F97AE-7BA6-48B0-A9EC-4B3B4F1A2DA7}"/>
            </a:ext>
          </a:extLst>
        </xdr:cNvPr>
        <xdr:cNvSpPr/>
      </xdr:nvSpPr>
      <xdr:spPr>
        <a:xfrm>
          <a:off x="13252174" y="223631"/>
          <a:ext cx="791327" cy="471246"/>
        </a:xfrm>
        <a:prstGeom prst="rect">
          <a:avLst/>
        </a:prstGeom>
        <a:solidFill>
          <a:sysClr val="window" lastClr="FFFFFF"/>
        </a:solidFill>
        <a:ln w="50800" cmpd="dbl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機密</a:t>
          </a:r>
          <a:endParaRPr kumimoji="1" lang="en-US" altLang="ja-JP" sz="1800" b="1">
            <a:solidFill>
              <a:srgbClr val="FF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124239</xdr:colOff>
      <xdr:row>0</xdr:row>
      <xdr:rowOff>190500</xdr:rowOff>
    </xdr:from>
    <xdr:to>
      <xdr:col>7</xdr:col>
      <xdr:colOff>915566</xdr:colOff>
      <xdr:row>5</xdr:row>
      <xdr:rowOff>115094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538F9D4-EF10-44E1-815D-483F6387AEE0}"/>
            </a:ext>
          </a:extLst>
        </xdr:cNvPr>
        <xdr:cNvSpPr/>
      </xdr:nvSpPr>
      <xdr:spPr>
        <a:xfrm>
          <a:off x="6319630" y="190500"/>
          <a:ext cx="791327" cy="471246"/>
        </a:xfrm>
        <a:prstGeom prst="rect">
          <a:avLst/>
        </a:prstGeom>
        <a:solidFill>
          <a:sysClr val="window" lastClr="FFFFFF"/>
        </a:solidFill>
        <a:ln w="50800" cmpd="dbl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機密</a:t>
          </a:r>
          <a:endParaRPr kumimoji="1" lang="en-US" altLang="ja-JP" sz="1800" b="1">
            <a:solidFill>
              <a:srgbClr val="FF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82826</xdr:colOff>
      <xdr:row>47</xdr:row>
      <xdr:rowOff>66261</xdr:rowOff>
    </xdr:from>
    <xdr:to>
      <xdr:col>6</xdr:col>
      <xdr:colOff>6054587</xdr:colOff>
      <xdr:row>58</xdr:row>
      <xdr:rowOff>57979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286500" y="6385891"/>
          <a:ext cx="6145696" cy="1540566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「ユーザ作成コマンド」シート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の「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作成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コマンド」</a:t>
          </a:r>
          <a:r>
            <a:rPr kumimoji="1" lang="ja-JP" altLang="en-US" sz="1100"/>
            <a:t>を参照して下さい</a:t>
          </a:r>
          <a:endParaRPr kumimoji="1" lang="en-US" altLang="ja-JP" sz="1100"/>
        </a:p>
      </xdr:txBody>
    </xdr:sp>
    <xdr:clientData/>
  </xdr:twoCellAnchor>
  <xdr:twoCellAnchor>
    <xdr:from>
      <xdr:col>5</xdr:col>
      <xdr:colOff>157373</xdr:colOff>
      <xdr:row>95</xdr:row>
      <xdr:rowOff>57978</xdr:rowOff>
    </xdr:from>
    <xdr:to>
      <xdr:col>6</xdr:col>
      <xdr:colOff>6129134</xdr:colOff>
      <xdr:row>97</xdr:row>
      <xdr:rowOff>91108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6361047" y="13981043"/>
          <a:ext cx="6145696" cy="314739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「ユーザ作成コマンド」シート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の「確認コマンド」</a:t>
          </a:r>
          <a:r>
            <a:rPr kumimoji="1" lang="ja-JP" altLang="en-US" sz="1100"/>
            <a:t>を参照して下さい</a:t>
          </a:r>
          <a:endParaRPr kumimoji="1" lang="en-US" altLang="ja-JP" sz="1100"/>
        </a:p>
      </xdr:txBody>
    </xdr:sp>
    <xdr:clientData/>
  </xdr:twoCellAnchor>
  <xdr:twoCellAnchor>
    <xdr:from>
      <xdr:col>7</xdr:col>
      <xdr:colOff>438978</xdr:colOff>
      <xdr:row>0</xdr:row>
      <xdr:rowOff>190500</xdr:rowOff>
    </xdr:from>
    <xdr:to>
      <xdr:col>8</xdr:col>
      <xdr:colOff>534566</xdr:colOff>
      <xdr:row>3</xdr:row>
      <xdr:rowOff>115094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C180D49A-08DF-4FC9-A25B-083725FC3C39}"/>
            </a:ext>
          </a:extLst>
        </xdr:cNvPr>
        <xdr:cNvSpPr/>
      </xdr:nvSpPr>
      <xdr:spPr>
        <a:xfrm>
          <a:off x="13243891" y="190500"/>
          <a:ext cx="791327" cy="471246"/>
        </a:xfrm>
        <a:prstGeom prst="rect">
          <a:avLst/>
        </a:prstGeom>
        <a:solidFill>
          <a:sysClr val="window" lastClr="FFFFFF"/>
        </a:solidFill>
        <a:ln w="50800" cmpd="dbl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機密</a:t>
          </a:r>
          <a:endParaRPr kumimoji="1" lang="en-US" altLang="ja-JP" sz="1800" b="1">
            <a:solidFill>
              <a:srgbClr val="FF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157369</xdr:colOff>
      <xdr:row>0</xdr:row>
      <xdr:rowOff>157369</xdr:rowOff>
    </xdr:from>
    <xdr:to>
      <xdr:col>7</xdr:col>
      <xdr:colOff>948696</xdr:colOff>
      <xdr:row>5</xdr:row>
      <xdr:rowOff>81963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33FE30A-D008-4079-943D-D45C3B0D4BE1}"/>
            </a:ext>
          </a:extLst>
        </xdr:cNvPr>
        <xdr:cNvSpPr/>
      </xdr:nvSpPr>
      <xdr:spPr>
        <a:xfrm>
          <a:off x="6352760" y="157369"/>
          <a:ext cx="791327" cy="471246"/>
        </a:xfrm>
        <a:prstGeom prst="rect">
          <a:avLst/>
        </a:prstGeom>
        <a:solidFill>
          <a:sysClr val="window" lastClr="FFFFFF"/>
        </a:solidFill>
        <a:ln w="50800" cmpd="dbl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機密</a:t>
          </a:r>
          <a:endParaRPr kumimoji="1" lang="en-US" altLang="ja-JP" sz="1800" b="1">
            <a:solidFill>
              <a:srgbClr val="FF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82826</xdr:colOff>
      <xdr:row>47</xdr:row>
      <xdr:rowOff>124239</xdr:rowOff>
    </xdr:from>
    <xdr:to>
      <xdr:col>6</xdr:col>
      <xdr:colOff>6054587</xdr:colOff>
      <xdr:row>58</xdr:row>
      <xdr:rowOff>57979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6293126" y="6534564"/>
          <a:ext cx="6143211" cy="150536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「ユーザ作成コマンド」シートの「作成コマンド」を参照して下さい</a:t>
          </a:r>
          <a:endParaRPr lang="ja-JP" altLang="ja-JP">
            <a:effectLst/>
          </a:endParaRPr>
        </a:p>
      </xdr:txBody>
    </xdr:sp>
    <xdr:clientData/>
  </xdr:twoCellAnchor>
  <xdr:twoCellAnchor>
    <xdr:from>
      <xdr:col>5</xdr:col>
      <xdr:colOff>157373</xdr:colOff>
      <xdr:row>95</xdr:row>
      <xdr:rowOff>57978</xdr:rowOff>
    </xdr:from>
    <xdr:to>
      <xdr:col>6</xdr:col>
      <xdr:colOff>6129134</xdr:colOff>
      <xdr:row>97</xdr:row>
      <xdr:rowOff>91108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6367673" y="14183553"/>
          <a:ext cx="6143211" cy="31888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「ユーザ作成コマンド」シート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の「確認コマンド」</a:t>
          </a:r>
          <a:r>
            <a:rPr kumimoji="1" lang="ja-JP" altLang="en-US" sz="1100"/>
            <a:t>を参照して下さい</a:t>
          </a:r>
          <a:endParaRPr kumimoji="1" lang="en-US" altLang="ja-JP" sz="1100"/>
        </a:p>
      </xdr:txBody>
    </xdr:sp>
    <xdr:clientData/>
  </xdr:twoCellAnchor>
  <xdr:twoCellAnchor>
    <xdr:from>
      <xdr:col>5</xdr:col>
      <xdr:colOff>82826</xdr:colOff>
      <xdr:row>47</xdr:row>
      <xdr:rowOff>66261</xdr:rowOff>
    </xdr:from>
    <xdr:to>
      <xdr:col>6</xdr:col>
      <xdr:colOff>6054587</xdr:colOff>
      <xdr:row>58</xdr:row>
      <xdr:rowOff>57979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6293126" y="7190961"/>
          <a:ext cx="6371811" cy="1563343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「ユーザ作成コマンド」シート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の「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作成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コマンド」</a:t>
          </a:r>
          <a:r>
            <a:rPr kumimoji="1" lang="ja-JP" altLang="en-US" sz="1100"/>
            <a:t>を参照して下さい</a:t>
          </a:r>
          <a:endParaRPr kumimoji="1" lang="en-US" altLang="ja-JP" sz="1100"/>
        </a:p>
      </xdr:txBody>
    </xdr:sp>
    <xdr:clientData/>
  </xdr:twoCellAnchor>
  <xdr:twoCellAnchor>
    <xdr:from>
      <xdr:col>5</xdr:col>
      <xdr:colOff>157373</xdr:colOff>
      <xdr:row>95</xdr:row>
      <xdr:rowOff>57978</xdr:rowOff>
    </xdr:from>
    <xdr:to>
      <xdr:col>6</xdr:col>
      <xdr:colOff>6129134</xdr:colOff>
      <xdr:row>97</xdr:row>
      <xdr:rowOff>91108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6367673" y="14326428"/>
          <a:ext cx="6371811" cy="31888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「ユーザ作成コマンド」シート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の「確認コマンド」</a:t>
          </a:r>
          <a:r>
            <a:rPr kumimoji="1" lang="ja-JP" altLang="en-US" sz="1100"/>
            <a:t>を参照して下さい</a:t>
          </a:r>
          <a:endParaRPr kumimoji="1" lang="en-US" altLang="ja-JP" sz="1100"/>
        </a:p>
      </xdr:txBody>
    </xdr:sp>
    <xdr:clientData/>
  </xdr:twoCellAnchor>
  <xdr:twoCellAnchor>
    <xdr:from>
      <xdr:col>7</xdr:col>
      <xdr:colOff>422413</xdr:colOff>
      <xdr:row>0</xdr:row>
      <xdr:rowOff>215348</xdr:rowOff>
    </xdr:from>
    <xdr:to>
      <xdr:col>8</xdr:col>
      <xdr:colOff>518001</xdr:colOff>
      <xdr:row>3</xdr:row>
      <xdr:rowOff>139942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4645379B-1845-4959-862C-0E3B1ECF669E}"/>
            </a:ext>
          </a:extLst>
        </xdr:cNvPr>
        <xdr:cNvSpPr/>
      </xdr:nvSpPr>
      <xdr:spPr>
        <a:xfrm>
          <a:off x="13227326" y="215348"/>
          <a:ext cx="791327" cy="471246"/>
        </a:xfrm>
        <a:prstGeom prst="rect">
          <a:avLst/>
        </a:prstGeom>
        <a:solidFill>
          <a:sysClr val="window" lastClr="FFFFFF"/>
        </a:solidFill>
        <a:ln w="50800" cmpd="dbl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機密</a:t>
          </a:r>
          <a:endParaRPr kumimoji="1" lang="en-US" altLang="ja-JP" sz="1800" b="1">
            <a:solidFill>
              <a:srgbClr val="FF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149087</xdr:colOff>
      <xdr:row>0</xdr:row>
      <xdr:rowOff>198783</xdr:rowOff>
    </xdr:from>
    <xdr:to>
      <xdr:col>7</xdr:col>
      <xdr:colOff>940414</xdr:colOff>
      <xdr:row>5</xdr:row>
      <xdr:rowOff>123377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E2D49EF4-7519-4F63-AD5B-3028640C40E5}"/>
            </a:ext>
          </a:extLst>
        </xdr:cNvPr>
        <xdr:cNvSpPr/>
      </xdr:nvSpPr>
      <xdr:spPr>
        <a:xfrm>
          <a:off x="6344478" y="198783"/>
          <a:ext cx="791327" cy="471246"/>
        </a:xfrm>
        <a:prstGeom prst="rect">
          <a:avLst/>
        </a:prstGeom>
        <a:solidFill>
          <a:sysClr val="window" lastClr="FFFFFF"/>
        </a:solidFill>
        <a:ln w="50800" cmpd="dbl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機密</a:t>
          </a:r>
          <a:endParaRPr kumimoji="1" lang="en-US" altLang="ja-JP" sz="1800" b="1">
            <a:solidFill>
              <a:srgbClr val="FF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82826</xdr:colOff>
      <xdr:row>47</xdr:row>
      <xdr:rowOff>124239</xdr:rowOff>
    </xdr:from>
    <xdr:to>
      <xdr:col>6</xdr:col>
      <xdr:colOff>6054587</xdr:colOff>
      <xdr:row>58</xdr:row>
      <xdr:rowOff>57979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6293126" y="6534564"/>
          <a:ext cx="6143211" cy="150536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「ユーザ作成コマンド」シートの「作成コマンド」を参照して下さい</a:t>
          </a:r>
          <a:endParaRPr lang="ja-JP" altLang="ja-JP">
            <a:effectLst/>
          </a:endParaRPr>
        </a:p>
      </xdr:txBody>
    </xdr:sp>
    <xdr:clientData/>
  </xdr:twoCellAnchor>
  <xdr:twoCellAnchor>
    <xdr:from>
      <xdr:col>5</xdr:col>
      <xdr:colOff>157373</xdr:colOff>
      <xdr:row>95</xdr:row>
      <xdr:rowOff>57978</xdr:rowOff>
    </xdr:from>
    <xdr:to>
      <xdr:col>6</xdr:col>
      <xdr:colOff>6129134</xdr:colOff>
      <xdr:row>97</xdr:row>
      <xdr:rowOff>91108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6367673" y="14183553"/>
          <a:ext cx="6143211" cy="31888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「ユーザ作成コマンド」シート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の「確認コマンド」</a:t>
          </a:r>
          <a:r>
            <a:rPr kumimoji="1" lang="ja-JP" altLang="en-US" sz="1100"/>
            <a:t>を参照して下さい</a:t>
          </a:r>
          <a:endParaRPr kumimoji="1" lang="en-US" altLang="ja-JP" sz="1100"/>
        </a:p>
      </xdr:txBody>
    </xdr:sp>
    <xdr:clientData/>
  </xdr:twoCellAnchor>
  <xdr:twoCellAnchor>
    <xdr:from>
      <xdr:col>5</xdr:col>
      <xdr:colOff>82826</xdr:colOff>
      <xdr:row>47</xdr:row>
      <xdr:rowOff>66261</xdr:rowOff>
    </xdr:from>
    <xdr:to>
      <xdr:col>6</xdr:col>
      <xdr:colOff>6054587</xdr:colOff>
      <xdr:row>58</xdr:row>
      <xdr:rowOff>57979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6293126" y="7190961"/>
          <a:ext cx="6371811" cy="1563343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「ユーザ作成コマンド」シート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の「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作成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コマンド」</a:t>
          </a:r>
          <a:r>
            <a:rPr kumimoji="1" lang="ja-JP" altLang="en-US" sz="1100"/>
            <a:t>を参照して下さい</a:t>
          </a:r>
          <a:endParaRPr kumimoji="1" lang="en-US" altLang="ja-JP" sz="1100"/>
        </a:p>
      </xdr:txBody>
    </xdr:sp>
    <xdr:clientData/>
  </xdr:twoCellAnchor>
  <xdr:twoCellAnchor>
    <xdr:from>
      <xdr:col>5</xdr:col>
      <xdr:colOff>157373</xdr:colOff>
      <xdr:row>95</xdr:row>
      <xdr:rowOff>57978</xdr:rowOff>
    </xdr:from>
    <xdr:to>
      <xdr:col>6</xdr:col>
      <xdr:colOff>6129134</xdr:colOff>
      <xdr:row>97</xdr:row>
      <xdr:rowOff>91108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6367673" y="14326428"/>
          <a:ext cx="6371811" cy="31888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「ユーザ作成コマンド」シート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の「確認コマンド」</a:t>
          </a:r>
          <a:r>
            <a:rPr kumimoji="1" lang="ja-JP" altLang="en-US" sz="1100"/>
            <a:t>を参照して下さい</a:t>
          </a:r>
          <a:endParaRPr kumimoji="1" lang="en-US" altLang="ja-JP" sz="1100"/>
        </a:p>
      </xdr:txBody>
    </xdr:sp>
    <xdr:clientData/>
  </xdr:twoCellAnchor>
  <xdr:twoCellAnchor>
    <xdr:from>
      <xdr:col>7</xdr:col>
      <xdr:colOff>422413</xdr:colOff>
      <xdr:row>0</xdr:row>
      <xdr:rowOff>182218</xdr:rowOff>
    </xdr:from>
    <xdr:to>
      <xdr:col>8</xdr:col>
      <xdr:colOff>518001</xdr:colOff>
      <xdr:row>3</xdr:row>
      <xdr:rowOff>106812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A3308CC-6525-49B9-A877-91F7394385E1}"/>
            </a:ext>
          </a:extLst>
        </xdr:cNvPr>
        <xdr:cNvSpPr/>
      </xdr:nvSpPr>
      <xdr:spPr>
        <a:xfrm>
          <a:off x="13227326" y="182218"/>
          <a:ext cx="791327" cy="471246"/>
        </a:xfrm>
        <a:prstGeom prst="rect">
          <a:avLst/>
        </a:prstGeom>
        <a:solidFill>
          <a:sysClr val="window" lastClr="FFFFFF"/>
        </a:solidFill>
        <a:ln w="50800" cmpd="dbl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機密</a:t>
          </a:r>
          <a:endParaRPr kumimoji="1" lang="en-US" altLang="ja-JP" sz="1800" b="1">
            <a:solidFill>
              <a:srgbClr val="FF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140804</xdr:colOff>
      <xdr:row>0</xdr:row>
      <xdr:rowOff>198783</xdr:rowOff>
    </xdr:from>
    <xdr:to>
      <xdr:col>7</xdr:col>
      <xdr:colOff>932131</xdr:colOff>
      <xdr:row>5</xdr:row>
      <xdr:rowOff>123377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538756F-85C7-42A0-867C-AA8151B25513}"/>
            </a:ext>
          </a:extLst>
        </xdr:cNvPr>
        <xdr:cNvSpPr/>
      </xdr:nvSpPr>
      <xdr:spPr>
        <a:xfrm>
          <a:off x="6336195" y="198783"/>
          <a:ext cx="791327" cy="471246"/>
        </a:xfrm>
        <a:prstGeom prst="rect">
          <a:avLst/>
        </a:prstGeom>
        <a:solidFill>
          <a:sysClr val="window" lastClr="FFFFFF"/>
        </a:solidFill>
        <a:ln w="50800" cmpd="dbl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機密</a:t>
          </a:r>
          <a:endParaRPr kumimoji="1" lang="en-US" altLang="ja-JP" sz="1800" b="1">
            <a:solidFill>
              <a:srgbClr val="FF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82826</xdr:colOff>
      <xdr:row>47</xdr:row>
      <xdr:rowOff>124239</xdr:rowOff>
    </xdr:from>
    <xdr:to>
      <xdr:col>6</xdr:col>
      <xdr:colOff>6054587</xdr:colOff>
      <xdr:row>58</xdr:row>
      <xdr:rowOff>57979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6293126" y="6534564"/>
          <a:ext cx="6143211" cy="150536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「ユーザ作成コマンド」シートの「作成コマンド」を参照して下さい</a:t>
          </a:r>
          <a:endParaRPr lang="ja-JP" altLang="ja-JP">
            <a:effectLst/>
          </a:endParaRPr>
        </a:p>
      </xdr:txBody>
    </xdr:sp>
    <xdr:clientData/>
  </xdr:twoCellAnchor>
  <xdr:twoCellAnchor>
    <xdr:from>
      <xdr:col>5</xdr:col>
      <xdr:colOff>157373</xdr:colOff>
      <xdr:row>95</xdr:row>
      <xdr:rowOff>57978</xdr:rowOff>
    </xdr:from>
    <xdr:to>
      <xdr:col>6</xdr:col>
      <xdr:colOff>6129134</xdr:colOff>
      <xdr:row>97</xdr:row>
      <xdr:rowOff>91108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6367673" y="14183553"/>
          <a:ext cx="6143211" cy="31888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「ユーザ作成コマンド」シート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の「確認コマンド」</a:t>
          </a:r>
          <a:r>
            <a:rPr kumimoji="1" lang="ja-JP" altLang="en-US" sz="1100"/>
            <a:t>を参照して下さい</a:t>
          </a:r>
          <a:endParaRPr kumimoji="1" lang="en-US" altLang="ja-JP" sz="1100"/>
        </a:p>
      </xdr:txBody>
    </xdr:sp>
    <xdr:clientData/>
  </xdr:twoCellAnchor>
  <xdr:twoCellAnchor>
    <xdr:from>
      <xdr:col>5</xdr:col>
      <xdr:colOff>82826</xdr:colOff>
      <xdr:row>47</xdr:row>
      <xdr:rowOff>66261</xdr:rowOff>
    </xdr:from>
    <xdr:to>
      <xdr:col>6</xdr:col>
      <xdr:colOff>6054587</xdr:colOff>
      <xdr:row>58</xdr:row>
      <xdr:rowOff>57979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6293126" y="7190961"/>
          <a:ext cx="6371811" cy="1563343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「ユーザ作成コマンド」シート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の「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作成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コマンド」</a:t>
          </a:r>
          <a:r>
            <a:rPr kumimoji="1" lang="ja-JP" altLang="en-US" sz="1100"/>
            <a:t>を参照して下さい</a:t>
          </a:r>
          <a:endParaRPr kumimoji="1" lang="en-US" altLang="ja-JP" sz="1100"/>
        </a:p>
      </xdr:txBody>
    </xdr:sp>
    <xdr:clientData/>
  </xdr:twoCellAnchor>
  <xdr:twoCellAnchor>
    <xdr:from>
      <xdr:col>5</xdr:col>
      <xdr:colOff>157373</xdr:colOff>
      <xdr:row>95</xdr:row>
      <xdr:rowOff>57978</xdr:rowOff>
    </xdr:from>
    <xdr:to>
      <xdr:col>6</xdr:col>
      <xdr:colOff>6129134</xdr:colOff>
      <xdr:row>97</xdr:row>
      <xdr:rowOff>91108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6367673" y="14326428"/>
          <a:ext cx="6371811" cy="31888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「ユーザ作成コマンド」シート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の「確認コマンド」</a:t>
          </a:r>
          <a:r>
            <a:rPr kumimoji="1" lang="ja-JP" altLang="en-US" sz="1100"/>
            <a:t>を参照して下さい</a:t>
          </a:r>
          <a:endParaRPr kumimoji="1" lang="en-US" altLang="ja-JP" sz="1100"/>
        </a:p>
      </xdr:txBody>
    </xdr:sp>
    <xdr:clientData/>
  </xdr:twoCellAnchor>
  <xdr:twoCellAnchor>
    <xdr:from>
      <xdr:col>7</xdr:col>
      <xdr:colOff>405848</xdr:colOff>
      <xdr:row>0</xdr:row>
      <xdr:rowOff>198783</xdr:rowOff>
    </xdr:from>
    <xdr:to>
      <xdr:col>8</xdr:col>
      <xdr:colOff>501436</xdr:colOff>
      <xdr:row>3</xdr:row>
      <xdr:rowOff>123377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D8FE7A12-1951-4AAC-95AE-F4870F5701EF}"/>
            </a:ext>
          </a:extLst>
        </xdr:cNvPr>
        <xdr:cNvSpPr/>
      </xdr:nvSpPr>
      <xdr:spPr>
        <a:xfrm>
          <a:off x="13210761" y="198783"/>
          <a:ext cx="791327" cy="471246"/>
        </a:xfrm>
        <a:prstGeom prst="rect">
          <a:avLst/>
        </a:prstGeom>
        <a:solidFill>
          <a:sysClr val="window" lastClr="FFFFFF"/>
        </a:solidFill>
        <a:ln w="50800" cmpd="dbl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機密</a:t>
          </a:r>
          <a:endParaRPr kumimoji="1" lang="en-US" altLang="ja-JP" sz="1800" b="1">
            <a:solidFill>
              <a:srgbClr val="FF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149087</xdr:colOff>
      <xdr:row>0</xdr:row>
      <xdr:rowOff>173935</xdr:rowOff>
    </xdr:from>
    <xdr:to>
      <xdr:col>7</xdr:col>
      <xdr:colOff>940414</xdr:colOff>
      <xdr:row>5</xdr:row>
      <xdr:rowOff>98529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AF653F7-D667-418C-9D98-A02E5842E932}"/>
            </a:ext>
          </a:extLst>
        </xdr:cNvPr>
        <xdr:cNvSpPr/>
      </xdr:nvSpPr>
      <xdr:spPr>
        <a:xfrm>
          <a:off x="6344478" y="173935"/>
          <a:ext cx="791327" cy="471246"/>
        </a:xfrm>
        <a:prstGeom prst="rect">
          <a:avLst/>
        </a:prstGeom>
        <a:solidFill>
          <a:sysClr val="window" lastClr="FFFFFF"/>
        </a:solidFill>
        <a:ln w="50800" cmpd="dbl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 b="1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機密</a:t>
          </a:r>
          <a:endParaRPr kumimoji="1" lang="en-US" altLang="ja-JP" sz="1800" b="1">
            <a:solidFill>
              <a:srgbClr val="FF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gnas\vol-008\&#26412;&#37096;&#29992;&#12501;&#12457;&#12523;&#12480;\&#37096;&#38272;&#20849;&#36890;\ITIL&#38306;&#36899;\ServiceNow\05_&#22793;&#26356;&#31649;&#29702;&#12539;&#12522;&#12522;&#12540;&#12473;&#31649;&#29702;\02_CAB-eCAB&#36039;&#26009;\2016&#24180;&#24230;\CHG0031978\03.&#20316;&#26989;&#25163;&#38918;&#26360;\SYEN_DB&#12450;&#12459;&#12454;&#12531;&#12488;&#20316;&#25104;&#25163;&#38918;(Oracl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パラメタ"/>
      <sheetName val="fsdb901v_fs901s"/>
      <sheetName val="リスト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99"/>
  </sheetPr>
  <dimension ref="A1:AA34"/>
  <sheetViews>
    <sheetView tabSelected="1" zoomScale="115" zoomScaleNormal="115" workbookViewId="0">
      <selection activeCell="A2" sqref="A2"/>
    </sheetView>
  </sheetViews>
  <sheetFormatPr defaultRowHeight="11.25" x14ac:dyDescent="0.15"/>
  <cols>
    <col min="1" max="1" width="3.5" style="61" customWidth="1"/>
    <col min="2" max="2" width="10.83203125" style="61" customWidth="1"/>
    <col min="3" max="3" width="14" style="84" bestFit="1" customWidth="1"/>
    <col min="4" max="4" width="12.5" style="84" customWidth="1"/>
    <col min="5" max="5" width="12.1640625" style="84" customWidth="1"/>
    <col min="6" max="6" width="10" style="84" bestFit="1" customWidth="1"/>
    <col min="7" max="7" width="16" style="84" bestFit="1" customWidth="1"/>
    <col min="8" max="8" width="10.83203125" style="84" bestFit="1" customWidth="1"/>
    <col min="9" max="9" width="18.83203125" style="84" customWidth="1"/>
    <col min="10" max="10" width="7.33203125" style="61" customWidth="1"/>
    <col min="11" max="11" width="6" style="61" bestFit="1" customWidth="1"/>
    <col min="12" max="12" width="7" style="61" customWidth="1"/>
    <col min="13" max="13" width="8.1640625" style="61" customWidth="1"/>
    <col min="14" max="14" width="9" style="61" customWidth="1"/>
    <col min="15" max="15" width="7" style="61" customWidth="1"/>
    <col min="16" max="21" width="8.6640625" style="61" customWidth="1"/>
    <col min="22" max="22" width="12.1640625" style="61" bestFit="1" customWidth="1"/>
    <col min="23" max="23" width="7.83203125" style="61" customWidth="1"/>
    <col min="24" max="29" width="8.6640625" style="61" bestFit="1" customWidth="1"/>
    <col min="30" max="16384" width="9.33203125" style="61"/>
  </cols>
  <sheetData>
    <row r="1" spans="1:27" ht="21" x14ac:dyDescent="0.15">
      <c r="A1" s="1" t="s">
        <v>59</v>
      </c>
      <c r="B1" s="1"/>
      <c r="C1" s="61"/>
      <c r="D1" s="61"/>
      <c r="E1" s="61"/>
      <c r="F1" s="61"/>
      <c r="G1" s="61"/>
      <c r="H1" s="61"/>
      <c r="I1" s="61"/>
    </row>
    <row r="3" spans="1:27" s="54" customFormat="1" ht="15" customHeight="1" x14ac:dyDescent="0.15">
      <c r="A3" s="1" t="s">
        <v>57</v>
      </c>
      <c r="B3" s="54" t="s">
        <v>61</v>
      </c>
      <c r="C3" s="84"/>
      <c r="Q3" s="59"/>
    </row>
    <row r="4" spans="1:27" s="54" customFormat="1" ht="10.5" customHeight="1" x14ac:dyDescent="0.15">
      <c r="A4" s="1"/>
      <c r="B4" s="1"/>
      <c r="P4" s="52"/>
      <c r="Q4" s="59"/>
      <c r="R4" s="61"/>
      <c r="S4" s="61"/>
    </row>
    <row r="5" spans="1:27" s="54" customFormat="1" ht="11.25" customHeight="1" x14ac:dyDescent="0.15">
      <c r="B5" s="67" t="s">
        <v>32</v>
      </c>
      <c r="C5" s="97" t="s">
        <v>202</v>
      </c>
      <c r="D5" s="81"/>
      <c r="E5" s="95"/>
      <c r="F5" s="95"/>
      <c r="G5" s="95"/>
      <c r="H5" s="95"/>
      <c r="I5" s="95"/>
      <c r="J5" s="61"/>
      <c r="P5" s="52"/>
      <c r="Q5" s="58"/>
      <c r="R5" s="61"/>
      <c r="S5" s="61"/>
      <c r="T5" s="85"/>
      <c r="U5" s="85"/>
      <c r="AA5" s="86"/>
    </row>
    <row r="6" spans="1:27" s="54" customFormat="1" ht="11.25" customHeight="1" x14ac:dyDescent="0.15">
      <c r="C6" s="70"/>
      <c r="D6" s="70"/>
      <c r="E6" s="70"/>
      <c r="F6" s="70"/>
      <c r="G6" s="70"/>
      <c r="H6" s="70"/>
      <c r="I6" s="70"/>
      <c r="J6" s="71"/>
      <c r="P6" s="52"/>
      <c r="Q6" s="58"/>
      <c r="R6" s="61"/>
      <c r="S6" s="61"/>
      <c r="T6" s="85"/>
      <c r="U6" s="85"/>
      <c r="AA6" s="86"/>
    </row>
    <row r="7" spans="1:27" x14ac:dyDescent="0.15">
      <c r="B7" s="87" t="s">
        <v>158</v>
      </c>
      <c r="C7" s="87"/>
      <c r="D7" s="55"/>
      <c r="E7" s="55"/>
      <c r="F7" s="55"/>
      <c r="G7" s="55"/>
      <c r="H7" s="55"/>
      <c r="I7" s="55"/>
      <c r="J7" s="53"/>
      <c r="K7" s="53"/>
    </row>
    <row r="8" spans="1:27" s="88" customFormat="1" x14ac:dyDescent="0.15">
      <c r="B8" s="99" t="s">
        <v>74</v>
      </c>
      <c r="C8" s="99" t="s">
        <v>37</v>
      </c>
      <c r="D8" s="99" t="s">
        <v>62</v>
      </c>
      <c r="E8" s="99" t="s">
        <v>38</v>
      </c>
      <c r="F8" s="99" t="s">
        <v>39</v>
      </c>
      <c r="G8" s="99" t="s">
        <v>194</v>
      </c>
      <c r="H8" s="130" t="s">
        <v>200</v>
      </c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29"/>
      <c r="U8" s="111"/>
      <c r="V8" s="111"/>
      <c r="W8" s="111"/>
      <c r="X8" s="111"/>
      <c r="Y8" s="111"/>
      <c r="Z8" s="111"/>
      <c r="AA8" s="111"/>
    </row>
    <row r="9" spans="1:27" s="88" customFormat="1" ht="11.25" customHeight="1" x14ac:dyDescent="0.15">
      <c r="B9" s="89" t="s">
        <v>47</v>
      </c>
      <c r="C9" s="90" t="s">
        <v>203</v>
      </c>
      <c r="D9" s="90">
        <v>3306</v>
      </c>
      <c r="E9" s="98" t="s">
        <v>42</v>
      </c>
      <c r="F9" s="98" t="s">
        <v>41</v>
      </c>
      <c r="G9" s="98" t="s">
        <v>44</v>
      </c>
      <c r="H9" s="109" t="s">
        <v>204</v>
      </c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21"/>
    </row>
    <row r="10" spans="1:27" s="88" customFormat="1" ht="11.25" customHeight="1" x14ac:dyDescent="0.15">
      <c r="B10" s="89" t="s">
        <v>48</v>
      </c>
      <c r="C10" s="90" t="s">
        <v>203</v>
      </c>
      <c r="D10" s="90">
        <v>3306</v>
      </c>
      <c r="E10" s="98" t="s">
        <v>42</v>
      </c>
      <c r="F10" s="98" t="s">
        <v>41</v>
      </c>
      <c r="G10" s="98" t="s">
        <v>44</v>
      </c>
      <c r="H10" s="109" t="s">
        <v>205</v>
      </c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21"/>
    </row>
    <row r="11" spans="1:27" ht="11.25" customHeight="1" x14ac:dyDescent="0.15">
      <c r="B11" s="89" t="s">
        <v>49</v>
      </c>
      <c r="C11" s="90" t="s">
        <v>216</v>
      </c>
      <c r="D11" s="90">
        <v>3306</v>
      </c>
      <c r="E11" s="98" t="s">
        <v>42</v>
      </c>
      <c r="F11" s="98" t="s">
        <v>41</v>
      </c>
      <c r="G11" s="98" t="s">
        <v>41</v>
      </c>
      <c r="H11" s="109" t="s">
        <v>204</v>
      </c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21"/>
    </row>
    <row r="12" spans="1:27" ht="11.25" customHeight="1" x14ac:dyDescent="0.15">
      <c r="B12" s="89" t="s">
        <v>50</v>
      </c>
      <c r="C12" s="90" t="s">
        <v>216</v>
      </c>
      <c r="D12" s="90">
        <v>3306</v>
      </c>
      <c r="E12" s="98" t="s">
        <v>42</v>
      </c>
      <c r="F12" s="98" t="s">
        <v>41</v>
      </c>
      <c r="G12" s="98" t="s">
        <v>41</v>
      </c>
      <c r="H12" s="109" t="s">
        <v>205</v>
      </c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21"/>
    </row>
    <row r="13" spans="1:27" ht="11.25" customHeight="1" x14ac:dyDescent="0.15">
      <c r="B13" s="89" t="s">
        <v>51</v>
      </c>
      <c r="C13" s="90" t="s">
        <v>216</v>
      </c>
      <c r="D13" s="90">
        <v>3306</v>
      </c>
      <c r="E13" s="98" t="s">
        <v>42</v>
      </c>
      <c r="F13" s="98" t="s">
        <v>41</v>
      </c>
      <c r="G13" s="98" t="s">
        <v>41</v>
      </c>
      <c r="H13" s="109" t="s">
        <v>217</v>
      </c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21"/>
    </row>
    <row r="14" spans="1:27" ht="11.25" customHeight="1" x14ac:dyDescent="0.15">
      <c r="B14" s="89" t="s">
        <v>52</v>
      </c>
      <c r="C14" s="90" t="s">
        <v>216</v>
      </c>
      <c r="D14" s="90">
        <v>3306</v>
      </c>
      <c r="E14" s="98" t="s">
        <v>42</v>
      </c>
      <c r="F14" s="98" t="s">
        <v>41</v>
      </c>
      <c r="G14" s="98" t="s">
        <v>41</v>
      </c>
      <c r="H14" s="109" t="s">
        <v>218</v>
      </c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21"/>
    </row>
    <row r="15" spans="1:27" ht="11.25" customHeight="1" x14ac:dyDescent="0.15">
      <c r="B15" s="89" t="s">
        <v>53</v>
      </c>
      <c r="C15" s="90"/>
      <c r="D15" s="90"/>
      <c r="E15" s="98"/>
      <c r="F15" s="98"/>
      <c r="G15" s="98"/>
      <c r="H15" s="109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21"/>
    </row>
    <row r="16" spans="1:27" ht="11.25" customHeight="1" x14ac:dyDescent="0.15">
      <c r="B16" s="89" t="s">
        <v>54</v>
      </c>
      <c r="C16" s="90"/>
      <c r="D16" s="90"/>
      <c r="E16" s="98"/>
      <c r="F16" s="98"/>
      <c r="G16" s="98"/>
      <c r="H16" s="109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21"/>
    </row>
    <row r="17" spans="2:25" ht="11.25" customHeight="1" x14ac:dyDescent="0.15">
      <c r="B17" s="89" t="s">
        <v>55</v>
      </c>
      <c r="C17" s="90"/>
      <c r="D17" s="90"/>
      <c r="E17" s="98"/>
      <c r="F17" s="98"/>
      <c r="G17" s="98"/>
      <c r="H17" s="109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21"/>
    </row>
    <row r="18" spans="2:25" ht="11.25" customHeight="1" x14ac:dyDescent="0.15">
      <c r="B18" s="89" t="s">
        <v>56</v>
      </c>
      <c r="C18" s="90"/>
      <c r="D18" s="90"/>
      <c r="E18" s="98"/>
      <c r="F18" s="98"/>
      <c r="G18" s="98"/>
      <c r="H18" s="109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21"/>
    </row>
    <row r="19" spans="2:25" x14ac:dyDescent="0.15">
      <c r="C19" s="61"/>
      <c r="D19" s="61"/>
      <c r="E19" s="61"/>
      <c r="F19" s="61"/>
      <c r="G19" s="61"/>
      <c r="H19" s="61"/>
      <c r="I19" s="61"/>
    </row>
    <row r="20" spans="2:25" x14ac:dyDescent="0.15">
      <c r="B20" s="61" t="s">
        <v>46</v>
      </c>
      <c r="C20" s="61"/>
      <c r="D20" s="61"/>
      <c r="E20" s="61"/>
      <c r="F20" s="61"/>
      <c r="G20" s="61"/>
      <c r="H20" s="61"/>
      <c r="I20" s="61"/>
    </row>
    <row r="21" spans="2:25" ht="22.5" x14ac:dyDescent="0.15">
      <c r="B21" s="96" t="s">
        <v>73</v>
      </c>
      <c r="C21" s="72" t="s">
        <v>27</v>
      </c>
      <c r="D21" s="72" t="s">
        <v>174</v>
      </c>
      <c r="E21" s="104" t="s">
        <v>26</v>
      </c>
      <c r="F21" s="104" t="s">
        <v>171</v>
      </c>
      <c r="G21" s="188" t="s">
        <v>70</v>
      </c>
      <c r="H21" s="189"/>
      <c r="I21" s="105" t="s">
        <v>69</v>
      </c>
      <c r="J21" s="105"/>
      <c r="K21" s="120"/>
      <c r="L21" s="120"/>
      <c r="M21" s="120"/>
      <c r="N21" s="120"/>
      <c r="O21" s="101"/>
      <c r="P21" s="80" t="s">
        <v>64</v>
      </c>
      <c r="Q21" s="78"/>
      <c r="R21" s="78"/>
      <c r="S21" s="78"/>
      <c r="T21" s="78"/>
      <c r="U21" s="78"/>
      <c r="V21" s="78"/>
      <c r="W21" s="78"/>
      <c r="X21" s="78"/>
      <c r="Y21" s="79"/>
    </row>
    <row r="22" spans="2:25" x14ac:dyDescent="0.15">
      <c r="B22" s="77"/>
      <c r="C22" s="77"/>
      <c r="D22" s="77"/>
      <c r="E22" s="125"/>
      <c r="F22" s="125"/>
      <c r="G22" s="125"/>
      <c r="H22" s="127"/>
      <c r="I22" s="106"/>
      <c r="J22" s="106"/>
      <c r="K22" s="106"/>
      <c r="L22" s="106"/>
      <c r="M22" s="106"/>
      <c r="N22" s="106"/>
      <c r="O22" s="102"/>
      <c r="P22" s="82" t="s">
        <v>47</v>
      </c>
      <c r="Q22" s="82" t="s">
        <v>48</v>
      </c>
      <c r="R22" s="82" t="s">
        <v>49</v>
      </c>
      <c r="S22" s="82" t="s">
        <v>50</v>
      </c>
      <c r="T22" s="82" t="s">
        <v>51</v>
      </c>
      <c r="U22" s="82" t="s">
        <v>52</v>
      </c>
      <c r="V22" s="82" t="s">
        <v>53</v>
      </c>
      <c r="W22" s="82" t="s">
        <v>54</v>
      </c>
      <c r="X22" s="82" t="s">
        <v>55</v>
      </c>
      <c r="Y22" s="82" t="s">
        <v>56</v>
      </c>
    </row>
    <row r="23" spans="2:25" x14ac:dyDescent="0.15">
      <c r="B23" s="77"/>
      <c r="C23" s="77"/>
      <c r="D23" s="77"/>
      <c r="E23" s="125"/>
      <c r="F23" s="125"/>
      <c r="G23" s="125"/>
      <c r="H23" s="127"/>
      <c r="I23" s="106"/>
      <c r="J23" s="106"/>
      <c r="K23" s="106"/>
      <c r="L23" s="106"/>
      <c r="M23" s="106"/>
      <c r="N23" s="106"/>
      <c r="O23" s="102"/>
      <c r="P23" s="76" t="str">
        <f>C9</f>
        <v>tbdb501v</v>
      </c>
      <c r="Q23" s="76" t="str">
        <f>C10</f>
        <v>tbdb501v</v>
      </c>
      <c r="R23" s="76" t="str">
        <f>C11</f>
        <v>tbdb522v</v>
      </c>
      <c r="S23" s="76" t="str">
        <f>C12</f>
        <v>tbdb522v</v>
      </c>
      <c r="T23" s="76" t="str">
        <f>C13</f>
        <v>tbdb522v</v>
      </c>
      <c r="U23" s="76" t="str">
        <f>C14</f>
        <v>tbdb522v</v>
      </c>
      <c r="V23" s="76">
        <f>C15</f>
        <v>0</v>
      </c>
      <c r="W23" s="76">
        <f>C16</f>
        <v>0</v>
      </c>
      <c r="X23" s="76">
        <f>C17</f>
        <v>0</v>
      </c>
      <c r="Y23" s="76">
        <f>C18</f>
        <v>0</v>
      </c>
    </row>
    <row r="24" spans="2:25" x14ac:dyDescent="0.15">
      <c r="B24" s="73"/>
      <c r="C24" s="73"/>
      <c r="D24" s="73"/>
      <c r="E24" s="126"/>
      <c r="F24" s="126"/>
      <c r="G24" s="126"/>
      <c r="H24" s="128"/>
      <c r="I24" s="107"/>
      <c r="J24" s="107"/>
      <c r="K24" s="107"/>
      <c r="L24" s="107"/>
      <c r="M24" s="107"/>
      <c r="N24" s="107"/>
      <c r="O24" s="103"/>
      <c r="P24" s="76">
        <f>D9</f>
        <v>3306</v>
      </c>
      <c r="Q24" s="76">
        <f>D10</f>
        <v>3306</v>
      </c>
      <c r="R24" s="76">
        <f>D11</f>
        <v>3306</v>
      </c>
      <c r="S24" s="76">
        <f>D12</f>
        <v>3306</v>
      </c>
      <c r="T24" s="76">
        <f>D13</f>
        <v>3306</v>
      </c>
      <c r="U24" s="76">
        <f>D14</f>
        <v>3306</v>
      </c>
      <c r="V24" s="76">
        <f>D15</f>
        <v>0</v>
      </c>
      <c r="W24" s="76">
        <f>D16</f>
        <v>0</v>
      </c>
      <c r="X24" s="76">
        <f>D17</f>
        <v>0</v>
      </c>
      <c r="Y24" s="76">
        <f>D18</f>
        <v>0</v>
      </c>
    </row>
    <row r="25" spans="2:25" x14ac:dyDescent="0.15">
      <c r="B25" s="91">
        <v>1</v>
      </c>
      <c r="C25" s="90" t="s">
        <v>206</v>
      </c>
      <c r="D25" s="66" t="s">
        <v>209</v>
      </c>
      <c r="E25" s="92" t="s">
        <v>210</v>
      </c>
      <c r="F25" s="135" t="s">
        <v>170</v>
      </c>
      <c r="G25" s="190"/>
      <c r="H25" s="191"/>
      <c r="I25" s="122" t="s">
        <v>157</v>
      </c>
      <c r="J25" s="123"/>
      <c r="K25" s="123"/>
      <c r="L25" s="123"/>
      <c r="M25" s="123"/>
      <c r="N25" s="123"/>
      <c r="O25" s="124"/>
      <c r="P25" s="75" t="s">
        <v>28</v>
      </c>
      <c r="Q25" s="75" t="s">
        <v>28</v>
      </c>
      <c r="R25" s="75" t="s">
        <v>28</v>
      </c>
      <c r="S25" s="75" t="s">
        <v>28</v>
      </c>
      <c r="T25" s="75" t="s">
        <v>28</v>
      </c>
      <c r="U25" s="75" t="s">
        <v>28</v>
      </c>
      <c r="V25" s="75"/>
      <c r="W25" s="75"/>
      <c r="X25" s="75"/>
      <c r="Y25" s="75"/>
    </row>
    <row r="26" spans="2:25" x14ac:dyDescent="0.15">
      <c r="B26" s="91">
        <v>2</v>
      </c>
      <c r="C26" s="90" t="s">
        <v>207</v>
      </c>
      <c r="D26" s="66" t="s">
        <v>211</v>
      </c>
      <c r="E26" s="92" t="s">
        <v>212</v>
      </c>
      <c r="F26" s="135" t="s">
        <v>170</v>
      </c>
      <c r="G26" s="186"/>
      <c r="H26" s="187"/>
      <c r="I26" s="122" t="s">
        <v>157</v>
      </c>
      <c r="J26" s="123"/>
      <c r="K26" s="123"/>
      <c r="L26" s="123"/>
      <c r="M26" s="123"/>
      <c r="N26" s="123"/>
      <c r="O26" s="124"/>
      <c r="P26" s="75" t="s">
        <v>28</v>
      </c>
      <c r="Q26" s="75" t="s">
        <v>28</v>
      </c>
      <c r="R26" s="75" t="s">
        <v>28</v>
      </c>
      <c r="S26" s="75" t="s">
        <v>28</v>
      </c>
      <c r="T26" s="75" t="s">
        <v>28</v>
      </c>
      <c r="U26" s="75" t="s">
        <v>28</v>
      </c>
      <c r="V26" s="75"/>
      <c r="W26" s="75"/>
      <c r="X26" s="75"/>
      <c r="Y26" s="75"/>
    </row>
    <row r="27" spans="2:25" x14ac:dyDescent="0.15">
      <c r="B27" s="91">
        <v>3</v>
      </c>
      <c r="C27" s="90" t="s">
        <v>208</v>
      </c>
      <c r="D27" s="66" t="s">
        <v>213</v>
      </c>
      <c r="E27" s="92" t="s">
        <v>214</v>
      </c>
      <c r="F27" s="135" t="s">
        <v>170</v>
      </c>
      <c r="G27" s="186"/>
      <c r="H27" s="187"/>
      <c r="I27" s="122" t="s">
        <v>157</v>
      </c>
      <c r="J27" s="123"/>
      <c r="K27" s="123"/>
      <c r="L27" s="123"/>
      <c r="M27" s="123"/>
      <c r="N27" s="123"/>
      <c r="O27" s="124"/>
      <c r="P27" s="75" t="s">
        <v>28</v>
      </c>
      <c r="Q27" s="75" t="s">
        <v>28</v>
      </c>
      <c r="R27" s="75" t="s">
        <v>28</v>
      </c>
      <c r="S27" s="75" t="s">
        <v>28</v>
      </c>
      <c r="T27" s="75" t="s">
        <v>28</v>
      </c>
      <c r="U27" s="75" t="s">
        <v>28</v>
      </c>
      <c r="V27" s="75"/>
      <c r="W27" s="75"/>
      <c r="X27" s="75"/>
      <c r="Y27" s="75"/>
    </row>
    <row r="28" spans="2:25" x14ac:dyDescent="0.15">
      <c r="B28" s="91">
        <v>4</v>
      </c>
      <c r="C28" s="90"/>
      <c r="D28" s="66"/>
      <c r="E28" s="92"/>
      <c r="F28" s="135"/>
      <c r="G28" s="186"/>
      <c r="H28" s="187"/>
      <c r="I28" s="122"/>
      <c r="J28" s="123"/>
      <c r="K28" s="123"/>
      <c r="L28" s="123"/>
      <c r="M28" s="123"/>
      <c r="N28" s="123"/>
      <c r="O28" s="124"/>
      <c r="P28" s="75"/>
      <c r="Q28" s="75"/>
      <c r="R28" s="75"/>
      <c r="S28" s="75"/>
      <c r="T28" s="75"/>
      <c r="U28" s="75"/>
      <c r="V28" s="75"/>
      <c r="W28" s="75"/>
      <c r="X28" s="75"/>
      <c r="Y28" s="75"/>
    </row>
    <row r="29" spans="2:25" x14ac:dyDescent="0.15">
      <c r="B29" s="91">
        <v>5</v>
      </c>
      <c r="C29" s="90"/>
      <c r="D29" s="66"/>
      <c r="E29" s="92"/>
      <c r="F29" s="135"/>
      <c r="G29" s="186"/>
      <c r="H29" s="187"/>
      <c r="I29" s="122"/>
      <c r="J29" s="123"/>
      <c r="K29" s="123"/>
      <c r="L29" s="123"/>
      <c r="M29" s="123"/>
      <c r="N29" s="123"/>
      <c r="O29" s="124"/>
      <c r="P29" s="75"/>
      <c r="Q29" s="75"/>
      <c r="R29" s="75"/>
      <c r="S29" s="75"/>
      <c r="T29" s="75"/>
      <c r="U29" s="75"/>
      <c r="V29" s="75"/>
      <c r="W29" s="75"/>
      <c r="X29" s="75"/>
      <c r="Y29" s="75"/>
    </row>
    <row r="30" spans="2:25" x14ac:dyDescent="0.15">
      <c r="B30" s="91">
        <v>6</v>
      </c>
      <c r="C30" s="90"/>
      <c r="D30" s="66"/>
      <c r="E30" s="92"/>
      <c r="F30" s="135"/>
      <c r="G30" s="186"/>
      <c r="H30" s="187"/>
      <c r="I30" s="122"/>
      <c r="J30" s="123"/>
      <c r="K30" s="123"/>
      <c r="L30" s="123"/>
      <c r="M30" s="123"/>
      <c r="N30" s="123"/>
      <c r="O30" s="124"/>
      <c r="P30" s="75"/>
      <c r="Q30" s="75"/>
      <c r="R30" s="75"/>
      <c r="S30" s="75"/>
      <c r="T30" s="75"/>
      <c r="U30" s="75"/>
      <c r="V30" s="75"/>
      <c r="W30" s="75"/>
      <c r="X30" s="75"/>
      <c r="Y30" s="75"/>
    </row>
    <row r="31" spans="2:25" x14ac:dyDescent="0.15">
      <c r="B31" s="91">
        <v>7</v>
      </c>
      <c r="C31" s="90"/>
      <c r="D31" s="66"/>
      <c r="E31" s="92"/>
      <c r="F31" s="135"/>
      <c r="G31" s="186"/>
      <c r="H31" s="187"/>
      <c r="I31" s="122"/>
      <c r="J31" s="123"/>
      <c r="K31" s="123"/>
      <c r="L31" s="123"/>
      <c r="M31" s="123"/>
      <c r="N31" s="123"/>
      <c r="O31" s="124"/>
      <c r="P31" s="75"/>
      <c r="Q31" s="75"/>
      <c r="R31" s="75"/>
      <c r="S31" s="75"/>
      <c r="T31" s="75"/>
      <c r="U31" s="75"/>
      <c r="V31" s="75"/>
      <c r="W31" s="75"/>
      <c r="X31" s="75"/>
      <c r="Y31" s="75"/>
    </row>
    <row r="32" spans="2:25" x14ac:dyDescent="0.15">
      <c r="B32" s="91">
        <v>8</v>
      </c>
      <c r="C32" s="90"/>
      <c r="D32" s="66"/>
      <c r="E32" s="92"/>
      <c r="F32" s="135"/>
      <c r="G32" s="186"/>
      <c r="H32" s="187"/>
      <c r="I32" s="122"/>
      <c r="J32" s="123"/>
      <c r="K32" s="123"/>
      <c r="L32" s="123"/>
      <c r="M32" s="123"/>
      <c r="N32" s="123"/>
      <c r="O32" s="124"/>
      <c r="P32" s="75"/>
      <c r="Q32" s="75"/>
      <c r="R32" s="75"/>
      <c r="S32" s="75"/>
      <c r="T32" s="75"/>
      <c r="U32" s="75"/>
      <c r="V32" s="75"/>
      <c r="W32" s="75"/>
      <c r="X32" s="75"/>
      <c r="Y32" s="75"/>
    </row>
    <row r="33" spans="2:25" x14ac:dyDescent="0.15">
      <c r="B33" s="91">
        <v>9</v>
      </c>
      <c r="C33" s="90"/>
      <c r="D33" s="66"/>
      <c r="E33" s="92"/>
      <c r="F33" s="135"/>
      <c r="G33" s="186"/>
      <c r="H33" s="187"/>
      <c r="I33" s="122"/>
      <c r="J33" s="123"/>
      <c r="K33" s="123"/>
      <c r="L33" s="123"/>
      <c r="M33" s="123"/>
      <c r="N33" s="123"/>
      <c r="O33" s="124"/>
      <c r="P33" s="75"/>
      <c r="Q33" s="75"/>
      <c r="R33" s="75"/>
      <c r="S33" s="75"/>
      <c r="T33" s="75"/>
      <c r="U33" s="75"/>
      <c r="V33" s="75"/>
      <c r="W33" s="75"/>
      <c r="X33" s="75"/>
      <c r="Y33" s="75"/>
    </row>
    <row r="34" spans="2:25" x14ac:dyDescent="0.15">
      <c r="B34" s="91">
        <v>10</v>
      </c>
      <c r="C34" s="90"/>
      <c r="D34" s="66"/>
      <c r="E34" s="92"/>
      <c r="F34" s="135"/>
      <c r="G34" s="186"/>
      <c r="H34" s="187"/>
      <c r="I34" s="122"/>
      <c r="J34" s="123"/>
      <c r="K34" s="123"/>
      <c r="L34" s="123"/>
      <c r="M34" s="123"/>
      <c r="N34" s="123"/>
      <c r="O34" s="124"/>
      <c r="P34" s="75"/>
      <c r="Q34" s="75"/>
      <c r="R34" s="75"/>
      <c r="S34" s="75"/>
      <c r="T34" s="75"/>
      <c r="U34" s="75"/>
      <c r="V34" s="75"/>
      <c r="W34" s="75"/>
      <c r="X34" s="75"/>
      <c r="Y34" s="75"/>
    </row>
  </sheetData>
  <mergeCells count="11">
    <mergeCell ref="G31:H31"/>
    <mergeCell ref="G32:H32"/>
    <mergeCell ref="G33:H33"/>
    <mergeCell ref="G34:H34"/>
    <mergeCell ref="G21:H21"/>
    <mergeCell ref="G25:H25"/>
    <mergeCell ref="G26:H26"/>
    <mergeCell ref="G27:H27"/>
    <mergeCell ref="G28:H28"/>
    <mergeCell ref="G29:H29"/>
    <mergeCell ref="G30:H30"/>
  </mergeCells>
  <phoneticPr fontId="3"/>
  <conditionalFormatting sqref="E25:F25 E26:E34">
    <cfRule type="containsText" dxfId="7" priority="2" operator="containsText" text="　">
      <formula>NOT(ISERROR(SEARCH("　",E25)))</formula>
    </cfRule>
    <cfRule type="containsText" dxfId="6" priority="1" operator="containsText" text=" ">
      <formula>NOT(ISERROR(SEARCH(" ",E25)))</formula>
    </cfRule>
  </conditionalFormatting>
  <dataValidations count="1">
    <dataValidation allowBlank="1" showInputMessage="1" sqref="C25:C34" xr:uid="{00000000-0002-0000-0000-000000000000}"/>
  </dataValidations>
  <pageMargins left="0.7" right="0.7" top="0.75" bottom="0.75" header="0.3" footer="0.3"/>
  <pageSetup paperSize="9" orientation="portrait" r:id="rId1"/>
  <ignoredErrors>
    <ignoredError sqref="B9:B18" numberStoredAsText="1"/>
  </ignoredError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リスト!$B$8:$B$10</xm:f>
          </x14:formula1>
          <xm:sqref>E9:E18</xm:sqref>
        </x14:dataValidation>
        <x14:dataValidation type="list" allowBlank="1" showInputMessage="1" showErrorMessage="1" xr:uid="{00000000-0002-0000-0000-000002000000}">
          <x14:formula1>
            <xm:f>リスト!$B$4:$B$5</xm:f>
          </x14:formula1>
          <xm:sqref>F9:G18</xm:sqref>
        </x14:dataValidation>
        <x14:dataValidation type="list" allowBlank="1" showInputMessage="1" showErrorMessage="1" xr:uid="{00000000-0002-0000-0000-000003000000}">
          <x14:formula1>
            <xm:f>リスト!$B$42:$B$43</xm:f>
          </x14:formula1>
          <xm:sqref>F25:F34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  <pageSetUpPr fitToPage="1"/>
  </sheetPr>
  <dimension ref="A1:I101"/>
  <sheetViews>
    <sheetView showGridLines="0" zoomScale="115" zoomScaleNormal="115" workbookViewId="0">
      <selection activeCell="I6" sqref="I6"/>
    </sheetView>
  </sheetViews>
  <sheetFormatPr defaultRowHeight="11.25" x14ac:dyDescent="0.15"/>
  <cols>
    <col min="1" max="1" width="3.33203125" style="54" customWidth="1"/>
    <col min="2" max="2" width="4.6640625" style="54" bestFit="1" customWidth="1"/>
    <col min="3" max="3" width="20.1640625" style="60" bestFit="1" customWidth="1"/>
    <col min="4" max="4" width="17.1640625" style="60" bestFit="1" customWidth="1"/>
    <col min="5" max="5" width="63.33203125" style="61" bestFit="1" customWidth="1"/>
    <col min="6" max="6" width="7" style="52" customWidth="1"/>
    <col min="7" max="7" width="108.5" style="61" bestFit="1" customWidth="1"/>
    <col min="8" max="8" width="12.1640625" style="54" bestFit="1" customWidth="1"/>
    <col min="9" max="9" width="15.1640625" style="54" customWidth="1"/>
    <col min="10" max="16384" width="9.33203125" style="54"/>
  </cols>
  <sheetData>
    <row r="1" spans="1:9" ht="21" x14ac:dyDescent="0.15">
      <c r="A1" s="1" t="s">
        <v>201</v>
      </c>
      <c r="B1" s="2"/>
      <c r="C1" s="11"/>
      <c r="D1" s="11"/>
      <c r="E1" s="2"/>
      <c r="F1" s="3"/>
      <c r="G1" s="2"/>
    </row>
    <row r="2" spans="1:9" x14ac:dyDescent="0.15">
      <c r="A2" s="53"/>
      <c r="B2" s="53"/>
      <c r="C2" s="55"/>
      <c r="D2" s="55"/>
      <c r="E2" s="53"/>
      <c r="F2" s="56"/>
      <c r="G2" s="53"/>
      <c r="H2" s="53"/>
      <c r="I2" s="53"/>
    </row>
    <row r="3" spans="1:9" x14ac:dyDescent="0.15">
      <c r="A3" s="53"/>
      <c r="B3" s="53"/>
      <c r="C3" s="55"/>
      <c r="D3" s="55"/>
      <c r="E3" s="53"/>
      <c r="F3" s="56"/>
      <c r="G3" s="53"/>
      <c r="H3" s="53"/>
      <c r="I3" s="53"/>
    </row>
    <row r="4" spans="1:9" x14ac:dyDescent="0.15">
      <c r="A4" s="53"/>
      <c r="B4" s="53"/>
      <c r="C4" s="113" t="s">
        <v>0</v>
      </c>
      <c r="D4" s="112"/>
      <c r="E4" s="83" t="str">
        <f>パラメタ!C13</f>
        <v>tbdb522v</v>
      </c>
      <c r="F4" s="57"/>
      <c r="G4" s="53"/>
    </row>
    <row r="5" spans="1:9" x14ac:dyDescent="0.15">
      <c r="A5" s="53"/>
      <c r="B5" s="53"/>
      <c r="C5" s="113" t="s">
        <v>62</v>
      </c>
      <c r="D5" s="112"/>
      <c r="E5" s="93">
        <f>パラメタ!D13</f>
        <v>3306</v>
      </c>
      <c r="F5" s="57"/>
      <c r="G5" s="53"/>
    </row>
    <row r="6" spans="1:9" x14ac:dyDescent="0.15">
      <c r="A6" s="53"/>
      <c r="B6" s="53"/>
      <c r="C6" s="113" t="s">
        <v>38</v>
      </c>
      <c r="D6" s="112"/>
      <c r="E6" s="83" t="str">
        <f>パラメタ!E13</f>
        <v>検証</v>
      </c>
      <c r="F6" s="57"/>
      <c r="G6" s="53"/>
      <c r="H6" s="64" t="s">
        <v>29</v>
      </c>
      <c r="I6" s="65">
        <v>45324</v>
      </c>
    </row>
    <row r="7" spans="1:9" x14ac:dyDescent="0.15">
      <c r="A7" s="53"/>
      <c r="B7" s="53"/>
      <c r="C7" s="113" t="s">
        <v>39</v>
      </c>
      <c r="D7" s="112"/>
      <c r="E7" s="83" t="str">
        <f>パラメタ!F13</f>
        <v>無し</v>
      </c>
      <c r="F7" s="57"/>
      <c r="G7" s="53"/>
      <c r="H7" s="64" t="s">
        <v>25</v>
      </c>
      <c r="I7" s="65"/>
    </row>
    <row r="8" spans="1:9" x14ac:dyDescent="0.15">
      <c r="A8" s="53"/>
      <c r="B8" s="53"/>
      <c r="C8" s="53"/>
      <c r="D8" s="55"/>
      <c r="E8" s="55"/>
      <c r="F8" s="57"/>
      <c r="G8" s="53"/>
      <c r="H8" s="64" t="s">
        <v>30</v>
      </c>
      <c r="I8" s="65"/>
    </row>
    <row r="9" spans="1:9" x14ac:dyDescent="0.15">
      <c r="A9" s="53"/>
      <c r="B9" s="53"/>
      <c r="C9" s="53"/>
      <c r="D9" s="55"/>
      <c r="E9" s="55"/>
      <c r="F9" s="57"/>
      <c r="G9" s="53"/>
      <c r="H9" s="64" t="s">
        <v>31</v>
      </c>
      <c r="I9" s="65"/>
    </row>
    <row r="10" spans="1:9" x14ac:dyDescent="0.15">
      <c r="A10" s="53"/>
      <c r="B10" s="53"/>
      <c r="C10" s="55"/>
      <c r="D10" s="55"/>
      <c r="E10" s="53"/>
      <c r="F10" s="56"/>
      <c r="G10" s="53"/>
      <c r="H10" s="51"/>
      <c r="I10" s="51"/>
    </row>
    <row r="11" spans="1:9" x14ac:dyDescent="0.15">
      <c r="A11" s="53"/>
      <c r="B11" s="200" t="s">
        <v>23</v>
      </c>
      <c r="C11" s="202" t="s">
        <v>1</v>
      </c>
      <c r="D11" s="62"/>
      <c r="E11" s="200" t="s">
        <v>2</v>
      </c>
      <c r="F11" s="204" t="s">
        <v>24</v>
      </c>
      <c r="G11" s="205"/>
      <c r="H11" s="192" t="s">
        <v>3</v>
      </c>
      <c r="I11" s="192" t="s">
        <v>4</v>
      </c>
    </row>
    <row r="12" spans="1:9" x14ac:dyDescent="0.15">
      <c r="A12" s="53"/>
      <c r="B12" s="201"/>
      <c r="C12" s="203"/>
      <c r="D12" s="63"/>
      <c r="E12" s="201"/>
      <c r="F12" s="206"/>
      <c r="G12" s="207"/>
      <c r="H12" s="193"/>
      <c r="I12" s="193"/>
    </row>
    <row r="13" spans="1:9" x14ac:dyDescent="0.15">
      <c r="A13" s="53"/>
      <c r="B13" s="4" t="s">
        <v>7</v>
      </c>
      <c r="C13" s="5"/>
      <c r="D13" s="5"/>
      <c r="E13" s="5"/>
      <c r="F13" s="5"/>
      <c r="G13" s="5"/>
      <c r="H13" s="5"/>
      <c r="I13" s="5"/>
    </row>
    <row r="14" spans="1:9" x14ac:dyDescent="0.15">
      <c r="A14" s="53"/>
      <c r="B14" s="194">
        <v>1</v>
      </c>
      <c r="C14" s="12" t="s">
        <v>17</v>
      </c>
      <c r="D14" s="6"/>
      <c r="E14" s="17" t="s">
        <v>34</v>
      </c>
      <c r="F14" s="21"/>
      <c r="G14" s="28" t="s">
        <v>33</v>
      </c>
      <c r="H14" s="197" t="str">
        <f>$E$4</f>
        <v>tbdb522v</v>
      </c>
      <c r="I14" s="197"/>
    </row>
    <row r="15" spans="1:9" x14ac:dyDescent="0.15">
      <c r="A15" s="53"/>
      <c r="B15" s="195"/>
      <c r="C15" s="13"/>
      <c r="D15" s="7"/>
      <c r="E15" s="20" t="s">
        <v>35</v>
      </c>
      <c r="F15" s="21"/>
      <c r="G15" s="29" t="s">
        <v>12</v>
      </c>
      <c r="H15" s="198"/>
      <c r="I15" s="198"/>
    </row>
    <row r="16" spans="1:9" x14ac:dyDescent="0.15">
      <c r="A16" s="53"/>
      <c r="B16" s="195"/>
      <c r="C16" s="13"/>
      <c r="D16" s="7"/>
      <c r="E16" s="20"/>
      <c r="F16" s="21"/>
      <c r="G16" s="22"/>
      <c r="H16" s="198"/>
      <c r="I16" s="198"/>
    </row>
    <row r="17" spans="1:9" x14ac:dyDescent="0.15">
      <c r="A17" s="53"/>
      <c r="B17" s="195"/>
      <c r="C17" s="13"/>
      <c r="D17" s="7"/>
      <c r="E17" s="20" t="s">
        <v>11</v>
      </c>
      <c r="F17" s="21" t="s">
        <v>189</v>
      </c>
      <c r="G17" s="22" t="s">
        <v>10</v>
      </c>
      <c r="H17" s="198"/>
      <c r="I17" s="198"/>
    </row>
    <row r="18" spans="1:9" x14ac:dyDescent="0.15">
      <c r="A18" s="53"/>
      <c r="B18" s="195"/>
      <c r="C18" s="13"/>
      <c r="D18" s="7"/>
      <c r="E18" s="20"/>
      <c r="F18" s="21"/>
      <c r="G18" s="22" t="str">
        <f>CONCATENATE("確認) ",$E$4," であること")</f>
        <v>確認) tbdb522v であること</v>
      </c>
      <c r="H18" s="198"/>
      <c r="I18" s="198"/>
    </row>
    <row r="19" spans="1:9" x14ac:dyDescent="0.15">
      <c r="A19" s="53"/>
      <c r="B19" s="195"/>
      <c r="C19" s="13"/>
      <c r="D19" s="7"/>
      <c r="E19" s="20"/>
      <c r="F19" s="21"/>
      <c r="G19" s="22"/>
      <c r="H19" s="198"/>
      <c r="I19" s="198"/>
    </row>
    <row r="20" spans="1:9" x14ac:dyDescent="0.15">
      <c r="A20" s="53"/>
      <c r="B20" s="195"/>
      <c r="C20" s="13"/>
      <c r="D20" s="7"/>
      <c r="E20" s="20" t="s">
        <v>36</v>
      </c>
      <c r="F20" s="21" t="s">
        <v>189</v>
      </c>
      <c r="G20" s="22" t="s">
        <v>5</v>
      </c>
      <c r="H20" s="198"/>
      <c r="I20" s="198"/>
    </row>
    <row r="21" spans="1:9" x14ac:dyDescent="0.15">
      <c r="A21" s="53"/>
      <c r="B21" s="195"/>
      <c r="C21" s="13"/>
      <c r="D21" s="7"/>
      <c r="E21" s="20"/>
      <c r="F21" s="31"/>
      <c r="G21" s="22"/>
      <c r="H21" s="198"/>
      <c r="I21" s="198"/>
    </row>
    <row r="22" spans="1:9" x14ac:dyDescent="0.15">
      <c r="A22" s="53"/>
      <c r="B22" s="195"/>
      <c r="C22" s="13"/>
      <c r="D22" s="7"/>
      <c r="E22" s="20" t="s">
        <v>13</v>
      </c>
      <c r="F22" s="21" t="s">
        <v>190</v>
      </c>
      <c r="G22" s="22" t="s">
        <v>14</v>
      </c>
      <c r="H22" s="198"/>
      <c r="I22" s="198"/>
    </row>
    <row r="23" spans="1:9" x14ac:dyDescent="0.15">
      <c r="A23" s="53"/>
      <c r="B23" s="195"/>
      <c r="C23" s="13"/>
      <c r="D23" s="7"/>
      <c r="E23" s="20"/>
      <c r="F23" s="21"/>
      <c r="G23" s="22"/>
      <c r="H23" s="198"/>
      <c r="I23" s="198"/>
    </row>
    <row r="24" spans="1:9" x14ac:dyDescent="0.15">
      <c r="A24" s="53"/>
      <c r="B24" s="195"/>
      <c r="C24" s="13"/>
      <c r="D24" s="7"/>
      <c r="E24" s="30" t="s">
        <v>160</v>
      </c>
      <c r="F24" s="21" t="s">
        <v>187</v>
      </c>
      <c r="G24" s="131" t="s">
        <v>161</v>
      </c>
      <c r="H24" s="198"/>
      <c r="I24" s="198"/>
    </row>
    <row r="25" spans="1:9" x14ac:dyDescent="0.15">
      <c r="A25" s="53"/>
      <c r="B25" s="195"/>
      <c r="C25" s="13"/>
      <c r="D25" s="7"/>
      <c r="E25" s="137" t="s">
        <v>173</v>
      </c>
      <c r="F25" s="31"/>
      <c r="G25" s="131" t="s">
        <v>162</v>
      </c>
      <c r="H25" s="198"/>
      <c r="I25" s="198"/>
    </row>
    <row r="26" spans="1:9" x14ac:dyDescent="0.15">
      <c r="A26" s="53"/>
      <c r="B26" s="195"/>
      <c r="C26" s="13"/>
      <c r="D26" s="7"/>
      <c r="E26" s="20"/>
      <c r="F26" s="31"/>
      <c r="G26" s="22"/>
      <c r="H26" s="198"/>
      <c r="I26" s="198"/>
    </row>
    <row r="27" spans="1:9" x14ac:dyDescent="0.15">
      <c r="A27" s="53"/>
      <c r="B27" s="195"/>
      <c r="C27" s="13"/>
      <c r="D27" s="7"/>
      <c r="E27" s="30" t="s">
        <v>60</v>
      </c>
      <c r="F27" s="21" t="s">
        <v>187</v>
      </c>
      <c r="G27" s="32" t="str">
        <f>パラメタ!H13</f>
        <v>/opt/s03/mysql/bin/mysql --defaults-file=/data/s03/mysql/my.cnf -u root -p town --socket=/data/s03/mysql/mysql.sock</v>
      </c>
      <c r="H27" s="198"/>
      <c r="I27" s="198"/>
    </row>
    <row r="28" spans="1:9" x14ac:dyDescent="0.15">
      <c r="A28" s="53"/>
      <c r="B28" s="195"/>
      <c r="C28" s="13"/>
      <c r="D28" s="7"/>
      <c r="E28" s="30"/>
      <c r="F28" s="31"/>
      <c r="G28" s="32" t="s">
        <v>163</v>
      </c>
      <c r="H28" s="198"/>
      <c r="I28" s="198"/>
    </row>
    <row r="29" spans="1:9" x14ac:dyDescent="0.15">
      <c r="A29" s="53"/>
      <c r="B29" s="196"/>
      <c r="C29" s="14"/>
      <c r="D29" s="8"/>
      <c r="E29" s="26"/>
      <c r="F29" s="24"/>
      <c r="G29" s="27"/>
      <c r="H29" s="199"/>
      <c r="I29" s="199"/>
    </row>
    <row r="30" spans="1:9" x14ac:dyDescent="0.15">
      <c r="A30" s="53"/>
      <c r="B30" s="4" t="s">
        <v>7</v>
      </c>
      <c r="C30" s="5"/>
      <c r="D30" s="5"/>
      <c r="E30" s="114"/>
      <c r="F30" s="5"/>
      <c r="G30" s="5"/>
      <c r="H30" s="5"/>
      <c r="I30" s="5"/>
    </row>
    <row r="31" spans="1:9" s="53" customFormat="1" ht="11.25" customHeight="1" x14ac:dyDescent="0.15">
      <c r="B31" s="194">
        <v>2</v>
      </c>
      <c r="C31" s="13" t="s">
        <v>20</v>
      </c>
      <c r="D31" s="9"/>
      <c r="E31" s="17"/>
      <c r="F31" s="18"/>
      <c r="G31" s="22"/>
      <c r="H31" s="197" t="str">
        <f>$E$4</f>
        <v>tbdb522v</v>
      </c>
      <c r="I31" s="197"/>
    </row>
    <row r="32" spans="1:9" s="53" customFormat="1" ht="11.25" customHeight="1" x14ac:dyDescent="0.15">
      <c r="B32" s="195"/>
      <c r="C32" s="13"/>
      <c r="D32" s="9"/>
      <c r="E32" s="20" t="s">
        <v>21</v>
      </c>
      <c r="F32" s="21" t="s">
        <v>191</v>
      </c>
      <c r="G32" s="22" t="str">
        <f>IF(パラメタ!T25="","",CONCATENATE("SELECT Host,User FROM mysql.user WHERE user='",パラメタ!D25,"'\G"))</f>
        <v>SELECT Host,User FROM mysql.user WHERE user='bcz049633'\G</v>
      </c>
      <c r="H32" s="198"/>
      <c r="I32" s="198"/>
    </row>
    <row r="33" spans="1:9" s="53" customFormat="1" ht="11.25" customHeight="1" x14ac:dyDescent="0.15">
      <c r="B33" s="195"/>
      <c r="C33" s="13"/>
      <c r="D33" s="9"/>
      <c r="E33" s="38"/>
      <c r="F33" s="21" t="s">
        <v>191</v>
      </c>
      <c r="G33" s="22" t="str">
        <f>IF(パラメタ!T26="","",CONCATENATE("SELECT Host,User FROM mysql.user WHERE user=""",パラメタ!D26,"""\G"))</f>
        <v>SELECT Host,User FROM mysql.user WHERE user="bcz049634"\G</v>
      </c>
      <c r="H33" s="198"/>
      <c r="I33" s="198"/>
    </row>
    <row r="34" spans="1:9" s="53" customFormat="1" ht="11.25" customHeight="1" x14ac:dyDescent="0.15">
      <c r="B34" s="195"/>
      <c r="C34" s="13"/>
      <c r="D34" s="9"/>
      <c r="E34" s="38"/>
      <c r="F34" s="21" t="s">
        <v>191</v>
      </c>
      <c r="G34" s="22" t="str">
        <f>IF(パラメタ!T27="","",CONCATENATE("SELECT Host,User FROM mysql.user WHERE user=""",パラメタ!D27,"""\G"))</f>
        <v>SELECT Host,User FROM mysql.user WHERE user="bc0090761"\G</v>
      </c>
      <c r="H34" s="198"/>
      <c r="I34" s="198"/>
    </row>
    <row r="35" spans="1:9" s="53" customFormat="1" ht="11.25" customHeight="1" x14ac:dyDescent="0.15">
      <c r="B35" s="195"/>
      <c r="C35" s="13"/>
      <c r="D35" s="9"/>
      <c r="E35" s="38"/>
      <c r="F35" s="21" t="s">
        <v>191</v>
      </c>
      <c r="G35" s="22" t="str">
        <f>IF(パラメタ!T28="","",CONCATENATE("SELECT Host,User FROM mysql.user WHERE user=""",パラメタ!D28,"""\G"))</f>
        <v/>
      </c>
      <c r="H35" s="198"/>
      <c r="I35" s="198"/>
    </row>
    <row r="36" spans="1:9" s="53" customFormat="1" ht="11.25" customHeight="1" x14ac:dyDescent="0.15">
      <c r="B36" s="195"/>
      <c r="C36" s="13"/>
      <c r="D36" s="9"/>
      <c r="E36" s="38"/>
      <c r="F36" s="21" t="s">
        <v>191</v>
      </c>
      <c r="G36" s="22" t="str">
        <f>IF(パラメタ!T29="","",CONCATENATE("SELECT Host,User FROM mysql.user WHERE user=""",パラメタ!D29,"""\G"))</f>
        <v/>
      </c>
      <c r="H36" s="198"/>
      <c r="I36" s="198"/>
    </row>
    <row r="37" spans="1:9" s="53" customFormat="1" ht="11.25" customHeight="1" x14ac:dyDescent="0.15">
      <c r="B37" s="195"/>
      <c r="C37" s="13"/>
      <c r="D37" s="9"/>
      <c r="E37" s="38"/>
      <c r="F37" s="21" t="s">
        <v>191</v>
      </c>
      <c r="G37" s="22" t="str">
        <f>IF(パラメタ!T30="","",CONCATENATE("SELECT Host,User FROM mysql.user WHERE user=""",パラメタ!D30,"""\G"))</f>
        <v/>
      </c>
      <c r="H37" s="198"/>
      <c r="I37" s="198"/>
    </row>
    <row r="38" spans="1:9" s="53" customFormat="1" ht="11.25" customHeight="1" x14ac:dyDescent="0.15">
      <c r="B38" s="195"/>
      <c r="C38" s="13"/>
      <c r="D38" s="9"/>
      <c r="E38" s="38"/>
      <c r="F38" s="21" t="s">
        <v>191</v>
      </c>
      <c r="G38" s="22" t="str">
        <f>IF(パラメタ!T31="","",CONCATENATE("SELECT Host,User FROM mysql.user WHERE user='",パラメタ!D31,"'\G"))</f>
        <v/>
      </c>
      <c r="H38" s="198"/>
      <c r="I38" s="198"/>
    </row>
    <row r="39" spans="1:9" s="53" customFormat="1" ht="11.25" customHeight="1" x14ac:dyDescent="0.15">
      <c r="B39" s="195"/>
      <c r="C39" s="13"/>
      <c r="D39" s="9"/>
      <c r="E39" s="38"/>
      <c r="F39" s="21" t="s">
        <v>191</v>
      </c>
      <c r="G39" s="22" t="str">
        <f>IF(パラメタ!T32="","",CONCATENATE("SELECT Host,User FROM mysql.user WHERE user=""",パラメタ!D32,"""\G"))</f>
        <v/>
      </c>
      <c r="H39" s="198"/>
      <c r="I39" s="198"/>
    </row>
    <row r="40" spans="1:9" s="53" customFormat="1" ht="11.25" customHeight="1" x14ac:dyDescent="0.15">
      <c r="B40" s="195"/>
      <c r="C40" s="13"/>
      <c r="D40" s="9"/>
      <c r="E40" s="38"/>
      <c r="F40" s="21" t="s">
        <v>191</v>
      </c>
      <c r="G40" s="22" t="str">
        <f>IF(パラメタ!T33="","",CONCATENATE("SELECT Host,User FROM mysql.user WHERE user=""",パラメタ!D33,"""\G"))</f>
        <v/>
      </c>
      <c r="H40" s="198"/>
      <c r="I40" s="198"/>
    </row>
    <row r="41" spans="1:9" s="53" customFormat="1" ht="11.25" customHeight="1" x14ac:dyDescent="0.15">
      <c r="B41" s="195"/>
      <c r="C41" s="13"/>
      <c r="D41" s="9"/>
      <c r="E41" s="38"/>
      <c r="F41" s="21" t="s">
        <v>191</v>
      </c>
      <c r="G41" s="22" t="str">
        <f>IF(パラメタ!T34="","",CONCATENATE("SELECT Host,User FROM mysql.user WHERE user=""",パラメタ!D34,"""\G"))</f>
        <v/>
      </c>
      <c r="H41" s="198"/>
      <c r="I41" s="198"/>
    </row>
    <row r="42" spans="1:9" s="53" customFormat="1" ht="11.25" customHeight="1" x14ac:dyDescent="0.15">
      <c r="B42" s="196"/>
      <c r="C42" s="14"/>
      <c r="D42" s="10"/>
      <c r="E42" s="38"/>
      <c r="F42" s="39"/>
      <c r="G42" s="40"/>
      <c r="H42" s="198"/>
      <c r="I42" s="198"/>
    </row>
    <row r="43" spans="1:9" s="59" customFormat="1" x14ac:dyDescent="0.15">
      <c r="A43" s="58"/>
      <c r="B43" s="194">
        <v>3</v>
      </c>
      <c r="C43" s="41" t="s">
        <v>63</v>
      </c>
      <c r="D43" s="42"/>
      <c r="E43" s="43"/>
      <c r="F43" s="44"/>
      <c r="G43" s="45"/>
      <c r="H43" s="208" t="str">
        <f>$E$4</f>
        <v>tbdb522v</v>
      </c>
      <c r="I43" s="208"/>
    </row>
    <row r="44" spans="1:9" s="59" customFormat="1" x14ac:dyDescent="0.15">
      <c r="A44" s="58"/>
      <c r="B44" s="195"/>
      <c r="C44" s="33"/>
      <c r="D44" s="34"/>
      <c r="E44" s="35" t="s">
        <v>184</v>
      </c>
      <c r="F44" s="21" t="s">
        <v>195</v>
      </c>
      <c r="G44" s="94" t="s">
        <v>196</v>
      </c>
      <c r="H44" s="209"/>
      <c r="I44" s="209"/>
    </row>
    <row r="45" spans="1:9" s="59" customFormat="1" x14ac:dyDescent="0.15">
      <c r="A45" s="58"/>
      <c r="B45" s="195"/>
      <c r="C45" s="33"/>
      <c r="D45" s="34"/>
      <c r="E45" s="35"/>
      <c r="F45" s="36"/>
      <c r="G45" s="94" t="s">
        <v>197</v>
      </c>
      <c r="H45" s="209"/>
      <c r="I45" s="209"/>
    </row>
    <row r="46" spans="1:9" s="59" customFormat="1" x14ac:dyDescent="0.15">
      <c r="A46" s="58"/>
      <c r="B46" s="195"/>
      <c r="C46" s="33"/>
      <c r="D46" s="34"/>
      <c r="E46" s="158"/>
      <c r="F46" s="159"/>
      <c r="G46" s="160"/>
      <c r="H46" s="209"/>
      <c r="I46" s="209"/>
    </row>
    <row r="47" spans="1:9" x14ac:dyDescent="0.15">
      <c r="A47" s="53"/>
      <c r="B47" s="4" t="s">
        <v>9</v>
      </c>
      <c r="C47" s="5"/>
      <c r="D47" s="5"/>
      <c r="E47" s="5"/>
      <c r="F47" s="5"/>
      <c r="G47" s="5"/>
      <c r="H47" s="5"/>
      <c r="I47" s="5"/>
    </row>
    <row r="48" spans="1:9" s="53" customFormat="1" ht="11.25" customHeight="1" x14ac:dyDescent="0.15">
      <c r="B48" s="194">
        <v>4</v>
      </c>
      <c r="C48" s="13" t="s">
        <v>15</v>
      </c>
      <c r="D48" s="9"/>
      <c r="E48" s="17"/>
      <c r="F48" s="18"/>
      <c r="G48" s="19"/>
      <c r="H48" s="197" t="str">
        <f>$E$4</f>
        <v>tbdb522v</v>
      </c>
      <c r="I48" s="197"/>
    </row>
    <row r="49" spans="1:9" s="53" customFormat="1" ht="11.25" customHeight="1" x14ac:dyDescent="0.15">
      <c r="B49" s="195"/>
      <c r="C49" s="15"/>
      <c r="D49" s="9"/>
      <c r="E49" s="20" t="s">
        <v>16</v>
      </c>
      <c r="F49" s="21"/>
      <c r="G49" s="37"/>
      <c r="H49" s="198"/>
      <c r="I49" s="198"/>
    </row>
    <row r="50" spans="1:9" s="53" customFormat="1" ht="11.25" customHeight="1" x14ac:dyDescent="0.15">
      <c r="B50" s="195"/>
      <c r="C50" s="15"/>
      <c r="D50" s="9"/>
      <c r="E50" s="20"/>
      <c r="F50" s="21"/>
      <c r="G50" s="37"/>
      <c r="H50" s="198"/>
      <c r="I50" s="198"/>
    </row>
    <row r="51" spans="1:9" s="53" customFormat="1" ht="11.25" customHeight="1" x14ac:dyDescent="0.15">
      <c r="B51" s="195"/>
      <c r="C51" s="15"/>
      <c r="D51" s="9"/>
      <c r="E51" s="20"/>
      <c r="F51" s="21"/>
      <c r="G51" s="37"/>
      <c r="H51" s="198"/>
      <c r="I51" s="198"/>
    </row>
    <row r="52" spans="1:9" s="53" customFormat="1" ht="11.25" customHeight="1" x14ac:dyDescent="0.15">
      <c r="B52" s="195"/>
      <c r="C52" s="15"/>
      <c r="D52" s="9"/>
      <c r="E52" s="20"/>
      <c r="F52" s="21"/>
      <c r="G52" s="37"/>
      <c r="H52" s="198"/>
      <c r="I52" s="198"/>
    </row>
    <row r="53" spans="1:9" s="53" customFormat="1" ht="11.25" customHeight="1" x14ac:dyDescent="0.15">
      <c r="B53" s="195"/>
      <c r="C53" s="15"/>
      <c r="D53" s="9"/>
      <c r="E53" s="20"/>
      <c r="F53" s="21"/>
      <c r="G53" s="37"/>
      <c r="H53" s="198"/>
      <c r="I53" s="198"/>
    </row>
    <row r="54" spans="1:9" s="53" customFormat="1" ht="11.25" customHeight="1" x14ac:dyDescent="0.15">
      <c r="B54" s="195"/>
      <c r="C54" s="15"/>
      <c r="D54" s="9"/>
      <c r="E54" s="20"/>
      <c r="F54" s="21"/>
      <c r="G54" s="37"/>
      <c r="H54" s="198"/>
      <c r="I54" s="198"/>
    </row>
    <row r="55" spans="1:9" s="53" customFormat="1" ht="11.25" customHeight="1" x14ac:dyDescent="0.15">
      <c r="B55" s="195"/>
      <c r="C55" s="15"/>
      <c r="D55" s="9"/>
      <c r="E55" s="20"/>
      <c r="F55" s="21"/>
      <c r="G55" s="37"/>
      <c r="H55" s="198"/>
      <c r="I55" s="198"/>
    </row>
    <row r="56" spans="1:9" s="53" customFormat="1" ht="11.25" customHeight="1" x14ac:dyDescent="0.15">
      <c r="B56" s="195"/>
      <c r="C56" s="15"/>
      <c r="D56" s="9"/>
      <c r="E56" s="20"/>
      <c r="F56" s="21"/>
      <c r="G56" s="37"/>
      <c r="H56" s="198"/>
      <c r="I56" s="198"/>
    </row>
    <row r="57" spans="1:9" s="53" customFormat="1" ht="11.25" customHeight="1" x14ac:dyDescent="0.15">
      <c r="B57" s="195"/>
      <c r="C57" s="15"/>
      <c r="D57" s="9"/>
      <c r="E57" s="20"/>
      <c r="F57" s="21"/>
      <c r="G57" s="37"/>
      <c r="H57" s="198"/>
      <c r="I57" s="198"/>
    </row>
    <row r="58" spans="1:9" s="53" customFormat="1" ht="11.25" customHeight="1" x14ac:dyDescent="0.15">
      <c r="B58" s="195"/>
      <c r="C58" s="15"/>
      <c r="D58" s="9"/>
      <c r="E58" s="20"/>
      <c r="F58" s="21"/>
      <c r="G58" s="37"/>
      <c r="H58" s="198"/>
      <c r="I58" s="198"/>
    </row>
    <row r="59" spans="1:9" s="53" customFormat="1" x14ac:dyDescent="0.15">
      <c r="B59" s="196"/>
      <c r="C59" s="16"/>
      <c r="D59" s="10"/>
      <c r="E59" s="23"/>
      <c r="F59" s="24"/>
      <c r="G59" s="25"/>
      <c r="H59" s="199"/>
      <c r="I59" s="199"/>
    </row>
    <row r="60" spans="1:9" x14ac:dyDescent="0.15">
      <c r="A60" s="53"/>
      <c r="B60" s="4" t="s">
        <v>8</v>
      </c>
      <c r="C60" s="5"/>
      <c r="D60" s="5"/>
      <c r="E60" s="5"/>
      <c r="F60" s="5"/>
      <c r="G60" s="5"/>
      <c r="H60" s="5"/>
      <c r="I60" s="5"/>
    </row>
    <row r="61" spans="1:9" s="53" customFormat="1" ht="11.25" customHeight="1" x14ac:dyDescent="0.15">
      <c r="B61" s="194">
        <v>6</v>
      </c>
      <c r="C61" s="13" t="s">
        <v>20</v>
      </c>
      <c r="D61" s="9"/>
      <c r="E61" s="17"/>
      <c r="F61" s="18"/>
      <c r="G61" s="19"/>
      <c r="H61" s="197" t="str">
        <f>$E$4</f>
        <v>tbdb522v</v>
      </c>
      <c r="I61" s="197"/>
    </row>
    <row r="62" spans="1:9" s="53" customFormat="1" ht="11.25" customHeight="1" x14ac:dyDescent="0.15">
      <c r="B62" s="195"/>
      <c r="C62" s="13"/>
      <c r="D62" s="9"/>
      <c r="E62" s="20" t="s">
        <v>22</v>
      </c>
      <c r="F62" s="21" t="s">
        <v>193</v>
      </c>
      <c r="G62" s="22" t="str">
        <f>IF(パラメタ!T25="","",CONCATENATE("SELECT Host,User FROM mysql.user WHERE user='",パラメタ!D25,"'\G"))</f>
        <v>SELECT Host,User FROM mysql.user WHERE user='bcz049633'\G</v>
      </c>
      <c r="H62" s="198"/>
      <c r="I62" s="198"/>
    </row>
    <row r="63" spans="1:9" s="53" customFormat="1" ht="11.25" customHeight="1" x14ac:dyDescent="0.15">
      <c r="B63" s="195"/>
      <c r="C63" s="13"/>
      <c r="D63" s="9"/>
      <c r="E63" s="38"/>
      <c r="F63" s="21" t="s">
        <v>193</v>
      </c>
      <c r="G63" s="22" t="str">
        <f>IF(パラメタ!T26="","",CONCATENATE("SELECT Host,User FROM mysql.user WHERE user='",パラメタ!D26,"'\G"))</f>
        <v>SELECT Host,User FROM mysql.user WHERE user='bcz049634'\G</v>
      </c>
      <c r="H63" s="198"/>
      <c r="I63" s="198"/>
    </row>
    <row r="64" spans="1:9" s="53" customFormat="1" ht="11.25" customHeight="1" x14ac:dyDescent="0.15">
      <c r="B64" s="195"/>
      <c r="C64" s="13"/>
      <c r="D64" s="9"/>
      <c r="E64" s="38"/>
      <c r="F64" s="21" t="s">
        <v>193</v>
      </c>
      <c r="G64" s="22" t="str">
        <f>IF(パラメタ!T27="","",CONCATENATE("SELECT Host,User FROM mysql.user WHERE user='",パラメタ!D27,"'\G"))</f>
        <v>SELECT Host,User FROM mysql.user WHERE user='bc0090761'\G</v>
      </c>
      <c r="H64" s="198"/>
      <c r="I64" s="198"/>
    </row>
    <row r="65" spans="2:9" s="53" customFormat="1" ht="11.25" customHeight="1" x14ac:dyDescent="0.15">
      <c r="B65" s="195"/>
      <c r="C65" s="13"/>
      <c r="D65" s="9"/>
      <c r="E65" s="38"/>
      <c r="F65" s="21" t="s">
        <v>193</v>
      </c>
      <c r="G65" s="22" t="str">
        <f>IF(パラメタ!T28="","",CONCATENATE("SELECT Host,User FROM mysql.user WHERE user='",パラメタ!D28,"'\G"))</f>
        <v/>
      </c>
      <c r="H65" s="198"/>
      <c r="I65" s="198"/>
    </row>
    <row r="66" spans="2:9" s="53" customFormat="1" ht="11.25" customHeight="1" x14ac:dyDescent="0.15">
      <c r="B66" s="195"/>
      <c r="C66" s="13"/>
      <c r="D66" s="9"/>
      <c r="E66" s="38"/>
      <c r="F66" s="21" t="s">
        <v>193</v>
      </c>
      <c r="G66" s="22" t="str">
        <f>IF(パラメタ!T29="","",CONCATENATE("SELECT Host,User FROM mysql.user WHERE user='",パラメタ!D29,"'\G"))</f>
        <v/>
      </c>
      <c r="H66" s="198"/>
      <c r="I66" s="198"/>
    </row>
    <row r="67" spans="2:9" s="53" customFormat="1" ht="11.25" customHeight="1" x14ac:dyDescent="0.15">
      <c r="B67" s="195"/>
      <c r="C67" s="13"/>
      <c r="D67" s="9"/>
      <c r="E67" s="38"/>
      <c r="F67" s="21" t="s">
        <v>193</v>
      </c>
      <c r="G67" s="22" t="str">
        <f>IF(パラメタ!T30="","",CONCATENATE("SELECT Host,User FROM mysql.user WHERE user='",パラメタ!D30,"'\G"))</f>
        <v/>
      </c>
      <c r="H67" s="198"/>
      <c r="I67" s="198"/>
    </row>
    <row r="68" spans="2:9" s="53" customFormat="1" ht="11.25" customHeight="1" x14ac:dyDescent="0.15">
      <c r="B68" s="195"/>
      <c r="C68" s="13"/>
      <c r="D68" s="9"/>
      <c r="E68" s="38"/>
      <c r="F68" s="21" t="s">
        <v>193</v>
      </c>
      <c r="G68" s="22" t="str">
        <f>IF(パラメタ!T31="","",CONCATENATE("SELECT Host,User FROM mysql.user WHERE user='",パラメタ!D31,"'\G"))</f>
        <v/>
      </c>
      <c r="H68" s="198"/>
      <c r="I68" s="198"/>
    </row>
    <row r="69" spans="2:9" s="53" customFormat="1" ht="11.25" customHeight="1" x14ac:dyDescent="0.15">
      <c r="B69" s="195"/>
      <c r="C69" s="13"/>
      <c r="D69" s="9"/>
      <c r="E69" s="38"/>
      <c r="F69" s="21" t="s">
        <v>193</v>
      </c>
      <c r="G69" s="22" t="str">
        <f>IF(パラメタ!T32="","",CONCATENATE("SELECT Host,User FROM mysql.user WHERE user='",パラメタ!D32,"'\G"))</f>
        <v/>
      </c>
      <c r="H69" s="198"/>
      <c r="I69" s="198"/>
    </row>
    <row r="70" spans="2:9" s="53" customFormat="1" ht="11.25" customHeight="1" x14ac:dyDescent="0.15">
      <c r="B70" s="195"/>
      <c r="C70" s="13"/>
      <c r="D70" s="9"/>
      <c r="E70" s="38"/>
      <c r="F70" s="21" t="s">
        <v>193</v>
      </c>
      <c r="G70" s="22" t="str">
        <f>IF(パラメタ!T33="","",CONCATENATE("SELECT Host,User FROM mysql.user WHERE user='",パラメタ!D33,"'\G"))</f>
        <v/>
      </c>
      <c r="H70" s="198"/>
      <c r="I70" s="198"/>
    </row>
    <row r="71" spans="2:9" s="53" customFormat="1" ht="11.25" customHeight="1" x14ac:dyDescent="0.15">
      <c r="B71" s="195"/>
      <c r="C71" s="13"/>
      <c r="D71" s="9"/>
      <c r="E71" s="38"/>
      <c r="F71" s="21" t="s">
        <v>193</v>
      </c>
      <c r="G71" s="22" t="str">
        <f>IF(パラメタ!T34="","",CONCATENATE("SELECT Host,User FROM mysql.user WHERE user='",パラメタ!D34,"'\G"))</f>
        <v/>
      </c>
      <c r="H71" s="198"/>
      <c r="I71" s="198"/>
    </row>
    <row r="72" spans="2:9" s="53" customFormat="1" ht="11.25" customHeight="1" x14ac:dyDescent="0.15">
      <c r="B72" s="195"/>
      <c r="C72" s="14"/>
      <c r="D72" s="10"/>
      <c r="E72" s="38"/>
      <c r="F72" s="39"/>
      <c r="G72" s="40"/>
      <c r="H72" s="198"/>
      <c r="I72" s="198"/>
    </row>
    <row r="73" spans="2:9" s="53" customFormat="1" ht="11.25" customHeight="1" x14ac:dyDescent="0.15">
      <c r="B73" s="195"/>
      <c r="C73" s="13" t="s">
        <v>92</v>
      </c>
      <c r="D73" s="9"/>
      <c r="E73" s="17"/>
      <c r="F73" s="18"/>
      <c r="G73" s="19"/>
      <c r="H73" s="197" t="str">
        <f>$E$4</f>
        <v>tbdb522v</v>
      </c>
      <c r="I73" s="197"/>
    </row>
    <row r="74" spans="2:9" s="53" customFormat="1" ht="11.25" customHeight="1" x14ac:dyDescent="0.15">
      <c r="B74" s="195"/>
      <c r="C74" s="13"/>
      <c r="D74" s="9"/>
      <c r="E74" s="20" t="s">
        <v>93</v>
      </c>
      <c r="F74" s="21" t="s">
        <v>192</v>
      </c>
      <c r="G74" s="22" t="str">
        <f>IF(パラメタ!T25="","",CONCATENATE("SHOW GRANTS FOR '",パラメタ!D25,"'@'%';"))</f>
        <v>SHOW GRANTS FOR 'bcz049633'@'%';</v>
      </c>
      <c r="H74" s="198"/>
      <c r="I74" s="198"/>
    </row>
    <row r="75" spans="2:9" s="53" customFormat="1" ht="11.25" customHeight="1" x14ac:dyDescent="0.15">
      <c r="B75" s="195"/>
      <c r="C75" s="13"/>
      <c r="D75" s="9"/>
      <c r="E75" s="38"/>
      <c r="F75" s="21" t="s">
        <v>192</v>
      </c>
      <c r="G75" s="22" t="str">
        <f>IF(パラメタ!T26="","",CONCATENATE("SHOW GRANTS FOR '",パラメタ!D26,"'@'%';"))</f>
        <v>SHOW GRANTS FOR 'bcz049634'@'%';</v>
      </c>
      <c r="H75" s="198"/>
      <c r="I75" s="198"/>
    </row>
    <row r="76" spans="2:9" s="53" customFormat="1" ht="11.25" customHeight="1" x14ac:dyDescent="0.15">
      <c r="B76" s="195"/>
      <c r="C76" s="13"/>
      <c r="D76" s="9"/>
      <c r="E76" s="38"/>
      <c r="F76" s="21" t="s">
        <v>192</v>
      </c>
      <c r="G76" s="22" t="str">
        <f>IF(パラメタ!T27="","",CONCATENATE("SHOW GRANTS FOR '",パラメタ!D27,"'@'%';"))</f>
        <v>SHOW GRANTS FOR 'bc0090761'@'%';</v>
      </c>
      <c r="H76" s="198"/>
      <c r="I76" s="198"/>
    </row>
    <row r="77" spans="2:9" s="53" customFormat="1" ht="11.25" customHeight="1" x14ac:dyDescent="0.15">
      <c r="B77" s="195"/>
      <c r="C77" s="13"/>
      <c r="D77" s="9"/>
      <c r="E77" s="38"/>
      <c r="F77" s="21" t="s">
        <v>192</v>
      </c>
      <c r="G77" s="22" t="str">
        <f>IF(パラメタ!T28="","",CONCATENATE("SHOW GRANTS FOR '",パラメタ!D28,"'@'%';"))</f>
        <v/>
      </c>
      <c r="H77" s="198"/>
      <c r="I77" s="198"/>
    </row>
    <row r="78" spans="2:9" s="53" customFormat="1" ht="11.25" customHeight="1" x14ac:dyDescent="0.15">
      <c r="B78" s="195"/>
      <c r="C78" s="13"/>
      <c r="D78" s="9"/>
      <c r="E78" s="38"/>
      <c r="F78" s="21" t="s">
        <v>192</v>
      </c>
      <c r="G78" s="22" t="str">
        <f>IF(パラメタ!T29="","",CONCATENATE("SHOW GRANTS FOR '",パラメタ!D29,"'@'%';"))</f>
        <v/>
      </c>
      <c r="H78" s="198"/>
      <c r="I78" s="198"/>
    </row>
    <row r="79" spans="2:9" s="53" customFormat="1" ht="11.25" customHeight="1" x14ac:dyDescent="0.15">
      <c r="B79" s="195"/>
      <c r="C79" s="13"/>
      <c r="D79" s="9"/>
      <c r="E79" s="38"/>
      <c r="F79" s="21" t="s">
        <v>192</v>
      </c>
      <c r="G79" s="22" t="str">
        <f>IF(パラメタ!T30="","",CONCATENATE("SHOW GRANTS FOR '",パラメタ!D30,"'@'%';"))</f>
        <v/>
      </c>
      <c r="H79" s="198"/>
      <c r="I79" s="198"/>
    </row>
    <row r="80" spans="2:9" s="53" customFormat="1" ht="11.25" customHeight="1" x14ac:dyDescent="0.15">
      <c r="B80" s="195"/>
      <c r="C80" s="13"/>
      <c r="D80" s="9"/>
      <c r="E80" s="38"/>
      <c r="F80" s="21" t="s">
        <v>192</v>
      </c>
      <c r="G80" s="22" t="str">
        <f>IF(パラメタ!T31="","",CONCATENATE("SHOW GRANTS FOR '",パラメタ!D31,"'@'%';"))</f>
        <v/>
      </c>
      <c r="H80" s="198"/>
      <c r="I80" s="198"/>
    </row>
    <row r="81" spans="1:9" s="53" customFormat="1" ht="11.25" customHeight="1" x14ac:dyDescent="0.15">
      <c r="B81" s="195"/>
      <c r="C81" s="13"/>
      <c r="D81" s="9"/>
      <c r="E81" s="38"/>
      <c r="F81" s="21" t="s">
        <v>192</v>
      </c>
      <c r="G81" s="22" t="str">
        <f>IF(パラメタ!T32="","",CONCATENATE("SHOW GRANTS FOR '",パラメタ!D32,"'@'%';"))</f>
        <v/>
      </c>
      <c r="H81" s="198"/>
      <c r="I81" s="198"/>
    </row>
    <row r="82" spans="1:9" s="53" customFormat="1" ht="11.25" customHeight="1" x14ac:dyDescent="0.15">
      <c r="B82" s="195"/>
      <c r="C82" s="13"/>
      <c r="D82" s="9"/>
      <c r="E82" s="38"/>
      <c r="F82" s="21" t="s">
        <v>192</v>
      </c>
      <c r="G82" s="22" t="str">
        <f>IF(パラメタ!T33="","",CONCATENATE("SHOW GRANTS FOR '",パラメタ!D33,"'@'%';"))</f>
        <v/>
      </c>
      <c r="H82" s="198"/>
      <c r="I82" s="198"/>
    </row>
    <row r="83" spans="1:9" s="53" customFormat="1" ht="11.25" customHeight="1" x14ac:dyDescent="0.15">
      <c r="B83" s="195"/>
      <c r="C83" s="13"/>
      <c r="D83" s="9"/>
      <c r="E83" s="38"/>
      <c r="F83" s="21" t="s">
        <v>192</v>
      </c>
      <c r="G83" s="22" t="str">
        <f>IF(パラメタ!T34="","",CONCATENATE("SHOW GRANTS FOR '",パラメタ!D34,"'@'%';"))</f>
        <v/>
      </c>
      <c r="H83" s="198"/>
      <c r="I83" s="198"/>
    </row>
    <row r="84" spans="1:9" s="53" customFormat="1" ht="11.25" customHeight="1" x14ac:dyDescent="0.15">
      <c r="B84" s="196"/>
      <c r="C84" s="14"/>
      <c r="D84" s="10"/>
      <c r="E84" s="38"/>
      <c r="F84" s="39"/>
      <c r="G84" s="40"/>
      <c r="H84" s="198"/>
      <c r="I84" s="198"/>
    </row>
    <row r="85" spans="1:9" s="59" customFormat="1" x14ac:dyDescent="0.15">
      <c r="A85" s="58"/>
      <c r="B85" s="194">
        <v>8</v>
      </c>
      <c r="C85" s="41" t="s">
        <v>65</v>
      </c>
      <c r="D85" s="42"/>
      <c r="E85" s="43"/>
      <c r="F85" s="44"/>
      <c r="G85" s="45"/>
      <c r="H85" s="208" t="str">
        <f>$E$4</f>
        <v>tbdb522v</v>
      </c>
      <c r="I85" s="208"/>
    </row>
    <row r="86" spans="1:9" s="59" customFormat="1" x14ac:dyDescent="0.15">
      <c r="A86" s="58"/>
      <c r="B86" s="195"/>
      <c r="C86" s="33"/>
      <c r="D86" s="34"/>
      <c r="E86" s="35" t="s">
        <v>66</v>
      </c>
      <c r="F86" s="21" t="s">
        <v>192</v>
      </c>
      <c r="G86" s="37" t="s">
        <v>67</v>
      </c>
      <c r="H86" s="209"/>
      <c r="I86" s="209"/>
    </row>
    <row r="87" spans="1:9" s="59" customFormat="1" x14ac:dyDescent="0.15">
      <c r="A87" s="58"/>
      <c r="B87" s="195"/>
      <c r="C87" s="33"/>
      <c r="D87" s="34"/>
      <c r="E87" s="35"/>
      <c r="F87" s="36"/>
      <c r="G87" s="37"/>
      <c r="H87" s="209"/>
      <c r="I87" s="209"/>
    </row>
    <row r="88" spans="1:9" s="59" customFormat="1" x14ac:dyDescent="0.15">
      <c r="A88" s="58"/>
      <c r="B88" s="195"/>
      <c r="C88" s="33"/>
      <c r="D88" s="34"/>
      <c r="E88" s="35" t="s">
        <v>68</v>
      </c>
      <c r="F88" s="21" t="s">
        <v>192</v>
      </c>
      <c r="G88" s="37" t="s">
        <v>18</v>
      </c>
      <c r="H88" s="209"/>
      <c r="I88" s="209"/>
    </row>
    <row r="89" spans="1:9" s="58" customFormat="1" ht="11.25" customHeight="1" x14ac:dyDescent="0.15">
      <c r="B89" s="196"/>
      <c r="C89" s="46"/>
      <c r="D89" s="47"/>
      <c r="E89" s="48"/>
      <c r="F89" s="49"/>
      <c r="G89" s="50"/>
      <c r="H89" s="210"/>
      <c r="I89" s="210"/>
    </row>
    <row r="90" spans="1:9" s="53" customFormat="1" ht="11.25" customHeight="1" x14ac:dyDescent="0.15">
      <c r="B90" s="195">
        <v>9</v>
      </c>
      <c r="C90" s="15" t="s">
        <v>6</v>
      </c>
      <c r="D90" s="9"/>
      <c r="E90" s="38" t="s">
        <v>13</v>
      </c>
      <c r="F90" s="21" t="s">
        <v>187</v>
      </c>
      <c r="G90" s="40" t="s">
        <v>14</v>
      </c>
      <c r="H90" s="198" t="str">
        <f>$E$4</f>
        <v>tbdb522v</v>
      </c>
      <c r="I90" s="198"/>
    </row>
    <row r="91" spans="1:9" x14ac:dyDescent="0.15">
      <c r="A91" s="53"/>
      <c r="B91" s="195"/>
      <c r="C91" s="13"/>
      <c r="D91" s="7"/>
      <c r="E91" s="20"/>
      <c r="F91" s="21"/>
      <c r="G91" s="22"/>
      <c r="H91" s="198"/>
      <c r="I91" s="198"/>
    </row>
    <row r="92" spans="1:9" x14ac:dyDescent="0.15">
      <c r="A92" s="53"/>
      <c r="B92" s="195"/>
      <c r="C92" s="13"/>
      <c r="D92" s="7"/>
      <c r="E92" s="30" t="s">
        <v>160</v>
      </c>
      <c r="F92" s="21" t="s">
        <v>187</v>
      </c>
      <c r="G92" s="131" t="s">
        <v>161</v>
      </c>
      <c r="H92" s="198"/>
      <c r="I92" s="198"/>
    </row>
    <row r="93" spans="1:9" x14ac:dyDescent="0.15">
      <c r="A93" s="53"/>
      <c r="B93" s="195"/>
      <c r="C93" s="13"/>
      <c r="D93" s="7"/>
      <c r="E93" s="137" t="s">
        <v>173</v>
      </c>
      <c r="F93" s="31"/>
      <c r="G93" s="131" t="s">
        <v>162</v>
      </c>
      <c r="H93" s="198"/>
      <c r="I93" s="198"/>
    </row>
    <row r="94" spans="1:9" x14ac:dyDescent="0.15">
      <c r="A94" s="53"/>
      <c r="B94" s="195"/>
      <c r="C94" s="13"/>
      <c r="D94" s="7"/>
      <c r="E94" s="20"/>
      <c r="F94" s="21"/>
      <c r="G94" s="22"/>
      <c r="H94" s="198"/>
      <c r="I94" s="198"/>
    </row>
    <row r="95" spans="1:9" x14ac:dyDescent="0.15">
      <c r="A95" s="53"/>
      <c r="B95" s="4" t="s">
        <v>164</v>
      </c>
      <c r="C95" s="5"/>
      <c r="D95" s="5"/>
      <c r="E95" s="5"/>
      <c r="F95" s="5"/>
      <c r="G95" s="5"/>
      <c r="H95" s="5"/>
      <c r="I95" s="5"/>
    </row>
    <row r="96" spans="1:9" s="53" customFormat="1" ht="11.25" customHeight="1" x14ac:dyDescent="0.15">
      <c r="B96" s="211">
        <v>10</v>
      </c>
      <c r="C96" s="15" t="s">
        <v>165</v>
      </c>
      <c r="D96" s="9"/>
      <c r="E96" s="38"/>
      <c r="F96" s="39"/>
      <c r="G96" s="40"/>
      <c r="H96" s="214" t="str">
        <f>$E$4</f>
        <v>tbdb522v</v>
      </c>
      <c r="I96" s="132"/>
    </row>
    <row r="97" spans="1:9" s="53" customFormat="1" ht="11.25" customHeight="1" x14ac:dyDescent="0.15">
      <c r="B97" s="212"/>
      <c r="C97" s="15"/>
      <c r="D97" s="9"/>
      <c r="E97" s="38" t="s">
        <v>166</v>
      </c>
      <c r="F97" s="39"/>
      <c r="G97" s="40"/>
      <c r="H97" s="215"/>
      <c r="I97" s="133"/>
    </row>
    <row r="98" spans="1:9" x14ac:dyDescent="0.15">
      <c r="A98" s="53"/>
      <c r="B98" s="212"/>
      <c r="C98" s="13"/>
      <c r="D98" s="7"/>
      <c r="E98" s="20"/>
      <c r="F98" s="21"/>
      <c r="G98" s="22"/>
      <c r="H98" s="215"/>
      <c r="I98" s="133"/>
    </row>
    <row r="99" spans="1:9" x14ac:dyDescent="0.15">
      <c r="A99" s="53"/>
      <c r="B99" s="212"/>
      <c r="C99" s="13"/>
      <c r="D99" s="7"/>
      <c r="E99" s="20"/>
      <c r="F99" s="21"/>
      <c r="G99" s="22"/>
      <c r="H99" s="215"/>
      <c r="I99" s="133"/>
    </row>
    <row r="100" spans="1:9" s="53" customFormat="1" ht="11.25" customHeight="1" x14ac:dyDescent="0.15">
      <c r="B100" s="212"/>
      <c r="C100" s="15"/>
      <c r="D100" s="9"/>
      <c r="E100" s="20" t="s">
        <v>19</v>
      </c>
      <c r="F100" s="21" t="s">
        <v>188</v>
      </c>
      <c r="G100" s="22" t="s">
        <v>18</v>
      </c>
      <c r="H100" s="215"/>
      <c r="I100" s="133"/>
    </row>
    <row r="101" spans="1:9" s="53" customFormat="1" x14ac:dyDescent="0.15">
      <c r="B101" s="213"/>
      <c r="C101" s="16"/>
      <c r="D101" s="10"/>
      <c r="E101" s="23"/>
      <c r="F101" s="24" t="s">
        <v>198</v>
      </c>
      <c r="G101" s="25" t="s">
        <v>199</v>
      </c>
      <c r="H101" s="216"/>
      <c r="I101" s="134"/>
    </row>
  </sheetData>
  <mergeCells count="31">
    <mergeCell ref="B43:B46"/>
    <mergeCell ref="H43:H46"/>
    <mergeCell ref="I43:I46"/>
    <mergeCell ref="B90:B94"/>
    <mergeCell ref="H90:H94"/>
    <mergeCell ref="I90:I94"/>
    <mergeCell ref="B85:B89"/>
    <mergeCell ref="H85:H89"/>
    <mergeCell ref="I85:I89"/>
    <mergeCell ref="I61:I72"/>
    <mergeCell ref="H73:H84"/>
    <mergeCell ref="I73:I84"/>
    <mergeCell ref="B48:B59"/>
    <mergeCell ref="H48:H59"/>
    <mergeCell ref="I48:I59"/>
    <mergeCell ref="B96:B101"/>
    <mergeCell ref="H96:H101"/>
    <mergeCell ref="I11:I12"/>
    <mergeCell ref="B11:B12"/>
    <mergeCell ref="C11:C12"/>
    <mergeCell ref="E11:E12"/>
    <mergeCell ref="F11:G12"/>
    <mergeCell ref="H11:H12"/>
    <mergeCell ref="B14:B29"/>
    <mergeCell ref="H14:H29"/>
    <mergeCell ref="I14:I29"/>
    <mergeCell ref="B31:B42"/>
    <mergeCell ref="H31:H42"/>
    <mergeCell ref="I31:I42"/>
    <mergeCell ref="B61:B84"/>
    <mergeCell ref="H61:H72"/>
  </mergeCells>
  <phoneticPr fontId="3"/>
  <dataValidations count="1">
    <dataValidation allowBlank="1" showInputMessage="1" sqref="E4 E6" xr:uid="{00000000-0002-0000-0900-000000000000}"/>
  </dataValidations>
  <pageMargins left="0.70866141732283472" right="0.70866141732283472" top="0.74803149606299213" bottom="0.74803149606299213" header="0.31496062992125984" footer="0.31496062992125984"/>
  <pageSetup paperSize="9" scale="72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FDEDEFD-9780-46CA-B200-A46E0E5DDB4C}">
            <xm:f>'\\sygnas\vol-008\本部用フォルダ\部門共通\ITIL関連\ServiceNow\05_変更管理・リリース管理\02_CAB-eCAB資料\2016年度\CHG0031978\03.作業手順書\[SYEN_DBアカウント作成手順(Oracle).xlsx]パラメタ'!#REF!=""</xm:f>
            <x14:dxf>
              <fill>
                <patternFill>
                  <bgColor theme="0" tint="-0.24994659260841701"/>
                </patternFill>
              </fill>
            </x14:dxf>
          </x14:cfRule>
          <xm:sqref>G31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M127"/>
  <sheetViews>
    <sheetView zoomScale="115" zoomScaleNormal="115" workbookViewId="0">
      <selection activeCell="A2" sqref="A2"/>
    </sheetView>
  </sheetViews>
  <sheetFormatPr defaultRowHeight="11.25" x14ac:dyDescent="0.15"/>
  <cols>
    <col min="1" max="1" width="3.5" style="163" customWidth="1"/>
    <col min="2" max="2" width="10.83203125" style="163" customWidth="1"/>
    <col min="3" max="3" width="17.1640625" style="165" customWidth="1"/>
    <col min="4" max="4" width="18.5" style="165" customWidth="1"/>
    <col min="5" max="5" width="21.33203125" style="165" bestFit="1" customWidth="1"/>
    <col min="6" max="10" width="18.5" style="165" customWidth="1"/>
    <col min="11" max="11" width="8.5" style="165" customWidth="1"/>
    <col min="12" max="12" width="91" style="164" bestFit="1" customWidth="1"/>
    <col min="13" max="13" width="8.6640625" style="163" bestFit="1" customWidth="1"/>
    <col min="14" max="16384" width="9.33203125" style="163"/>
  </cols>
  <sheetData>
    <row r="1" spans="1:12" ht="21" x14ac:dyDescent="0.15">
      <c r="A1" s="1" t="s">
        <v>59</v>
      </c>
      <c r="B1" s="162"/>
      <c r="C1" s="163"/>
      <c r="D1" s="163"/>
      <c r="E1" s="163"/>
      <c r="F1" s="163"/>
      <c r="G1" s="163"/>
      <c r="H1" s="163"/>
      <c r="I1" s="163"/>
      <c r="J1" s="163"/>
      <c r="K1" s="163"/>
    </row>
    <row r="3" spans="1:12" x14ac:dyDescent="0.15">
      <c r="B3" s="163" t="s">
        <v>178</v>
      </c>
    </row>
    <row r="4" spans="1:12" hidden="1" x14ac:dyDescent="0.15">
      <c r="B4" s="163" t="s">
        <v>176</v>
      </c>
    </row>
    <row r="5" spans="1:12" hidden="1" x14ac:dyDescent="0.15">
      <c r="B5" s="163" t="s">
        <v>177</v>
      </c>
    </row>
    <row r="7" spans="1:12" x14ac:dyDescent="0.15">
      <c r="B7" s="163" t="s">
        <v>179</v>
      </c>
    </row>
    <row r="8" spans="1:12" hidden="1" x14ac:dyDescent="0.15">
      <c r="B8" s="163" t="s">
        <v>183</v>
      </c>
      <c r="C8" s="163"/>
      <c r="L8" s="163"/>
    </row>
    <row r="9" spans="1:12" hidden="1" x14ac:dyDescent="0.15">
      <c r="B9" s="163" t="s">
        <v>180</v>
      </c>
      <c r="C9" s="163"/>
      <c r="L9" s="163"/>
    </row>
    <row r="10" spans="1:12" x14ac:dyDescent="0.15">
      <c r="B10" s="163" t="s">
        <v>186</v>
      </c>
      <c r="C10" s="163"/>
      <c r="L10" s="163"/>
    </row>
    <row r="11" spans="1:12" x14ac:dyDescent="0.15">
      <c r="B11" s="163" t="s">
        <v>175</v>
      </c>
      <c r="C11" s="163"/>
      <c r="L11" s="163"/>
    </row>
    <row r="12" spans="1:12" x14ac:dyDescent="0.15">
      <c r="C12" s="163"/>
      <c r="L12" s="163"/>
    </row>
    <row r="13" spans="1:12" x14ac:dyDescent="0.15">
      <c r="C13" s="163"/>
      <c r="E13" s="166"/>
      <c r="F13" s="166"/>
      <c r="G13" s="166"/>
      <c r="H13" s="166"/>
      <c r="I13" s="166"/>
      <c r="J13" s="166"/>
      <c r="K13" s="166"/>
      <c r="L13" s="163"/>
    </row>
    <row r="14" spans="1:12" x14ac:dyDescent="0.15">
      <c r="B14" s="167" t="s">
        <v>181</v>
      </c>
      <c r="C14" s="168" t="s">
        <v>37</v>
      </c>
      <c r="D14" s="168" t="s">
        <v>62</v>
      </c>
      <c r="E14" s="217" t="s">
        <v>159</v>
      </c>
      <c r="F14" s="217"/>
      <c r="G14" s="217"/>
      <c r="H14" s="217"/>
      <c r="I14" s="217"/>
      <c r="J14" s="169"/>
      <c r="K14" s="169"/>
      <c r="L14" s="163"/>
    </row>
    <row r="15" spans="1:12" x14ac:dyDescent="0.15">
      <c r="B15" s="170" t="s">
        <v>51</v>
      </c>
      <c r="C15" s="171" t="str">
        <f>IF(B15="","",VLOOKUP(B15,パラメタ!$B$9:$D$18,2,0))</f>
        <v>tbdb522v</v>
      </c>
      <c r="D15" s="172">
        <f>IF(B15="","",VLOOKUP(B15,パラメタ!$B$9:$D$18,3,0))</f>
        <v>3306</v>
      </c>
      <c r="E15" s="171" t="str">
        <f>IF(B15="","",VLOOKUP(B15,パラメタ!$B$9:$H$18,7,0))</f>
        <v>/opt/s03/mysql/bin/mysql --defaults-file=/data/s03/mysql/my.cnf -u root -p town --socket=/data/s03/mysql/mysql.sock</v>
      </c>
      <c r="F15" s="173"/>
      <c r="G15" s="173"/>
      <c r="H15" s="173"/>
      <c r="I15" s="174"/>
      <c r="J15" s="175"/>
      <c r="K15" s="175"/>
      <c r="L15" s="163"/>
    </row>
    <row r="17" spans="2:13" x14ac:dyDescent="0.15">
      <c r="B17" s="167" t="s">
        <v>75</v>
      </c>
      <c r="C17" s="176" t="s">
        <v>70</v>
      </c>
      <c r="D17" s="177" t="s">
        <v>76</v>
      </c>
      <c r="E17" s="178"/>
      <c r="F17" s="178"/>
      <c r="G17" s="178"/>
      <c r="H17" s="178"/>
      <c r="I17" s="178"/>
      <c r="J17" s="178"/>
      <c r="K17" s="179"/>
      <c r="L17" s="176" t="s">
        <v>172</v>
      </c>
    </row>
    <row r="18" spans="2:13" x14ac:dyDescent="0.15">
      <c r="B18" s="218">
        <v>1</v>
      </c>
      <c r="C18" s="180"/>
      <c r="D18" s="181"/>
      <c r="E18" s="182"/>
      <c r="F18" s="182"/>
      <c r="G18" s="182"/>
      <c r="H18" s="182"/>
      <c r="I18" s="182"/>
      <c r="J18" s="182"/>
      <c r="K18" s="183"/>
      <c r="L18" s="184" t="str">
        <f>IF(パラメタ!$T25="","",SUBSTITUTE(SUBSTITUTE(E15,"root",パラメタ!D25),"-p",CONCATENATE("-p",パラメタ!E25)))</f>
        <v>/opt/s03/mysql/bin/mysql --defaults-file=/data/s03/mysql/my.cnf -u bcz049633 -pU9gPt2Bc town --socket=/data/s03/mysql/mysql.sock</v>
      </c>
    </row>
    <row r="19" spans="2:13" x14ac:dyDescent="0.15">
      <c r="B19" s="219"/>
      <c r="C19" s="118" t="s">
        <v>215</v>
      </c>
      <c r="D19" s="142" t="str">
        <f>IF(OR(パラメタ!$T$25&lt;&gt;"○",C19=""),"",CONCATENATE("GRANT ",パラメタ!$I$25," ON ",IF(C19="*","","`"),C19,IF(C19="*","","`"),".* TO '",パラメタ!$D$25,"'@'%' IDENTIFIED BY '",パラメタ!$E$25,"';"))</f>
        <v>GRANT SELECT, INSERT, UPDATE, DELETE ON `town`.* TO 'bcz049633'@'%' IDENTIFIED BY 'U9gPt2Bc';</v>
      </c>
      <c r="E19" s="143"/>
      <c r="F19" s="143"/>
      <c r="G19" s="143"/>
      <c r="H19" s="143"/>
      <c r="I19" s="143"/>
      <c r="J19" s="143"/>
      <c r="K19" s="144"/>
      <c r="L19" s="139" t="str">
        <f>IF(OR(パラメタ!$T$25="",$C19=""),"",CONCATENATE("use ",$C19,"; show tables;"))</f>
        <v>use town; show tables;</v>
      </c>
    </row>
    <row r="20" spans="2:13" x14ac:dyDescent="0.15">
      <c r="B20" s="219"/>
      <c r="C20" s="116"/>
      <c r="D20" s="142" t="str">
        <f>IF(OR(パラメタ!$T$25&lt;&gt;"○",C20=""),"",CONCATENATE("GRANT ",パラメタ!$I$25," ON ",IF(C20="*","","`"),C20,IF(C20="*","","`"),".* TO '",パラメタ!$D$25,"'@'%' IDENTIFIED BY '",パラメタ!$E$25,"';"))</f>
        <v/>
      </c>
      <c r="E20" s="146"/>
      <c r="F20" s="146"/>
      <c r="G20" s="146"/>
      <c r="H20" s="146"/>
      <c r="I20" s="146"/>
      <c r="J20" s="146"/>
      <c r="K20" s="147"/>
      <c r="L20" s="139" t="str">
        <f>IF(OR(パラメタ!$T$25="",$C20=""),"",CONCATENATE("use ",$C20,"; show tables;"))</f>
        <v/>
      </c>
    </row>
    <row r="21" spans="2:13" x14ac:dyDescent="0.15">
      <c r="B21" s="219"/>
      <c r="C21" s="116"/>
      <c r="D21" s="142" t="str">
        <f>IF(OR(パラメタ!$T$25&lt;&gt;"○",C21=""),"",CONCATENATE("GRANT ",パラメタ!$I$25," ON ",IF(C21="*","","`"),C21,IF(C21="*","","`"),".* TO '",パラメタ!$D$25,"'@'%' IDENTIFIED BY '",パラメタ!$E$25,"';"))</f>
        <v/>
      </c>
      <c r="E21" s="146"/>
      <c r="F21" s="146"/>
      <c r="G21" s="146"/>
      <c r="H21" s="146"/>
      <c r="I21" s="146"/>
      <c r="J21" s="146"/>
      <c r="K21" s="147"/>
      <c r="L21" s="139" t="str">
        <f>IF(OR(パラメタ!$T$25="",$C21=""),"",CONCATENATE("use ",$C21,"; show tables;"))</f>
        <v/>
      </c>
    </row>
    <row r="22" spans="2:13" x14ac:dyDescent="0.15">
      <c r="B22" s="219"/>
      <c r="C22" s="116"/>
      <c r="D22" s="142" t="str">
        <f>IF(OR(パラメタ!$T$25&lt;&gt;"○",C22=""),"",CONCATENATE("GRANT ",パラメタ!$I$25," ON ",IF(C22="*","","`"),C22,IF(C22="*","","`"),".* TO '",パラメタ!$D$25,"'@'%' IDENTIFIED BY '",パラメタ!$E$25,"';"))</f>
        <v/>
      </c>
      <c r="E22" s="146"/>
      <c r="F22" s="146"/>
      <c r="G22" s="146"/>
      <c r="H22" s="146"/>
      <c r="I22" s="146"/>
      <c r="J22" s="146"/>
      <c r="K22" s="147"/>
      <c r="L22" s="139" t="str">
        <f>IF(OR(パラメタ!$T$25="",$C22=""),"",CONCATENATE("use ",$C22,"; show tables;"))</f>
        <v/>
      </c>
    </row>
    <row r="23" spans="2:13" x14ac:dyDescent="0.15">
      <c r="B23" s="219"/>
      <c r="C23" s="116"/>
      <c r="D23" s="142" t="str">
        <f>IF(OR(パラメタ!$T$25&lt;&gt;"○",C23=""),"",CONCATENATE("GRANT ",パラメタ!$I$25," ON ",IF(C23="*","","`"),C23,IF(C23="*","","`"),".* TO '",パラメタ!$D$25,"'@'%' IDENTIFIED BY '",パラメタ!$E$25,"';"))</f>
        <v/>
      </c>
      <c r="E23" s="146"/>
      <c r="F23" s="146"/>
      <c r="G23" s="146"/>
      <c r="H23" s="146"/>
      <c r="I23" s="146"/>
      <c r="J23" s="146"/>
      <c r="K23" s="147"/>
      <c r="L23" s="139" t="str">
        <f>IF(OR(パラメタ!$T$25="",$C23=""),"",CONCATENATE("use ",$C23,"; show tables;"))</f>
        <v/>
      </c>
    </row>
    <row r="24" spans="2:13" x14ac:dyDescent="0.15">
      <c r="B24" s="219"/>
      <c r="C24" s="116"/>
      <c r="D24" s="142" t="str">
        <f>IF(OR(パラメタ!$T$25&lt;&gt;"○",C24=""),"",CONCATENATE("GRANT ",パラメタ!$I$25," ON ",IF(C24="*","","`"),C24,IF(C24="*","","`"),".* TO '",パラメタ!$D$25,"'@'%' IDENTIFIED BY '",パラメタ!$E$25,"';"))</f>
        <v/>
      </c>
      <c r="E24" s="146"/>
      <c r="F24" s="146"/>
      <c r="G24" s="146"/>
      <c r="H24" s="146"/>
      <c r="I24" s="146"/>
      <c r="J24" s="146"/>
      <c r="K24" s="147"/>
      <c r="L24" s="139" t="str">
        <f>IF(OR(パラメタ!$T$25="",$C24=""),"",CONCATENATE("use ",$C24,"; show tables;"))</f>
        <v/>
      </c>
    </row>
    <row r="25" spans="2:13" x14ac:dyDescent="0.15">
      <c r="B25" s="219"/>
      <c r="C25" s="116"/>
      <c r="D25" s="142" t="str">
        <f>IF(OR(パラメタ!$T$25&lt;&gt;"○",C25=""),"",CONCATENATE("GRANT ",パラメタ!$I$25," ON ",IF(C25="*","","`"),C25,IF(C25="*","","`"),".* TO '",パラメタ!$D$25,"'@'%' IDENTIFIED BY '",パラメタ!$E$25,"';"))</f>
        <v/>
      </c>
      <c r="E25" s="146"/>
      <c r="F25" s="146"/>
      <c r="G25" s="146"/>
      <c r="H25" s="146"/>
      <c r="I25" s="146"/>
      <c r="J25" s="146"/>
      <c r="K25" s="147"/>
      <c r="L25" s="139" t="str">
        <f>IF(OR(パラメタ!$T$25="",$C25=""),"",CONCATENATE("use ",$C25,"; show tables;"))</f>
        <v/>
      </c>
    </row>
    <row r="26" spans="2:13" x14ac:dyDescent="0.15">
      <c r="B26" s="219"/>
      <c r="C26" s="116"/>
      <c r="D26" s="142" t="str">
        <f>IF(OR(パラメタ!$T$25&lt;&gt;"○",C26=""),"",CONCATENATE("GRANT ",パラメタ!$I$25," ON ",IF(C26="*","","`"),C26,IF(C26="*","","`"),".* TO '",パラメタ!$D$25,"'@'%' IDENTIFIED BY '",パラメタ!$E$25,"';"))</f>
        <v/>
      </c>
      <c r="E26" s="146"/>
      <c r="F26" s="146"/>
      <c r="G26" s="146"/>
      <c r="H26" s="146"/>
      <c r="I26" s="146"/>
      <c r="J26" s="146"/>
      <c r="K26" s="147"/>
      <c r="L26" s="139" t="str">
        <f>IF(OR(パラメタ!$T$25="",$C26=""),"",CONCATENATE("use ",$C26,"; show tables;"))</f>
        <v/>
      </c>
    </row>
    <row r="27" spans="2:13" x14ac:dyDescent="0.15">
      <c r="B27" s="219"/>
      <c r="C27" s="116"/>
      <c r="D27" s="142" t="str">
        <f>IF(OR(パラメタ!$T$25&lt;&gt;"○",C27=""),"",CONCATENATE("GRANT ",パラメタ!$I$25," ON ",IF(C27="*","","`"),C27,IF(C27="*","","`"),".* TO '",パラメタ!$D$25,"'@'%' IDENTIFIED BY '",パラメタ!$E$25,"';"))</f>
        <v/>
      </c>
      <c r="E27" s="146"/>
      <c r="F27" s="146"/>
      <c r="G27" s="146"/>
      <c r="H27" s="146"/>
      <c r="I27" s="146"/>
      <c r="J27" s="146"/>
      <c r="K27" s="147"/>
      <c r="L27" s="139" t="str">
        <f>IF(OR(パラメタ!$T$25="",$C27=""),"",CONCATENATE("use ",$C27,"; show tables;"))</f>
        <v/>
      </c>
    </row>
    <row r="28" spans="2:13" x14ac:dyDescent="0.15">
      <c r="B28" s="219"/>
      <c r="C28" s="119"/>
      <c r="D28" s="142" t="str">
        <f>IF(OR(パラメタ!$T$25&lt;&gt;"○",C28=""),"",CONCATENATE("GRANT ",パラメタ!$I$25," ON ",IF(C28="*","","`"),C28,IF(C28="*","","`"),".* TO '",パラメタ!$D$25,"'@'%' IDENTIFIED BY '",パラメタ!$E$25,"';"))</f>
        <v/>
      </c>
      <c r="E28" s="148"/>
      <c r="F28" s="148"/>
      <c r="G28" s="148"/>
      <c r="H28" s="148"/>
      <c r="I28" s="148"/>
      <c r="J28" s="148"/>
      <c r="K28" s="149"/>
      <c r="L28" s="139" t="str">
        <f>IF(OR(パラメタ!$T$25="",$C28=""),"",CONCATENATE("use ",$C28,"; show tables;"))</f>
        <v/>
      </c>
      <c r="M28" s="163" t="str">
        <f>IF(パラメタ!T35="","",SUBSTITUTE(SUBSTITUTE(パラメタ!I19,"root",パラメタ!D35),"-p",CONCATENATE("-p",パラメタ!E35)))</f>
        <v/>
      </c>
    </row>
    <row r="29" spans="2:13" x14ac:dyDescent="0.15">
      <c r="B29" s="218">
        <v>2</v>
      </c>
      <c r="C29" s="180"/>
      <c r="D29" s="181"/>
      <c r="E29" s="182"/>
      <c r="F29" s="182"/>
      <c r="G29" s="182"/>
      <c r="H29" s="182"/>
      <c r="I29" s="182"/>
      <c r="J29" s="182"/>
      <c r="K29" s="183"/>
      <c r="L29" s="184" t="str">
        <f>IF(パラメタ!$T26="","",SUBSTITUTE(SUBSTITUTE(E15,"root",パラメタ!D26),"-p",CONCATENATE("-p",パラメタ!E26)))</f>
        <v>/opt/s03/mysql/bin/mysql --defaults-file=/data/s03/mysql/my.cnf -u bcz049634 -pCVm23ygN town --socket=/data/s03/mysql/mysql.sock</v>
      </c>
    </row>
    <row r="30" spans="2:13" x14ac:dyDescent="0.15">
      <c r="B30" s="219"/>
      <c r="C30" s="118" t="s">
        <v>215</v>
      </c>
      <c r="D30" s="142" t="str">
        <f>IF(OR(パラメタ!$T$26&lt;&gt;"○",C30=""),"",CONCATENATE("GRANT ",パラメタ!$I$26," ON ",IF(C30="*","","`"),C30,IF(C30="*","","`"),".* TO '",パラメタ!$D$26,"'@'%' IDENTIFIED BY '",パラメタ!$E$26,"';"))</f>
        <v>GRANT SELECT, INSERT, UPDATE, DELETE ON `town`.* TO 'bcz049634'@'%' IDENTIFIED BY 'CVm23ygN';</v>
      </c>
      <c r="E30" s="143"/>
      <c r="F30" s="143"/>
      <c r="G30" s="143"/>
      <c r="H30" s="143"/>
      <c r="I30" s="143"/>
      <c r="J30" s="143"/>
      <c r="K30" s="144"/>
      <c r="L30" s="139" t="str">
        <f>IF(OR(パラメタ!$T$26="",$C30=""),"",CONCATENATE("use ",$C30,"; show tables;"))</f>
        <v>use town; show tables;</v>
      </c>
    </row>
    <row r="31" spans="2:13" x14ac:dyDescent="0.15">
      <c r="B31" s="219"/>
      <c r="C31" s="116"/>
      <c r="D31" s="142" t="str">
        <f>IF(OR(パラメタ!$T$26&lt;&gt;"○",C31=""),"",CONCATENATE("GRANT ",パラメタ!$I$26," ON ",IF(C31="*","","`"),C31,IF(C31="*","","`"),".* TO '",パラメタ!$D$26,"'@'%' IDENTIFIED BY '",パラメタ!$E$26,"';"))</f>
        <v/>
      </c>
      <c r="E31" s="146"/>
      <c r="F31" s="146"/>
      <c r="G31" s="146"/>
      <c r="H31" s="146"/>
      <c r="I31" s="146"/>
      <c r="J31" s="146"/>
      <c r="K31" s="147"/>
      <c r="L31" s="139" t="str">
        <f>IF(OR(パラメタ!$T$26="",$C31=""),"",CONCATENATE("use ",$C31,"; show tables;"))</f>
        <v/>
      </c>
    </row>
    <row r="32" spans="2:13" x14ac:dyDescent="0.15">
      <c r="B32" s="219"/>
      <c r="C32" s="116"/>
      <c r="D32" s="142" t="str">
        <f>IF(OR(パラメタ!$T$26&lt;&gt;"○",C32=""),"",CONCATENATE("GRANT ",パラメタ!$I$26," ON ",IF(C32="*","","`"),C32,IF(C32="*","","`"),".* TO '",パラメタ!$D$26,"'@'%' IDENTIFIED BY '",パラメタ!$E$26,"';"))</f>
        <v/>
      </c>
      <c r="E32" s="146"/>
      <c r="F32" s="146"/>
      <c r="G32" s="146"/>
      <c r="H32" s="146"/>
      <c r="I32" s="146"/>
      <c r="J32" s="146"/>
      <c r="K32" s="147"/>
      <c r="L32" s="139" t="str">
        <f>IF(OR(パラメタ!$T$26="",$C32=""),"",CONCATENATE("use ",$C32,"; show tables;"))</f>
        <v/>
      </c>
    </row>
    <row r="33" spans="2:12" x14ac:dyDescent="0.15">
      <c r="B33" s="219"/>
      <c r="C33" s="116"/>
      <c r="D33" s="142" t="str">
        <f>IF(OR(パラメタ!$T$26&lt;&gt;"○",C33=""),"",CONCATENATE("GRANT ",パラメタ!$I$26," ON ",IF(C33="*","","`"),C33,IF(C33="*","","`"),".* TO '",パラメタ!$D$26,"'@'%' IDENTIFIED BY '",パラメタ!$E$26,"';"))</f>
        <v/>
      </c>
      <c r="E33" s="146"/>
      <c r="F33" s="146"/>
      <c r="G33" s="146"/>
      <c r="H33" s="146"/>
      <c r="I33" s="146"/>
      <c r="J33" s="146"/>
      <c r="K33" s="147"/>
      <c r="L33" s="139" t="str">
        <f>IF(OR(パラメタ!$T$26="",$C33=""),"",CONCATENATE("use ",$C33,"; show tables;"))</f>
        <v/>
      </c>
    </row>
    <row r="34" spans="2:12" x14ac:dyDescent="0.15">
      <c r="B34" s="219"/>
      <c r="C34" s="116"/>
      <c r="D34" s="142" t="str">
        <f>IF(OR(パラメタ!$T$26&lt;&gt;"○",C34=""),"",CONCATENATE("GRANT ",パラメタ!$I$26," ON ",IF(C34="*","","`"),C34,IF(C34="*","","`"),".* TO '",パラメタ!$D$26,"'@'%' IDENTIFIED BY '",パラメタ!$E$26,"';"))</f>
        <v/>
      </c>
      <c r="E34" s="146"/>
      <c r="F34" s="146"/>
      <c r="G34" s="146"/>
      <c r="H34" s="146"/>
      <c r="I34" s="146"/>
      <c r="J34" s="146"/>
      <c r="K34" s="147"/>
      <c r="L34" s="139" t="str">
        <f>IF(OR(パラメタ!$T$26="",$C34=""),"",CONCATENATE("use ",$C34,"; show tables;"))</f>
        <v/>
      </c>
    </row>
    <row r="35" spans="2:12" x14ac:dyDescent="0.15">
      <c r="B35" s="219"/>
      <c r="C35" s="116"/>
      <c r="D35" s="142" t="str">
        <f>IF(OR(パラメタ!$T$26&lt;&gt;"○",C35=""),"",CONCATENATE("GRANT ",パラメタ!$I$26," ON ",IF(C35="*","","`"),C35,IF(C35="*","","`"),".* TO '",パラメタ!$D$26,"'@'%' IDENTIFIED BY '",パラメタ!$E$26,"';"))</f>
        <v/>
      </c>
      <c r="E35" s="146"/>
      <c r="F35" s="146"/>
      <c r="G35" s="146"/>
      <c r="H35" s="146"/>
      <c r="I35" s="146"/>
      <c r="J35" s="146"/>
      <c r="K35" s="147"/>
      <c r="L35" s="139" t="str">
        <f>IF(OR(パラメタ!$T$26="",$C35=""),"",CONCATENATE("use ",$C35,"; show tables;"))</f>
        <v/>
      </c>
    </row>
    <row r="36" spans="2:12" x14ac:dyDescent="0.15">
      <c r="B36" s="219"/>
      <c r="C36" s="116"/>
      <c r="D36" s="142" t="str">
        <f>IF(OR(パラメタ!$T$26&lt;&gt;"○",C36=""),"",CONCATENATE("GRANT ",パラメタ!$I$26," ON ",IF(C36="*","","`"),C36,IF(C36="*","","`"),".* TO '",パラメタ!$D$26,"'@'%' IDENTIFIED BY '",パラメタ!$E$26,"';"))</f>
        <v/>
      </c>
      <c r="E36" s="146"/>
      <c r="F36" s="146"/>
      <c r="G36" s="146"/>
      <c r="H36" s="146"/>
      <c r="I36" s="146"/>
      <c r="J36" s="146"/>
      <c r="K36" s="147"/>
      <c r="L36" s="139" t="str">
        <f>IF(OR(パラメタ!$T$26="",$C36=""),"",CONCATENATE("use ",$C36,"; show tables;"))</f>
        <v/>
      </c>
    </row>
    <row r="37" spans="2:12" x14ac:dyDescent="0.15">
      <c r="B37" s="219"/>
      <c r="C37" s="116"/>
      <c r="D37" s="142" t="str">
        <f>IF(OR(パラメタ!$T$26&lt;&gt;"○",C37=""),"",CONCATENATE("GRANT ",パラメタ!$I$26," ON ",IF(C37="*","","`"),C37,IF(C37="*","","`"),".* TO '",パラメタ!$D$26,"'@'%' IDENTIFIED BY '",パラメタ!$E$26,"';"))</f>
        <v/>
      </c>
      <c r="E37" s="146"/>
      <c r="F37" s="146"/>
      <c r="G37" s="146"/>
      <c r="H37" s="146"/>
      <c r="I37" s="146"/>
      <c r="J37" s="146"/>
      <c r="K37" s="147"/>
      <c r="L37" s="139" t="str">
        <f>IF(OR(パラメタ!$T$26="",$C37=""),"",CONCATENATE("use ",$C37,"; show tables;"))</f>
        <v/>
      </c>
    </row>
    <row r="38" spans="2:12" x14ac:dyDescent="0.15">
      <c r="B38" s="219"/>
      <c r="C38" s="116"/>
      <c r="D38" s="142" t="str">
        <f>IF(OR(パラメタ!$T$26&lt;&gt;"○",C38=""),"",CONCATENATE("GRANT ",パラメタ!$I$26," ON ",IF(C38="*","","`"),C38,IF(C38="*","","`"),".* TO '",パラメタ!$D$26,"'@'%' IDENTIFIED BY '",パラメタ!$E$26,"';"))</f>
        <v/>
      </c>
      <c r="E38" s="146"/>
      <c r="F38" s="146"/>
      <c r="G38" s="146"/>
      <c r="H38" s="146"/>
      <c r="I38" s="146"/>
      <c r="J38" s="146"/>
      <c r="K38" s="147"/>
      <c r="L38" s="139" t="str">
        <f>IF(OR(パラメタ!$T$26="",$C38=""),"",CONCATENATE("use ",$C38,"; show tables;"))</f>
        <v/>
      </c>
    </row>
    <row r="39" spans="2:12" x14ac:dyDescent="0.15">
      <c r="B39" s="219"/>
      <c r="C39" s="119"/>
      <c r="D39" s="142" t="str">
        <f>IF(OR(パラメタ!$T$26&lt;&gt;"○",C39=""),"",CONCATENATE("GRANT ",パラメタ!$I$26," ON ",IF(C39="*","","`"),C39,IF(C39="*","","`"),".* TO '",パラメタ!$D$26,"'@'%' IDENTIFIED BY '",パラメタ!$E$26,"';"))</f>
        <v/>
      </c>
      <c r="E39" s="148"/>
      <c r="F39" s="148"/>
      <c r="G39" s="148"/>
      <c r="H39" s="148"/>
      <c r="I39" s="148"/>
      <c r="J39" s="148"/>
      <c r="K39" s="149"/>
      <c r="L39" s="139" t="str">
        <f>IF(OR(パラメタ!$T$26="",$C39=""),"",CONCATENATE("use ",$C39,"; show tables;"))</f>
        <v/>
      </c>
    </row>
    <row r="40" spans="2:12" x14ac:dyDescent="0.15">
      <c r="B40" s="218">
        <v>3</v>
      </c>
      <c r="C40" s="180"/>
      <c r="D40" s="181"/>
      <c r="E40" s="182"/>
      <c r="F40" s="182"/>
      <c r="G40" s="182"/>
      <c r="H40" s="182"/>
      <c r="I40" s="182"/>
      <c r="J40" s="182"/>
      <c r="K40" s="183"/>
      <c r="L40" s="138" t="str">
        <f>IF(パラメタ!$T27="","",SUBSTITUTE(SUBSTITUTE(E15,"root",パラメタ!D27),"-p",CONCATENATE("-p",パラメタ!E27)))</f>
        <v>/opt/s03/mysql/bin/mysql --defaults-file=/data/s03/mysql/my.cnf -u bc0090761 -ptnV5WzA7 town --socket=/data/s03/mysql/mysql.sock</v>
      </c>
    </row>
    <row r="41" spans="2:12" x14ac:dyDescent="0.15">
      <c r="B41" s="219"/>
      <c r="C41" s="118" t="s">
        <v>215</v>
      </c>
      <c r="D41" s="142" t="str">
        <f>IF(OR(パラメタ!$T$27&lt;&gt;"○",C41=""),"",CONCATENATE("GRANT ",パラメタ!$I$27," ON ",IF(C41="*","","`"),C41,IF(C41="*","","`"),".* TO '",パラメタ!$D$27,"'@'%' IDENTIFIED BY '",パラメタ!$E$27,"';"))</f>
        <v>GRANT SELECT, INSERT, UPDATE, DELETE ON `town`.* TO 'bc0090761'@'%' IDENTIFIED BY 'tnV5WzA7';</v>
      </c>
      <c r="E41" s="143"/>
      <c r="F41" s="143"/>
      <c r="G41" s="143"/>
      <c r="H41" s="143"/>
      <c r="I41" s="143"/>
      <c r="J41" s="143"/>
      <c r="K41" s="144"/>
      <c r="L41" s="139" t="str">
        <f>IF(OR(パラメタ!$T$27="",$C41=""),"",CONCATENATE("use ",$C41,"; show tables;"))</f>
        <v>use town; show tables;</v>
      </c>
    </row>
    <row r="42" spans="2:12" x14ac:dyDescent="0.15">
      <c r="B42" s="219"/>
      <c r="C42" s="116"/>
      <c r="D42" s="142" t="str">
        <f>IF(OR(パラメタ!$T$27&lt;&gt;"○",C42=""),"",CONCATENATE("GRANT ",パラメタ!$I$27," ON ",IF(C42="*","","`"),C42,IF(C42="*","","`"),".* TO '",パラメタ!$D$27,"'@'%' IDENTIFIED BY '",パラメタ!$E$27,"';"))</f>
        <v/>
      </c>
      <c r="E42" s="146"/>
      <c r="F42" s="146"/>
      <c r="G42" s="146"/>
      <c r="H42" s="146"/>
      <c r="I42" s="146"/>
      <c r="J42" s="146"/>
      <c r="K42" s="147"/>
      <c r="L42" s="139" t="str">
        <f>IF(OR(パラメタ!$T$27="",$C42=""),"",CONCATENATE("use ",$C42,"; show tables;"))</f>
        <v/>
      </c>
    </row>
    <row r="43" spans="2:12" x14ac:dyDescent="0.15">
      <c r="B43" s="219"/>
      <c r="C43" s="116"/>
      <c r="D43" s="142" t="str">
        <f>IF(OR(パラメタ!$T$27&lt;&gt;"○",C43=""),"",CONCATENATE("GRANT ",パラメタ!$I$27," ON ",IF(C43="*","","`"),C43,IF(C43="*","","`"),".* TO '",パラメタ!$D$27,"'@'%' IDENTIFIED BY '",パラメタ!$E$27,"';"))</f>
        <v/>
      </c>
      <c r="E43" s="146"/>
      <c r="F43" s="146"/>
      <c r="G43" s="146"/>
      <c r="H43" s="146"/>
      <c r="I43" s="146"/>
      <c r="J43" s="146"/>
      <c r="K43" s="147"/>
      <c r="L43" s="139" t="str">
        <f>IF(OR(パラメタ!$T$27="",$C43=""),"",CONCATENATE("use ",$C43,"; show tables;"))</f>
        <v/>
      </c>
    </row>
    <row r="44" spans="2:12" x14ac:dyDescent="0.15">
      <c r="B44" s="219"/>
      <c r="C44" s="116"/>
      <c r="D44" s="142" t="str">
        <f>IF(OR(パラメタ!$T$27&lt;&gt;"○",C44=""),"",CONCATENATE("GRANT ",パラメタ!$I$27," ON ",IF(C44="*","","`"),C44,IF(C44="*","","`"),".* TO '",パラメタ!$D$27,"'@'%' IDENTIFIED BY '",パラメタ!$E$27,"';"))</f>
        <v/>
      </c>
      <c r="E44" s="146"/>
      <c r="F44" s="146"/>
      <c r="G44" s="146"/>
      <c r="H44" s="146"/>
      <c r="I44" s="146"/>
      <c r="J44" s="146"/>
      <c r="K44" s="147"/>
      <c r="L44" s="139" t="str">
        <f>IF(OR(パラメタ!$T$27="",$C44=""),"",CONCATENATE("use ",$C44,"; show tables;"))</f>
        <v/>
      </c>
    </row>
    <row r="45" spans="2:12" x14ac:dyDescent="0.15">
      <c r="B45" s="219"/>
      <c r="C45" s="116"/>
      <c r="D45" s="142" t="str">
        <f>IF(OR(パラメタ!$T$27&lt;&gt;"○",C45=""),"",CONCATENATE("GRANT ",パラメタ!$I$27," ON ",IF(C45="*","","`"),C45,IF(C45="*","","`"),".* TO '",パラメタ!$D$27,"'@'%' IDENTIFIED BY '",パラメタ!$E$27,"';"))</f>
        <v/>
      </c>
      <c r="E45" s="146"/>
      <c r="F45" s="146"/>
      <c r="G45" s="146"/>
      <c r="H45" s="146"/>
      <c r="I45" s="146"/>
      <c r="J45" s="146"/>
      <c r="K45" s="147"/>
      <c r="L45" s="139" t="str">
        <f>IF(OR(パラメタ!$T$27="",$C45=""),"",CONCATENATE("use ",$C45,"; show tables;"))</f>
        <v/>
      </c>
    </row>
    <row r="46" spans="2:12" x14ac:dyDescent="0.15">
      <c r="B46" s="219"/>
      <c r="C46" s="116"/>
      <c r="D46" s="142" t="str">
        <f>IF(OR(パラメタ!$T$27&lt;&gt;"○",C46=""),"",CONCATENATE("GRANT ",パラメタ!$I$27," ON ",IF(C46="*","","`"),C46,IF(C46="*","","`"),".* TO '",パラメタ!$D$27,"'@'%' IDENTIFIED BY '",パラメタ!$E$27,"';"))</f>
        <v/>
      </c>
      <c r="E46" s="146"/>
      <c r="F46" s="146"/>
      <c r="G46" s="146"/>
      <c r="H46" s="146"/>
      <c r="I46" s="146"/>
      <c r="J46" s="146"/>
      <c r="K46" s="147"/>
      <c r="L46" s="139" t="str">
        <f>IF(OR(パラメタ!$T$27="",$C46=""),"",CONCATENATE("use ",$C46,"; show tables;"))</f>
        <v/>
      </c>
    </row>
    <row r="47" spans="2:12" x14ac:dyDescent="0.15">
      <c r="B47" s="219"/>
      <c r="C47" s="116"/>
      <c r="D47" s="142" t="str">
        <f>IF(OR(パラメタ!$T$27&lt;&gt;"○",C47=""),"",CONCATENATE("GRANT ",パラメタ!$I$27," ON ",IF(C47="*","","`"),C47,IF(C47="*","","`"),".* TO '",パラメタ!$D$27,"'@'%' IDENTIFIED BY '",パラメタ!$E$27,"';"))</f>
        <v/>
      </c>
      <c r="E47" s="146"/>
      <c r="F47" s="146"/>
      <c r="G47" s="146"/>
      <c r="H47" s="146"/>
      <c r="I47" s="146"/>
      <c r="J47" s="146"/>
      <c r="K47" s="147"/>
      <c r="L47" s="139" t="str">
        <f>IF(OR(パラメタ!$T$27="",$C47=""),"",CONCATENATE("use ",$C47,"; show tables;"))</f>
        <v/>
      </c>
    </row>
    <row r="48" spans="2:12" x14ac:dyDescent="0.15">
      <c r="B48" s="219"/>
      <c r="C48" s="116"/>
      <c r="D48" s="142" t="str">
        <f>IF(OR(パラメタ!$T$27&lt;&gt;"○",C48=""),"",CONCATENATE("GRANT ",パラメタ!$I$27," ON ",IF(C48="*","","`"),C48,IF(C48="*","","`"),".* TO '",パラメタ!$D$27,"'@'%' IDENTIFIED BY '",パラメタ!$E$27,"';"))</f>
        <v/>
      </c>
      <c r="E48" s="146"/>
      <c r="F48" s="146"/>
      <c r="G48" s="146"/>
      <c r="H48" s="146"/>
      <c r="I48" s="146"/>
      <c r="J48" s="146"/>
      <c r="K48" s="147"/>
      <c r="L48" s="139" t="str">
        <f>IF(OR(パラメタ!$T$27="",$C48=""),"",CONCATENATE("use ",$C48,"; show tables;"))</f>
        <v/>
      </c>
    </row>
    <row r="49" spans="2:12" x14ac:dyDescent="0.15">
      <c r="B49" s="219"/>
      <c r="C49" s="116"/>
      <c r="D49" s="142" t="str">
        <f>IF(OR(パラメタ!$T$27&lt;&gt;"○",C49=""),"",CONCATENATE("GRANT ",パラメタ!$I$27," ON ",IF(C49="*","","`"),C49,IF(C49="*","","`"),".* TO '",パラメタ!$D$27,"'@'%' IDENTIFIED BY '",パラメタ!$E$27,"';"))</f>
        <v/>
      </c>
      <c r="E49" s="146"/>
      <c r="F49" s="146"/>
      <c r="G49" s="146"/>
      <c r="H49" s="146"/>
      <c r="I49" s="146"/>
      <c r="J49" s="146"/>
      <c r="K49" s="147"/>
      <c r="L49" s="139" t="str">
        <f>IF(OR(パラメタ!$T$27="",$C49=""),"",CONCATENATE("use ",$C49,"; show tables;"))</f>
        <v/>
      </c>
    </row>
    <row r="50" spans="2:12" x14ac:dyDescent="0.15">
      <c r="B50" s="219"/>
      <c r="C50" s="119"/>
      <c r="D50" s="142" t="str">
        <f>IF(OR(パラメタ!$T$27&lt;&gt;"○",C50=""),"",CONCATENATE("GRANT ",パラメタ!$I$27," ON ",IF(C50="*","","`"),C50,IF(C50="*","","`"),".* TO '",パラメタ!$D$27,"'@'%' IDENTIFIED BY '",パラメタ!$E$27,"';"))</f>
        <v/>
      </c>
      <c r="E50" s="148"/>
      <c r="F50" s="148"/>
      <c r="G50" s="148"/>
      <c r="H50" s="148"/>
      <c r="I50" s="148"/>
      <c r="J50" s="148"/>
      <c r="K50" s="149"/>
      <c r="L50" s="139" t="str">
        <f>IF(OR(パラメタ!$T$27="",$C50=""),"",CONCATENATE("use ",$C50,"; show tables;"))</f>
        <v/>
      </c>
    </row>
    <row r="51" spans="2:12" x14ac:dyDescent="0.15">
      <c r="B51" s="218">
        <v>4</v>
      </c>
      <c r="C51" s="180"/>
      <c r="D51" s="181"/>
      <c r="E51" s="182"/>
      <c r="F51" s="182"/>
      <c r="G51" s="182"/>
      <c r="H51" s="182"/>
      <c r="I51" s="182"/>
      <c r="J51" s="182"/>
      <c r="K51" s="183"/>
      <c r="L51" s="138" t="str">
        <f>IF(パラメタ!$T28="","",SUBSTITUTE(SUBSTITUTE(E15,"root",パラメタ!D28),"-p",CONCATENATE("-p",パラメタ!E28)))</f>
        <v/>
      </c>
    </row>
    <row r="52" spans="2:12" x14ac:dyDescent="0.15">
      <c r="B52" s="219"/>
      <c r="C52" s="118"/>
      <c r="D52" s="142" t="str">
        <f>IF(OR(パラメタ!$T$28&lt;&gt;"○",C52=""),"",CONCATENATE("GRANT ",パラメタ!$I$28," ON ",IF(C52="*","","`"),C52,IF(C52="*","","`"),".* TO '",パラメタ!$D$28,"'@'%' IDENTIFIED BY '",パラメタ!$E$28,"';"))</f>
        <v/>
      </c>
      <c r="E52" s="143"/>
      <c r="F52" s="143"/>
      <c r="G52" s="143"/>
      <c r="H52" s="143"/>
      <c r="I52" s="143"/>
      <c r="J52" s="143"/>
      <c r="K52" s="144"/>
      <c r="L52" s="139" t="str">
        <f>IF(OR(パラメタ!$T$28="",$C52=""),"",CONCATENATE("use ",$C52,"; show tables;"))</f>
        <v/>
      </c>
    </row>
    <row r="53" spans="2:12" x14ac:dyDescent="0.15">
      <c r="B53" s="219"/>
      <c r="C53" s="116"/>
      <c r="D53" s="142" t="str">
        <f>IF(OR(パラメタ!$T$28&lt;&gt;"○",C53=""),"",CONCATENATE("GRANT ",パラメタ!$I$28," ON ",IF(C53="*","","`"),C53,IF(C53="*","","`"),".* TO '",パラメタ!$D$28,"'@'%' IDENTIFIED BY '",パラメタ!$E$28,"';"))</f>
        <v/>
      </c>
      <c r="E53" s="146"/>
      <c r="F53" s="146"/>
      <c r="G53" s="146"/>
      <c r="H53" s="146"/>
      <c r="I53" s="146"/>
      <c r="J53" s="146"/>
      <c r="K53" s="147"/>
      <c r="L53" s="139" t="str">
        <f>IF(OR(パラメタ!$T$28="",$C53=""),"",CONCATENATE("use ",$C53,"; show tables;"))</f>
        <v/>
      </c>
    </row>
    <row r="54" spans="2:12" x14ac:dyDescent="0.15">
      <c r="B54" s="219"/>
      <c r="C54" s="116"/>
      <c r="D54" s="142" t="str">
        <f>IF(OR(パラメタ!$T$28&lt;&gt;"○",C54=""),"",CONCATENATE("GRANT ",パラメタ!$I$28," ON ",IF(C54="*","","`"),C54,IF(C54="*","","`"),".* TO '",パラメタ!$D$28,"'@'%' IDENTIFIED BY '",パラメタ!$E$28,"';"))</f>
        <v/>
      </c>
      <c r="E54" s="146"/>
      <c r="F54" s="146"/>
      <c r="G54" s="146"/>
      <c r="H54" s="146"/>
      <c r="I54" s="146"/>
      <c r="J54" s="146"/>
      <c r="K54" s="147"/>
      <c r="L54" s="139" t="str">
        <f>IF(OR(パラメタ!$T$28="",$C54=""),"",CONCATENATE("use ",$C54,"; show tables;"))</f>
        <v/>
      </c>
    </row>
    <row r="55" spans="2:12" x14ac:dyDescent="0.15">
      <c r="B55" s="219"/>
      <c r="C55" s="116"/>
      <c r="D55" s="142" t="str">
        <f>IF(OR(パラメタ!$T$28&lt;&gt;"○",C55=""),"",CONCATENATE("GRANT ",パラメタ!$I$28," ON ",IF(C55="*","","`"),C55,IF(C55="*","","`"),".* TO '",パラメタ!$D$28,"'@'%' IDENTIFIED BY '",パラメタ!$E$28,"';"))</f>
        <v/>
      </c>
      <c r="E55" s="146"/>
      <c r="F55" s="146"/>
      <c r="G55" s="146"/>
      <c r="H55" s="146"/>
      <c r="I55" s="146"/>
      <c r="J55" s="146"/>
      <c r="K55" s="147"/>
      <c r="L55" s="139" t="str">
        <f>IF(OR(パラメタ!$T$28="",$C55=""),"",CONCATENATE("use ",$C55,"; show tables;"))</f>
        <v/>
      </c>
    </row>
    <row r="56" spans="2:12" x14ac:dyDescent="0.15">
      <c r="B56" s="219"/>
      <c r="C56" s="116"/>
      <c r="D56" s="142" t="str">
        <f>IF(OR(パラメタ!$T$28&lt;&gt;"○",C56=""),"",CONCATENATE("GRANT ",パラメタ!$I$28," ON ",IF(C56="*","","`"),C56,IF(C56="*","","`"),".* TO '",パラメタ!$D$28,"'@'%' IDENTIFIED BY '",パラメタ!$E$28,"';"))</f>
        <v/>
      </c>
      <c r="E56" s="146"/>
      <c r="F56" s="146"/>
      <c r="G56" s="146"/>
      <c r="H56" s="146"/>
      <c r="I56" s="146"/>
      <c r="J56" s="146"/>
      <c r="K56" s="147"/>
      <c r="L56" s="139" t="str">
        <f>IF(OR(パラメタ!$T$28="",$C56=""),"",CONCATENATE("use ",$C56,"; show tables;"))</f>
        <v/>
      </c>
    </row>
    <row r="57" spans="2:12" x14ac:dyDescent="0.15">
      <c r="B57" s="219"/>
      <c r="C57" s="116"/>
      <c r="D57" s="142" t="str">
        <f>IF(OR(パラメタ!$T$28&lt;&gt;"○",C57=""),"",CONCATENATE("GRANT ",パラメタ!$I$28," ON ",IF(C57="*","","`"),C57,IF(C57="*","","`"),".* TO '",パラメタ!$D$28,"'@'%' IDENTIFIED BY '",パラメタ!$E$28,"';"))</f>
        <v/>
      </c>
      <c r="E57" s="146"/>
      <c r="F57" s="146"/>
      <c r="G57" s="146"/>
      <c r="H57" s="146"/>
      <c r="I57" s="146"/>
      <c r="J57" s="146"/>
      <c r="K57" s="147"/>
      <c r="L57" s="139" t="str">
        <f>IF(OR(パラメタ!$T$28="",$C57=""),"",CONCATENATE("use ",$C57,"; show tables;"))</f>
        <v/>
      </c>
    </row>
    <row r="58" spans="2:12" x14ac:dyDescent="0.15">
      <c r="B58" s="219"/>
      <c r="C58" s="116"/>
      <c r="D58" s="142" t="str">
        <f>IF(OR(パラメタ!$T$28&lt;&gt;"○",C58=""),"",CONCATENATE("GRANT ",パラメタ!$I$28," ON ",IF(C58="*","","`"),C58,IF(C58="*","","`"),".* TO '",パラメタ!$D$28,"'@'%' IDENTIFIED BY '",パラメタ!$E$28,"';"))</f>
        <v/>
      </c>
      <c r="E58" s="146"/>
      <c r="F58" s="146"/>
      <c r="G58" s="146"/>
      <c r="H58" s="146"/>
      <c r="I58" s="146"/>
      <c r="J58" s="146"/>
      <c r="K58" s="147"/>
      <c r="L58" s="139" t="str">
        <f>IF(OR(パラメタ!$T$28="",$C58=""),"",CONCATENATE("use ",$C58,"; show tables;"))</f>
        <v/>
      </c>
    </row>
    <row r="59" spans="2:12" x14ac:dyDescent="0.15">
      <c r="B59" s="219"/>
      <c r="C59" s="116"/>
      <c r="D59" s="142" t="str">
        <f>IF(OR(パラメタ!$T$28&lt;&gt;"○",C59=""),"",CONCATENATE("GRANT ",パラメタ!$I$28," ON ",IF(C59="*","","`"),C59,IF(C59="*","","`"),".* TO '",パラメタ!$D$28,"'@'%' IDENTIFIED BY '",パラメタ!$E$28,"';"))</f>
        <v/>
      </c>
      <c r="E59" s="146"/>
      <c r="F59" s="146"/>
      <c r="G59" s="146"/>
      <c r="H59" s="146"/>
      <c r="I59" s="146"/>
      <c r="J59" s="146"/>
      <c r="K59" s="147"/>
      <c r="L59" s="139" t="str">
        <f>IF(OR(パラメタ!$T$28="",$C59=""),"",CONCATENATE("use ",$C59,"; show tables;"))</f>
        <v/>
      </c>
    </row>
    <row r="60" spans="2:12" x14ac:dyDescent="0.15">
      <c r="B60" s="219"/>
      <c r="C60" s="116"/>
      <c r="D60" s="142" t="str">
        <f>IF(OR(パラメタ!$T$28&lt;&gt;"○",C60=""),"",CONCATENATE("GRANT ",パラメタ!$I$28," ON ",IF(C60="*","","`"),C60,IF(C60="*","","`"),".* TO '",パラメタ!$D$28,"'@'%' IDENTIFIED BY '",パラメタ!$E$28,"';"))</f>
        <v/>
      </c>
      <c r="E60" s="146"/>
      <c r="F60" s="146"/>
      <c r="G60" s="146"/>
      <c r="H60" s="146"/>
      <c r="I60" s="146"/>
      <c r="J60" s="146"/>
      <c r="K60" s="147"/>
      <c r="L60" s="139" t="str">
        <f>IF(OR(パラメタ!$T$28="",$C60=""),"",CONCATENATE("use ",$C60,"; show tables;"))</f>
        <v/>
      </c>
    </row>
    <row r="61" spans="2:12" x14ac:dyDescent="0.15">
      <c r="B61" s="219"/>
      <c r="C61" s="119"/>
      <c r="D61" s="142" t="str">
        <f>IF(OR(パラメタ!$T$28&lt;&gt;"○",C61=""),"",CONCATENATE("GRANT ",パラメタ!$I$28," ON ",IF(C61="*","","`"),C61,IF(C61="*","","`"),".* TO '",パラメタ!$D$28,"'@'%' IDENTIFIED BY '",パラメタ!$E$28,"';"))</f>
        <v/>
      </c>
      <c r="E61" s="148"/>
      <c r="F61" s="148"/>
      <c r="G61" s="148"/>
      <c r="H61" s="148"/>
      <c r="I61" s="148"/>
      <c r="J61" s="148"/>
      <c r="K61" s="149"/>
      <c r="L61" s="139" t="str">
        <f>IF(OR(パラメタ!$T$28="",$C61=""),"",CONCATENATE("use ",$C61,"; show tables;"))</f>
        <v/>
      </c>
    </row>
    <row r="62" spans="2:12" x14ac:dyDescent="0.15">
      <c r="B62" s="218">
        <v>5</v>
      </c>
      <c r="C62" s="180"/>
      <c r="D62" s="181"/>
      <c r="E62" s="182"/>
      <c r="F62" s="182"/>
      <c r="G62" s="182"/>
      <c r="H62" s="182"/>
      <c r="I62" s="182"/>
      <c r="J62" s="182"/>
      <c r="K62" s="183"/>
      <c r="L62" s="138" t="str">
        <f>IF(パラメタ!$T29="","",SUBSTITUTE(SUBSTITUTE(E15,"root",パラメタ!D29),"-p",CONCATENATE("-p",パラメタ!E29)))</f>
        <v/>
      </c>
    </row>
    <row r="63" spans="2:12" x14ac:dyDescent="0.15">
      <c r="B63" s="219"/>
      <c r="C63" s="118" t="s">
        <v>97</v>
      </c>
      <c r="D63" s="142" t="str">
        <f>IF(OR(パラメタ!$T$29&lt;&gt;"○",C63=""),"",CONCATENATE("GRANT ",パラメタ!$I$29," ON ",IF(C63="*","","`"),C63,IF(C63="*","","`"),".* TO '",パラメタ!$D$29,"'@'%' IDENTIFIED BY '",パラメタ!$E$29,"';"))</f>
        <v/>
      </c>
      <c r="E63" s="143"/>
      <c r="F63" s="143"/>
      <c r="G63" s="143"/>
      <c r="H63" s="143"/>
      <c r="I63" s="143"/>
      <c r="J63" s="143"/>
      <c r="K63" s="144"/>
      <c r="L63" s="139" t="str">
        <f>IF(OR(パラメタ!$T$29="",$C63=""),"",CONCATENATE("use ",$C63,"; show tables;"))</f>
        <v/>
      </c>
    </row>
    <row r="64" spans="2:12" x14ac:dyDescent="0.15">
      <c r="B64" s="219"/>
      <c r="C64" s="116" t="s">
        <v>98</v>
      </c>
      <c r="D64" s="142" t="str">
        <f>IF(OR(パラメタ!$T$29&lt;&gt;"○",C64=""),"",CONCATENATE("GRANT ",パラメタ!$I$29," ON ",IF(C64="*","","`"),C64,IF(C64="*","","`"),".* TO '",パラメタ!$D$29,"'@'%' IDENTIFIED BY '",パラメタ!$E$29,"';"))</f>
        <v/>
      </c>
      <c r="E64" s="146"/>
      <c r="F64" s="146"/>
      <c r="G64" s="146"/>
      <c r="H64" s="146"/>
      <c r="I64" s="146"/>
      <c r="J64" s="146"/>
      <c r="K64" s="147"/>
      <c r="L64" s="139" t="str">
        <f>IF(OR(パラメタ!$T$29="",$C64=""),"",CONCATENATE("use ",$C64,"; show tables;"))</f>
        <v/>
      </c>
    </row>
    <row r="65" spans="2:12" x14ac:dyDescent="0.15">
      <c r="B65" s="219"/>
      <c r="C65" s="116" t="s">
        <v>99</v>
      </c>
      <c r="D65" s="142" t="str">
        <f>IF(OR(パラメタ!$T$29&lt;&gt;"○",C65=""),"",CONCATENATE("GRANT ",パラメタ!$I$29," ON ",IF(C65="*","","`"),C65,IF(C65="*","","`"),".* TO '",パラメタ!$D$29,"'@'%' IDENTIFIED BY '",パラメタ!$E$29,"';"))</f>
        <v/>
      </c>
      <c r="E65" s="146"/>
      <c r="F65" s="146"/>
      <c r="G65" s="146"/>
      <c r="H65" s="146"/>
      <c r="I65" s="146"/>
      <c r="J65" s="146"/>
      <c r="K65" s="147"/>
      <c r="L65" s="139" t="str">
        <f>IF(OR(パラメタ!$T$29="",$C65=""),"",CONCATENATE("use ",$C65,"; show tables;"))</f>
        <v/>
      </c>
    </row>
    <row r="66" spans="2:12" x14ac:dyDescent="0.15">
      <c r="B66" s="219"/>
      <c r="C66" s="116" t="s">
        <v>100</v>
      </c>
      <c r="D66" s="142" t="str">
        <f>IF(OR(パラメタ!$T$29&lt;&gt;"○",C66=""),"",CONCATENATE("GRANT ",パラメタ!$I$29," ON ",IF(C66="*","","`"),C66,IF(C66="*","","`"),".* TO '",パラメタ!$D$29,"'@'%' IDENTIFIED BY '",パラメタ!$E$29,"';"))</f>
        <v/>
      </c>
      <c r="E66" s="146"/>
      <c r="F66" s="146"/>
      <c r="G66" s="146"/>
      <c r="H66" s="146"/>
      <c r="I66" s="146"/>
      <c r="J66" s="146"/>
      <c r="K66" s="147"/>
      <c r="L66" s="139" t="str">
        <f>IF(OR(パラメタ!$T$29="",$C66=""),"",CONCATENATE("use ",$C66,"; show tables;"))</f>
        <v/>
      </c>
    </row>
    <row r="67" spans="2:12" x14ac:dyDescent="0.15">
      <c r="B67" s="219"/>
      <c r="C67" s="116" t="s">
        <v>101</v>
      </c>
      <c r="D67" s="142" t="str">
        <f>IF(OR(パラメタ!$T$29&lt;&gt;"○",C67=""),"",CONCATENATE("GRANT ",パラメタ!$I$29," ON ",IF(C67="*","","`"),C67,IF(C67="*","","`"),".* TO '",パラメタ!$D$29,"'@'%' IDENTIFIED BY '",パラメタ!$E$29,"';"))</f>
        <v/>
      </c>
      <c r="E67" s="146"/>
      <c r="F67" s="146"/>
      <c r="G67" s="146"/>
      <c r="H67" s="146"/>
      <c r="I67" s="146"/>
      <c r="J67" s="146"/>
      <c r="K67" s="147"/>
      <c r="L67" s="139" t="str">
        <f>IF(OR(パラメタ!$T$29="",$C67=""),"",CONCATENATE("use ",$C67,"; show tables;"))</f>
        <v/>
      </c>
    </row>
    <row r="68" spans="2:12" x14ac:dyDescent="0.15">
      <c r="B68" s="219"/>
      <c r="C68" s="116" t="s">
        <v>102</v>
      </c>
      <c r="D68" s="142" t="str">
        <f>IF(OR(パラメタ!$T$29&lt;&gt;"○",C68=""),"",CONCATENATE("GRANT ",パラメタ!$I$29," ON ",IF(C68="*","","`"),C68,IF(C68="*","","`"),".* TO '",パラメタ!$D$29,"'@'%' IDENTIFIED BY '",パラメタ!$E$29,"';"))</f>
        <v/>
      </c>
      <c r="E68" s="146"/>
      <c r="F68" s="146"/>
      <c r="G68" s="146"/>
      <c r="H68" s="146"/>
      <c r="I68" s="146"/>
      <c r="J68" s="146"/>
      <c r="K68" s="147"/>
      <c r="L68" s="139" t="str">
        <f>IF(OR(パラメタ!$T$29="",$C68=""),"",CONCATENATE("use ",$C68,"; show tables;"))</f>
        <v/>
      </c>
    </row>
    <row r="69" spans="2:12" x14ac:dyDescent="0.15">
      <c r="B69" s="219"/>
      <c r="C69" s="116" t="s">
        <v>103</v>
      </c>
      <c r="D69" s="142" t="str">
        <f>IF(OR(パラメタ!$T$29&lt;&gt;"○",C69=""),"",CONCATENATE("GRANT ",パラメタ!$I$29," ON ",IF(C69="*","","`"),C69,IF(C69="*","","`"),".* TO '",パラメタ!$D$29,"'@'%' IDENTIFIED BY '",パラメタ!$E$29,"';"))</f>
        <v/>
      </c>
      <c r="E69" s="146"/>
      <c r="F69" s="146"/>
      <c r="G69" s="146"/>
      <c r="H69" s="146"/>
      <c r="I69" s="146"/>
      <c r="J69" s="146"/>
      <c r="K69" s="147"/>
      <c r="L69" s="139" t="str">
        <f>IF(OR(パラメタ!$T$29="",$C69=""),"",CONCATENATE("use ",$C69,"; show tables;"))</f>
        <v/>
      </c>
    </row>
    <row r="70" spans="2:12" x14ac:dyDescent="0.15">
      <c r="B70" s="219"/>
      <c r="C70" s="116" t="s">
        <v>104</v>
      </c>
      <c r="D70" s="142" t="str">
        <f>IF(OR(パラメタ!$T$29&lt;&gt;"○",C70=""),"",CONCATENATE("GRANT ",パラメタ!$I$29," ON ",IF(C70="*","","`"),C70,IF(C70="*","","`"),".* TO '",パラメタ!$D$29,"'@'%' IDENTIFIED BY '",パラメタ!$E$29,"';"))</f>
        <v/>
      </c>
      <c r="E70" s="146"/>
      <c r="F70" s="146"/>
      <c r="G70" s="146"/>
      <c r="H70" s="146"/>
      <c r="I70" s="146"/>
      <c r="J70" s="146"/>
      <c r="K70" s="147"/>
      <c r="L70" s="139" t="str">
        <f>IF(OR(パラメタ!$T$29="",$C70=""),"",CONCATENATE("use ",$C70,"; show tables;"))</f>
        <v/>
      </c>
    </row>
    <row r="71" spans="2:12" x14ac:dyDescent="0.15">
      <c r="B71" s="219"/>
      <c r="C71" s="116" t="s">
        <v>105</v>
      </c>
      <c r="D71" s="142" t="str">
        <f>IF(OR(パラメタ!$T$29&lt;&gt;"○",C71=""),"",CONCATENATE("GRANT ",パラメタ!$I$29," ON ",IF(C71="*","","`"),C71,IF(C71="*","","`"),".* TO '",パラメタ!$D$29,"'@'%' IDENTIFIED BY '",パラメタ!$E$29,"';"))</f>
        <v/>
      </c>
      <c r="E71" s="146"/>
      <c r="F71" s="146"/>
      <c r="G71" s="146"/>
      <c r="H71" s="146"/>
      <c r="I71" s="146"/>
      <c r="J71" s="146"/>
      <c r="K71" s="147"/>
      <c r="L71" s="139" t="str">
        <f>IF(OR(パラメタ!$T$29="",$C71=""),"",CONCATENATE("use ",$C71,"; show tables;"))</f>
        <v/>
      </c>
    </row>
    <row r="72" spans="2:12" x14ac:dyDescent="0.15">
      <c r="B72" s="219"/>
      <c r="C72" s="119" t="s">
        <v>106</v>
      </c>
      <c r="D72" s="142" t="str">
        <f>IF(OR(パラメタ!$T$29&lt;&gt;"○",C72=""),"",CONCATENATE("GRANT ",パラメタ!$I$29," ON ",IF(C72="*","","`"),C72,IF(C72="*","","`"),".* TO '",パラメタ!$D$29,"'@'%' IDENTIFIED BY '",パラメタ!$E$29,"';"))</f>
        <v/>
      </c>
      <c r="E72" s="148"/>
      <c r="F72" s="148"/>
      <c r="G72" s="148"/>
      <c r="H72" s="148"/>
      <c r="I72" s="148"/>
      <c r="J72" s="148"/>
      <c r="K72" s="149"/>
      <c r="L72" s="139" t="str">
        <f>IF(OR(パラメタ!$T$29="",$C72=""),"",CONCATENATE("use ",$C72,"; show tables;"))</f>
        <v/>
      </c>
    </row>
    <row r="73" spans="2:12" x14ac:dyDescent="0.15">
      <c r="B73" s="218">
        <v>6</v>
      </c>
      <c r="C73" s="180"/>
      <c r="D73" s="181"/>
      <c r="E73" s="182"/>
      <c r="F73" s="182"/>
      <c r="G73" s="182"/>
      <c r="H73" s="182"/>
      <c r="I73" s="182"/>
      <c r="J73" s="182"/>
      <c r="K73" s="183"/>
      <c r="L73" s="138" t="str">
        <f>IF(パラメタ!$T30="","",SUBSTITUTE(SUBSTITUTE(E15,"root",パラメタ!D30),"-p",CONCATENATE("-p",パラメタ!E30)))</f>
        <v/>
      </c>
    </row>
    <row r="74" spans="2:12" x14ac:dyDescent="0.15">
      <c r="B74" s="219"/>
      <c r="C74" s="118" t="s">
        <v>107</v>
      </c>
      <c r="D74" s="142" t="str">
        <f>IF(OR(パラメタ!$T$30&lt;&gt;"○",C74=""),"",CONCATENATE("GRANT ",パラメタ!$I$30," ON ",IF(C74="*","","`"),C74,IF(C74="*","","`"),".* TO '",パラメタ!$D$30,"'@'%' IDENTIFIED BY '",パラメタ!$E$30,"';"))</f>
        <v/>
      </c>
      <c r="E74" s="143"/>
      <c r="F74" s="143"/>
      <c r="G74" s="143"/>
      <c r="H74" s="143"/>
      <c r="I74" s="143"/>
      <c r="J74" s="143"/>
      <c r="K74" s="144"/>
      <c r="L74" s="139" t="str">
        <f>IF(OR(パラメタ!$T$30="",$C74=""),"",CONCATENATE("use ",$C74,"; show tables;"))</f>
        <v/>
      </c>
    </row>
    <row r="75" spans="2:12" x14ac:dyDescent="0.15">
      <c r="B75" s="219"/>
      <c r="C75" s="116" t="s">
        <v>108</v>
      </c>
      <c r="D75" s="142" t="str">
        <f>IF(OR(パラメタ!$T$30&lt;&gt;"○",C75=""),"",CONCATENATE("GRANT ",パラメタ!$I$30," ON ",IF(C75="*","","`"),C75,IF(C75="*","","`"),".* TO '",パラメタ!$D$30,"'@'%' IDENTIFIED BY '",パラメタ!$E$30,"';"))</f>
        <v/>
      </c>
      <c r="E75" s="146"/>
      <c r="F75" s="146"/>
      <c r="G75" s="146"/>
      <c r="H75" s="146"/>
      <c r="I75" s="146"/>
      <c r="J75" s="146"/>
      <c r="K75" s="147"/>
      <c r="L75" s="139" t="str">
        <f>IF(OR(パラメタ!$T$30="",$C75=""),"",CONCATENATE("use ",$C75,"; show tables;"))</f>
        <v/>
      </c>
    </row>
    <row r="76" spans="2:12" x14ac:dyDescent="0.15">
      <c r="B76" s="219"/>
      <c r="C76" s="116" t="s">
        <v>109</v>
      </c>
      <c r="D76" s="142" t="str">
        <f>IF(OR(パラメタ!$T$30&lt;&gt;"○",C76=""),"",CONCATENATE("GRANT ",パラメタ!$I$30," ON ",IF(C76="*","","`"),C76,IF(C76="*","","`"),".* TO '",パラメタ!$D$30,"'@'%' IDENTIFIED BY '",パラメタ!$E$30,"';"))</f>
        <v/>
      </c>
      <c r="E76" s="146"/>
      <c r="F76" s="146"/>
      <c r="G76" s="146"/>
      <c r="H76" s="146"/>
      <c r="I76" s="146"/>
      <c r="J76" s="146"/>
      <c r="K76" s="147"/>
      <c r="L76" s="139" t="str">
        <f>IF(OR(パラメタ!$T$30="",$C76=""),"",CONCATENATE("use ",$C76,"; show tables;"))</f>
        <v/>
      </c>
    </row>
    <row r="77" spans="2:12" x14ac:dyDescent="0.15">
      <c r="B77" s="219"/>
      <c r="C77" s="116" t="s">
        <v>110</v>
      </c>
      <c r="D77" s="142" t="str">
        <f>IF(OR(パラメタ!$T$30&lt;&gt;"○",C77=""),"",CONCATENATE("GRANT ",パラメタ!$I$30," ON ",IF(C77="*","","`"),C77,IF(C77="*","","`"),".* TO '",パラメタ!$D$30,"'@'%' IDENTIFIED BY '",パラメタ!$E$30,"';"))</f>
        <v/>
      </c>
      <c r="E77" s="146"/>
      <c r="F77" s="146"/>
      <c r="G77" s="146"/>
      <c r="H77" s="146"/>
      <c r="I77" s="146"/>
      <c r="J77" s="146"/>
      <c r="K77" s="147"/>
      <c r="L77" s="139" t="str">
        <f>IF(OR(パラメタ!$T$30="",$C77=""),"",CONCATENATE("use ",$C77,"; show tables;"))</f>
        <v/>
      </c>
    </row>
    <row r="78" spans="2:12" x14ac:dyDescent="0.15">
      <c r="B78" s="219"/>
      <c r="C78" s="116" t="s">
        <v>111</v>
      </c>
      <c r="D78" s="142" t="str">
        <f>IF(OR(パラメタ!$T$30&lt;&gt;"○",C78=""),"",CONCATENATE("GRANT ",パラメタ!$I$30," ON ",IF(C78="*","","`"),C78,IF(C78="*","","`"),".* TO '",パラメタ!$D$30,"'@'%' IDENTIFIED BY '",パラメタ!$E$30,"';"))</f>
        <v/>
      </c>
      <c r="E78" s="146"/>
      <c r="F78" s="146"/>
      <c r="G78" s="146"/>
      <c r="H78" s="146"/>
      <c r="I78" s="146"/>
      <c r="J78" s="146"/>
      <c r="K78" s="147"/>
      <c r="L78" s="139" t="str">
        <f>IF(OR(パラメタ!$T$30="",$C78=""),"",CONCATENATE("use ",$C78,"; show tables;"))</f>
        <v/>
      </c>
    </row>
    <row r="79" spans="2:12" x14ac:dyDescent="0.15">
      <c r="B79" s="219"/>
      <c r="C79" s="116" t="s">
        <v>112</v>
      </c>
      <c r="D79" s="142" t="str">
        <f>IF(OR(パラメタ!$T$30&lt;&gt;"○",C79=""),"",CONCATENATE("GRANT ",パラメタ!$I$30," ON ",IF(C79="*","","`"),C79,IF(C79="*","","`"),".* TO '",パラメタ!$D$30,"'@'%' IDENTIFIED BY '",パラメタ!$E$30,"';"))</f>
        <v/>
      </c>
      <c r="E79" s="146"/>
      <c r="F79" s="146"/>
      <c r="G79" s="146"/>
      <c r="H79" s="146"/>
      <c r="I79" s="146"/>
      <c r="J79" s="146"/>
      <c r="K79" s="147"/>
      <c r="L79" s="139" t="str">
        <f>IF(OR(パラメタ!$T$30="",$C79=""),"",CONCATENATE("use ",$C79,"; show tables;"))</f>
        <v/>
      </c>
    </row>
    <row r="80" spans="2:12" x14ac:dyDescent="0.15">
      <c r="B80" s="219"/>
      <c r="C80" s="116" t="s">
        <v>113</v>
      </c>
      <c r="D80" s="142" t="str">
        <f>IF(OR(パラメタ!$T$30&lt;&gt;"○",C80=""),"",CONCATENATE("GRANT ",パラメタ!$I$30," ON ",IF(C80="*","","`"),C80,IF(C80="*","","`"),".* TO '",パラメタ!$D$30,"'@'%' IDENTIFIED BY '",パラメタ!$E$30,"';"))</f>
        <v/>
      </c>
      <c r="E80" s="146"/>
      <c r="F80" s="146"/>
      <c r="G80" s="146"/>
      <c r="H80" s="146"/>
      <c r="I80" s="146"/>
      <c r="J80" s="146"/>
      <c r="K80" s="147"/>
      <c r="L80" s="139" t="str">
        <f>IF(OR(パラメタ!$T$30="",$C80=""),"",CONCATENATE("use ",$C80,"; show tables;"))</f>
        <v/>
      </c>
    </row>
    <row r="81" spans="2:12" x14ac:dyDescent="0.15">
      <c r="B81" s="219"/>
      <c r="C81" s="116" t="s">
        <v>114</v>
      </c>
      <c r="D81" s="142" t="str">
        <f>IF(OR(パラメタ!$T$30&lt;&gt;"○",C81=""),"",CONCATENATE("GRANT ",パラメタ!$I$30," ON ",IF(C81="*","","`"),C81,IF(C81="*","","`"),".* TO '",パラメタ!$D$30,"'@'%' IDENTIFIED BY '",パラメタ!$E$30,"';"))</f>
        <v/>
      </c>
      <c r="E81" s="146"/>
      <c r="F81" s="146"/>
      <c r="G81" s="146"/>
      <c r="H81" s="146"/>
      <c r="I81" s="146"/>
      <c r="J81" s="146"/>
      <c r="K81" s="147"/>
      <c r="L81" s="139" t="str">
        <f>IF(OR(パラメタ!$T$30="",$C81=""),"",CONCATENATE("use ",$C81,"; show tables;"))</f>
        <v/>
      </c>
    </row>
    <row r="82" spans="2:12" x14ac:dyDescent="0.15">
      <c r="B82" s="219"/>
      <c r="C82" s="116" t="s">
        <v>115</v>
      </c>
      <c r="D82" s="142" t="str">
        <f>IF(OR(パラメタ!$T$30&lt;&gt;"○",C82=""),"",CONCATENATE("GRANT ",パラメタ!$I$30," ON ",IF(C82="*","","`"),C82,IF(C82="*","","`"),".* TO '",パラメタ!$D$30,"'@'%' IDENTIFIED BY '",パラメタ!$E$30,"';"))</f>
        <v/>
      </c>
      <c r="E82" s="146"/>
      <c r="F82" s="146"/>
      <c r="G82" s="146"/>
      <c r="H82" s="146"/>
      <c r="I82" s="146"/>
      <c r="J82" s="146"/>
      <c r="K82" s="147"/>
      <c r="L82" s="139" t="str">
        <f>IF(OR(パラメタ!$T$30="",$C82=""),"",CONCATENATE("use ",$C82,"; show tables;"))</f>
        <v/>
      </c>
    </row>
    <row r="83" spans="2:12" x14ac:dyDescent="0.15">
      <c r="B83" s="219"/>
      <c r="C83" s="119" t="s">
        <v>116</v>
      </c>
      <c r="D83" s="142" t="str">
        <f>IF(OR(パラメタ!$T$30&lt;&gt;"○",C83=""),"",CONCATENATE("GRANT ",パラメタ!$I$30," ON ",IF(C83="*","","`"),C83,IF(C83="*","","`"),".* TO '",パラメタ!$D$30,"'@'%' IDENTIFIED BY '",パラメタ!$E$30,"';"))</f>
        <v/>
      </c>
      <c r="E83" s="148"/>
      <c r="F83" s="148"/>
      <c r="G83" s="148"/>
      <c r="H83" s="148"/>
      <c r="I83" s="148"/>
      <c r="J83" s="148"/>
      <c r="K83" s="149"/>
      <c r="L83" s="139" t="str">
        <f>IF(OR(パラメタ!$T$30="",$C83=""),"",CONCATENATE("use ",$C83,"; show tables;"))</f>
        <v/>
      </c>
    </row>
    <row r="84" spans="2:12" x14ac:dyDescent="0.15">
      <c r="B84" s="218">
        <v>7</v>
      </c>
      <c r="C84" s="180"/>
      <c r="D84" s="181"/>
      <c r="E84" s="182"/>
      <c r="F84" s="182"/>
      <c r="G84" s="182"/>
      <c r="H84" s="182"/>
      <c r="I84" s="182"/>
      <c r="J84" s="182"/>
      <c r="K84" s="183"/>
      <c r="L84" s="138" t="str">
        <f>IF(パラメタ!$T31="","",SUBSTITUTE(SUBSTITUTE(E15,"root",パラメタ!D31),"-p",CONCATENATE("-p",パラメタ!E31)))</f>
        <v/>
      </c>
    </row>
    <row r="85" spans="2:12" x14ac:dyDescent="0.15">
      <c r="B85" s="219"/>
      <c r="C85" s="118" t="s">
        <v>117</v>
      </c>
      <c r="D85" s="142" t="str">
        <f>IF(OR(パラメタ!$T$31&lt;&gt;"○",C85=""),"",CONCATENATE("GRANT ",パラメタ!$I$31," ON ",IF(C85="*","","`"),C85,IF(C85="*","","`"),".* TO '",パラメタ!$D$31,"'@'%' IDENTIFIED BY '",パラメタ!$E$31,"';"))</f>
        <v/>
      </c>
      <c r="E85" s="143"/>
      <c r="F85" s="143"/>
      <c r="G85" s="143"/>
      <c r="H85" s="143"/>
      <c r="I85" s="143"/>
      <c r="J85" s="143"/>
      <c r="K85" s="144"/>
      <c r="L85" s="139" t="str">
        <f>IF(OR(パラメタ!$T$31="",$C85=""),"",CONCATENATE("use ",$C85,"; show tables;"))</f>
        <v/>
      </c>
    </row>
    <row r="86" spans="2:12" x14ac:dyDescent="0.15">
      <c r="B86" s="219"/>
      <c r="C86" s="116" t="s">
        <v>118</v>
      </c>
      <c r="D86" s="142" t="str">
        <f>IF(OR(パラメタ!$T$31&lt;&gt;"○",C86=""),"",CONCATENATE("GRANT ",パラメタ!$I$31," ON ",IF(C86="*","","`"),C86,IF(C86="*","","`"),".* TO '",パラメタ!$D$31,"'@'%' IDENTIFIED BY '",パラメタ!$E$31,"';"))</f>
        <v/>
      </c>
      <c r="E86" s="146"/>
      <c r="F86" s="146"/>
      <c r="G86" s="146"/>
      <c r="H86" s="146"/>
      <c r="I86" s="146"/>
      <c r="J86" s="146"/>
      <c r="K86" s="147"/>
      <c r="L86" s="139" t="str">
        <f>IF(OR(パラメタ!$T$31="",$C86=""),"",CONCATENATE("use ",$C86,"; show tables;"))</f>
        <v/>
      </c>
    </row>
    <row r="87" spans="2:12" x14ac:dyDescent="0.15">
      <c r="B87" s="219"/>
      <c r="C87" s="116" t="s">
        <v>119</v>
      </c>
      <c r="D87" s="142" t="str">
        <f>IF(OR(パラメタ!$T$31&lt;&gt;"○",C87=""),"",CONCATENATE("GRANT ",パラメタ!$I$31," ON ",IF(C87="*","","`"),C87,IF(C87="*","","`"),".* TO '",パラメタ!$D$31,"'@'%' IDENTIFIED BY '",パラメタ!$E$31,"';"))</f>
        <v/>
      </c>
      <c r="E87" s="146"/>
      <c r="F87" s="146"/>
      <c r="G87" s="146"/>
      <c r="H87" s="146"/>
      <c r="I87" s="146"/>
      <c r="J87" s="146"/>
      <c r="K87" s="147"/>
      <c r="L87" s="139" t="str">
        <f>IF(OR(パラメタ!$T$31="",$C87=""),"",CONCATENATE("use ",$C87,"; show tables;"))</f>
        <v/>
      </c>
    </row>
    <row r="88" spans="2:12" x14ac:dyDescent="0.15">
      <c r="B88" s="219"/>
      <c r="C88" s="116" t="s">
        <v>120</v>
      </c>
      <c r="D88" s="142" t="str">
        <f>IF(OR(パラメタ!$T$31&lt;&gt;"○",C88=""),"",CONCATENATE("GRANT ",パラメタ!$I$31," ON ",IF(C88="*","","`"),C88,IF(C88="*","","`"),".* TO '",パラメタ!$D$31,"'@'%' IDENTIFIED BY '",パラメタ!$E$31,"';"))</f>
        <v/>
      </c>
      <c r="E88" s="146"/>
      <c r="F88" s="146"/>
      <c r="G88" s="146"/>
      <c r="H88" s="146"/>
      <c r="I88" s="146"/>
      <c r="J88" s="146"/>
      <c r="K88" s="147"/>
      <c r="L88" s="139" t="str">
        <f>IF(OR(パラメタ!$T$31="",$C88=""),"",CONCATENATE("use ",$C88,"; show tables;"))</f>
        <v/>
      </c>
    </row>
    <row r="89" spans="2:12" x14ac:dyDescent="0.15">
      <c r="B89" s="219"/>
      <c r="C89" s="116" t="s">
        <v>121</v>
      </c>
      <c r="D89" s="142" t="str">
        <f>IF(OR(パラメタ!$T$31&lt;&gt;"○",C89=""),"",CONCATENATE("GRANT ",パラメタ!$I$31," ON ",IF(C89="*","","`"),C89,IF(C89="*","","`"),".* TO '",パラメタ!$D$31,"'@'%' IDENTIFIED BY '",パラメタ!$E$31,"';"))</f>
        <v/>
      </c>
      <c r="E89" s="146"/>
      <c r="F89" s="146"/>
      <c r="G89" s="146"/>
      <c r="H89" s="146"/>
      <c r="I89" s="146"/>
      <c r="J89" s="146"/>
      <c r="K89" s="147"/>
      <c r="L89" s="139" t="str">
        <f>IF(OR(パラメタ!$T$31="",$C89=""),"",CONCATENATE("use ",$C89,"; show tables;"))</f>
        <v/>
      </c>
    </row>
    <row r="90" spans="2:12" x14ac:dyDescent="0.15">
      <c r="B90" s="219"/>
      <c r="C90" s="116" t="s">
        <v>122</v>
      </c>
      <c r="D90" s="142" t="str">
        <f>IF(OR(パラメタ!$T$31&lt;&gt;"○",C90=""),"",CONCATENATE("GRANT ",パラメタ!$I$31," ON ",IF(C90="*","","`"),C90,IF(C90="*","","`"),".* TO '",パラメタ!$D$31,"'@'%' IDENTIFIED BY '",パラメタ!$E$31,"';"))</f>
        <v/>
      </c>
      <c r="E90" s="146"/>
      <c r="F90" s="146"/>
      <c r="G90" s="146"/>
      <c r="H90" s="146"/>
      <c r="I90" s="146"/>
      <c r="J90" s="146"/>
      <c r="K90" s="147"/>
      <c r="L90" s="139" t="str">
        <f>IF(OR(パラメタ!$T$31="",$C90=""),"",CONCATENATE("use ",$C90,"; show tables;"))</f>
        <v/>
      </c>
    </row>
    <row r="91" spans="2:12" x14ac:dyDescent="0.15">
      <c r="B91" s="219"/>
      <c r="C91" s="116" t="s">
        <v>123</v>
      </c>
      <c r="D91" s="142" t="str">
        <f>IF(OR(パラメタ!$T$31&lt;&gt;"○",C91=""),"",CONCATENATE("GRANT ",パラメタ!$I$31," ON ",IF(C91="*","","`"),C91,IF(C91="*","","`"),".* TO '",パラメタ!$D$31,"'@'%' IDENTIFIED BY '",パラメタ!$E$31,"';"))</f>
        <v/>
      </c>
      <c r="E91" s="146"/>
      <c r="F91" s="146"/>
      <c r="G91" s="146"/>
      <c r="H91" s="146"/>
      <c r="I91" s="146"/>
      <c r="J91" s="146"/>
      <c r="K91" s="147"/>
      <c r="L91" s="139" t="str">
        <f>IF(OR(パラメタ!$T$31="",$C91=""),"",CONCATENATE("use ",$C91,"; show tables;"))</f>
        <v/>
      </c>
    </row>
    <row r="92" spans="2:12" x14ac:dyDescent="0.15">
      <c r="B92" s="219"/>
      <c r="C92" s="116" t="s">
        <v>124</v>
      </c>
      <c r="D92" s="142" t="str">
        <f>IF(OR(パラメタ!$T$31&lt;&gt;"○",C92=""),"",CONCATENATE("GRANT ",パラメタ!$I$31," ON ",IF(C92="*","","`"),C92,IF(C92="*","","`"),".* TO '",パラメタ!$D$31,"'@'%' IDENTIFIED BY '",パラメタ!$E$31,"';"))</f>
        <v/>
      </c>
      <c r="E92" s="146"/>
      <c r="F92" s="146"/>
      <c r="G92" s="146"/>
      <c r="H92" s="146"/>
      <c r="I92" s="146"/>
      <c r="J92" s="146"/>
      <c r="K92" s="147"/>
      <c r="L92" s="139" t="str">
        <f>IF(OR(パラメタ!$T$31="",$C92=""),"",CONCATENATE("use ",$C92,"; show tables;"))</f>
        <v/>
      </c>
    </row>
    <row r="93" spans="2:12" x14ac:dyDescent="0.15">
      <c r="B93" s="219"/>
      <c r="C93" s="116" t="s">
        <v>125</v>
      </c>
      <c r="D93" s="142" t="str">
        <f>IF(OR(パラメタ!$T$31&lt;&gt;"○",C93=""),"",CONCATENATE("GRANT ",パラメタ!$I$31," ON ",IF(C93="*","","`"),C93,IF(C93="*","","`"),".* TO '",パラメタ!$D$31,"'@'%' IDENTIFIED BY '",パラメタ!$E$31,"';"))</f>
        <v/>
      </c>
      <c r="E93" s="146"/>
      <c r="F93" s="146"/>
      <c r="G93" s="146"/>
      <c r="H93" s="146"/>
      <c r="I93" s="146"/>
      <c r="J93" s="146"/>
      <c r="K93" s="147"/>
      <c r="L93" s="139" t="str">
        <f>IF(OR(パラメタ!$T$31="",$C93=""),"",CONCATENATE("use ",$C93,"; show tables;"))</f>
        <v/>
      </c>
    </row>
    <row r="94" spans="2:12" x14ac:dyDescent="0.15">
      <c r="B94" s="219"/>
      <c r="C94" s="119" t="s">
        <v>126</v>
      </c>
      <c r="D94" s="142" t="str">
        <f>IF(OR(パラメタ!$T$31&lt;&gt;"○",C94=""),"",CONCATENATE("GRANT ",パラメタ!$I$31," ON ",IF(C94="*","","`"),C94,IF(C94="*","","`"),".* TO '",パラメタ!$D$31,"'@'%' IDENTIFIED BY '",パラメタ!$E$31,"';"))</f>
        <v/>
      </c>
      <c r="E94" s="148"/>
      <c r="F94" s="148"/>
      <c r="G94" s="148"/>
      <c r="H94" s="148"/>
      <c r="I94" s="148"/>
      <c r="J94" s="148"/>
      <c r="K94" s="149"/>
      <c r="L94" s="139" t="str">
        <f>IF(OR(パラメタ!$T$31="",$C94=""),"",CONCATENATE("use ",$C94,"; show tables;"))</f>
        <v/>
      </c>
    </row>
    <row r="95" spans="2:12" x14ac:dyDescent="0.15">
      <c r="B95" s="218">
        <v>8</v>
      </c>
      <c r="C95" s="180"/>
      <c r="D95" s="181"/>
      <c r="E95" s="182"/>
      <c r="F95" s="182"/>
      <c r="G95" s="182"/>
      <c r="H95" s="182"/>
      <c r="I95" s="182"/>
      <c r="J95" s="182"/>
      <c r="K95" s="183"/>
      <c r="L95" s="138" t="str">
        <f>IF(パラメタ!$T32="","",SUBSTITUTE(SUBSTITUTE(E15,"root",パラメタ!D32),"-p",CONCATENATE("-p",パラメタ!E32)))</f>
        <v/>
      </c>
    </row>
    <row r="96" spans="2:12" x14ac:dyDescent="0.15">
      <c r="B96" s="219"/>
      <c r="C96" s="118" t="s">
        <v>127</v>
      </c>
      <c r="D96" s="142" t="str">
        <f>IF(OR(パラメタ!$T$32&lt;&gt;"○",C96=""),"",CONCATENATE("GRANT ",パラメタ!$I$32," ON ",IF(C96="*","","`"),C96,IF(C96="*","","`"),".* TO '",パラメタ!$D$32,"'@'%' IDENTIFIED BY '",パラメタ!$E$32,"';"))</f>
        <v/>
      </c>
      <c r="E96" s="143"/>
      <c r="F96" s="143"/>
      <c r="G96" s="143"/>
      <c r="H96" s="143"/>
      <c r="I96" s="143"/>
      <c r="J96" s="143"/>
      <c r="K96" s="144"/>
      <c r="L96" s="139" t="str">
        <f>IF(OR(パラメタ!$T$32="",$C96=""),"",CONCATENATE("use ",$C96,"; show tables;"))</f>
        <v/>
      </c>
    </row>
    <row r="97" spans="2:12" x14ac:dyDescent="0.15">
      <c r="B97" s="219"/>
      <c r="C97" s="116" t="s">
        <v>128</v>
      </c>
      <c r="D97" s="142" t="str">
        <f>IF(OR(パラメタ!$T$32&lt;&gt;"○",C97=""),"",CONCATENATE("GRANT ",パラメタ!$I$32," ON ",IF(C97="*","","`"),C97,IF(C97="*","","`"),".* TO '",パラメタ!$D$32,"'@'%' IDENTIFIED BY '",パラメタ!$E$32,"';"))</f>
        <v/>
      </c>
      <c r="E97" s="146"/>
      <c r="F97" s="146"/>
      <c r="G97" s="146"/>
      <c r="H97" s="146"/>
      <c r="I97" s="146"/>
      <c r="J97" s="146"/>
      <c r="K97" s="147"/>
      <c r="L97" s="139" t="str">
        <f>IF(OR(パラメタ!$T$32="",$C97=""),"",CONCATENATE("use ",$C97,"; show tables;"))</f>
        <v/>
      </c>
    </row>
    <row r="98" spans="2:12" x14ac:dyDescent="0.15">
      <c r="B98" s="219"/>
      <c r="C98" s="116" t="s">
        <v>129</v>
      </c>
      <c r="D98" s="142" t="str">
        <f>IF(OR(パラメタ!$T$32&lt;&gt;"○",C98=""),"",CONCATENATE("GRANT ",パラメタ!$I$32," ON ",IF(C98="*","","`"),C98,IF(C98="*","","`"),".* TO '",パラメタ!$D$32,"'@'%' IDENTIFIED BY '",パラメタ!$E$32,"';"))</f>
        <v/>
      </c>
      <c r="E98" s="146"/>
      <c r="F98" s="146"/>
      <c r="G98" s="146"/>
      <c r="H98" s="146"/>
      <c r="I98" s="146"/>
      <c r="J98" s="146"/>
      <c r="K98" s="147"/>
      <c r="L98" s="139" t="str">
        <f>IF(OR(パラメタ!$T$32="",$C98=""),"",CONCATENATE("use ",$C98,"; show tables;"))</f>
        <v/>
      </c>
    </row>
    <row r="99" spans="2:12" x14ac:dyDescent="0.15">
      <c r="B99" s="219"/>
      <c r="C99" s="116" t="s">
        <v>130</v>
      </c>
      <c r="D99" s="142" t="str">
        <f>IF(OR(パラメタ!$T$32&lt;&gt;"○",C99=""),"",CONCATENATE("GRANT ",パラメタ!$I$32," ON ",IF(C99="*","","`"),C99,IF(C99="*","","`"),".* TO '",パラメタ!$D$32,"'@'%' IDENTIFIED BY '",パラメタ!$E$32,"';"))</f>
        <v/>
      </c>
      <c r="E99" s="146"/>
      <c r="F99" s="146"/>
      <c r="G99" s="146"/>
      <c r="H99" s="146"/>
      <c r="I99" s="146"/>
      <c r="J99" s="146"/>
      <c r="K99" s="147"/>
      <c r="L99" s="139" t="str">
        <f>IF(OR(パラメタ!$T$32="",$C99=""),"",CONCATENATE("use ",$C99,"; show tables;"))</f>
        <v/>
      </c>
    </row>
    <row r="100" spans="2:12" x14ac:dyDescent="0.15">
      <c r="B100" s="219"/>
      <c r="C100" s="116" t="s">
        <v>131</v>
      </c>
      <c r="D100" s="142" t="str">
        <f>IF(OR(パラメタ!$T$32&lt;&gt;"○",C100=""),"",CONCATENATE("GRANT ",パラメタ!$I$32," ON ",IF(C100="*","","`"),C100,IF(C100="*","","`"),".* TO '",パラメタ!$D$32,"'@'%' IDENTIFIED BY '",パラメタ!$E$32,"';"))</f>
        <v/>
      </c>
      <c r="E100" s="146"/>
      <c r="F100" s="146"/>
      <c r="G100" s="146"/>
      <c r="H100" s="146"/>
      <c r="I100" s="146"/>
      <c r="J100" s="146"/>
      <c r="K100" s="147"/>
      <c r="L100" s="139" t="str">
        <f>IF(OR(パラメタ!$T$32="",$C100=""),"",CONCATENATE("use ",$C100,"; show tables;"))</f>
        <v/>
      </c>
    </row>
    <row r="101" spans="2:12" x14ac:dyDescent="0.15">
      <c r="B101" s="219"/>
      <c r="C101" s="116" t="s">
        <v>132</v>
      </c>
      <c r="D101" s="142" t="str">
        <f>IF(OR(パラメタ!$T$32&lt;&gt;"○",C101=""),"",CONCATENATE("GRANT ",パラメタ!$I$32," ON ",IF(C101="*","","`"),C101,IF(C101="*","","`"),".* TO '",パラメタ!$D$32,"'@'%' IDENTIFIED BY '",パラメタ!$E$32,"';"))</f>
        <v/>
      </c>
      <c r="E101" s="146"/>
      <c r="F101" s="146"/>
      <c r="G101" s="146"/>
      <c r="H101" s="146"/>
      <c r="I101" s="146"/>
      <c r="J101" s="146"/>
      <c r="K101" s="147"/>
      <c r="L101" s="139" t="str">
        <f>IF(OR(パラメタ!$T$32="",$C101=""),"",CONCATENATE("use ",$C101,"; show tables;"))</f>
        <v/>
      </c>
    </row>
    <row r="102" spans="2:12" x14ac:dyDescent="0.15">
      <c r="B102" s="219"/>
      <c r="C102" s="116" t="s">
        <v>133</v>
      </c>
      <c r="D102" s="142" t="str">
        <f>IF(OR(パラメタ!$T$32&lt;&gt;"○",C102=""),"",CONCATENATE("GRANT ",パラメタ!$I$32," ON ",IF(C102="*","","`"),C102,IF(C102="*","","`"),".* TO '",パラメタ!$D$32,"'@'%' IDENTIFIED BY '",パラメタ!$E$32,"';"))</f>
        <v/>
      </c>
      <c r="E102" s="146"/>
      <c r="F102" s="146"/>
      <c r="G102" s="146"/>
      <c r="H102" s="146"/>
      <c r="I102" s="146"/>
      <c r="J102" s="146"/>
      <c r="K102" s="147"/>
      <c r="L102" s="139" t="str">
        <f>IF(OR(パラメタ!$T$32="",$C102=""),"",CONCATENATE("use ",$C102,"; show tables;"))</f>
        <v/>
      </c>
    </row>
    <row r="103" spans="2:12" x14ac:dyDescent="0.15">
      <c r="B103" s="219"/>
      <c r="C103" s="116" t="s">
        <v>134</v>
      </c>
      <c r="D103" s="142" t="str">
        <f>IF(OR(パラメタ!$T$32&lt;&gt;"○",C103=""),"",CONCATENATE("GRANT ",パラメタ!$I$32," ON ",IF(C103="*","","`"),C103,IF(C103="*","","`"),".* TO '",パラメタ!$D$32,"'@'%' IDENTIFIED BY '",パラメタ!$E$32,"';"))</f>
        <v/>
      </c>
      <c r="E103" s="146"/>
      <c r="F103" s="146"/>
      <c r="G103" s="146"/>
      <c r="H103" s="146"/>
      <c r="I103" s="146"/>
      <c r="J103" s="146"/>
      <c r="K103" s="147"/>
      <c r="L103" s="139" t="str">
        <f>IF(OR(パラメタ!$T$32="",$C103=""),"",CONCATENATE("use ",$C103,"; show tables;"))</f>
        <v/>
      </c>
    </row>
    <row r="104" spans="2:12" x14ac:dyDescent="0.15">
      <c r="B104" s="219"/>
      <c r="C104" s="116" t="s">
        <v>135</v>
      </c>
      <c r="D104" s="142" t="str">
        <f>IF(OR(パラメタ!$T$32&lt;&gt;"○",C104=""),"",CONCATENATE("GRANT ",パラメタ!$I$32," ON ",IF(C104="*","","`"),C104,IF(C104="*","","`"),".* TO '",パラメタ!$D$32,"'@'%' IDENTIFIED BY '",パラメタ!$E$32,"';"))</f>
        <v/>
      </c>
      <c r="E104" s="146"/>
      <c r="F104" s="146"/>
      <c r="G104" s="146"/>
      <c r="H104" s="146"/>
      <c r="I104" s="146"/>
      <c r="J104" s="146"/>
      <c r="K104" s="147"/>
      <c r="L104" s="139" t="str">
        <f>IF(OR(パラメタ!$T$32="",$C104=""),"",CONCATENATE("use ",$C104,"; show tables;"))</f>
        <v/>
      </c>
    </row>
    <row r="105" spans="2:12" x14ac:dyDescent="0.15">
      <c r="B105" s="219"/>
      <c r="C105" s="119" t="s">
        <v>136</v>
      </c>
      <c r="D105" s="142" t="str">
        <f>IF(OR(パラメタ!$T$32&lt;&gt;"○",C105=""),"",CONCATENATE("GRANT ",パラメタ!$I$32," ON ",IF(C105="*","","`"),C105,IF(C105="*","","`"),".* TO '",パラメタ!$D$32,"'@'%' IDENTIFIED BY '",パラメタ!$E$32,"';"))</f>
        <v/>
      </c>
      <c r="E105" s="148"/>
      <c r="F105" s="148"/>
      <c r="G105" s="148"/>
      <c r="H105" s="148"/>
      <c r="I105" s="148"/>
      <c r="J105" s="148"/>
      <c r="K105" s="149"/>
      <c r="L105" s="139" t="str">
        <f>IF(OR(パラメタ!$T$32="",$C105=""),"",CONCATENATE("use ",$C105,"; show tables;"))</f>
        <v/>
      </c>
    </row>
    <row r="106" spans="2:12" x14ac:dyDescent="0.15">
      <c r="B106" s="218">
        <v>9</v>
      </c>
      <c r="C106" s="180"/>
      <c r="D106" s="181"/>
      <c r="E106" s="182"/>
      <c r="F106" s="182"/>
      <c r="G106" s="182"/>
      <c r="H106" s="182"/>
      <c r="I106" s="182"/>
      <c r="J106" s="182"/>
      <c r="K106" s="183"/>
      <c r="L106" s="156" t="str">
        <f>IF(パラメタ!$T33="","",SUBSTITUTE(SUBSTITUTE(E15,"root",パラメタ!D33),"-p",CONCATENATE("-p",パラメタ!E33)))</f>
        <v/>
      </c>
    </row>
    <row r="107" spans="2:12" x14ac:dyDescent="0.15">
      <c r="B107" s="219"/>
      <c r="C107" s="118" t="s">
        <v>137</v>
      </c>
      <c r="D107" s="142" t="str">
        <f>IF(OR(パラメタ!$T$33&lt;&gt;"○",C107=""),"",CONCATENATE("GRANT ",パラメタ!$I$33," ON ",IF(C107="*","","`"),C107,IF(C107="*","","`"),".* TO '",パラメタ!$D$33,"'@'%' IDENTIFIED BY '",パラメタ!$E$33,"';"))</f>
        <v/>
      </c>
      <c r="E107" s="143"/>
      <c r="F107" s="143"/>
      <c r="G107" s="143"/>
      <c r="H107" s="143"/>
      <c r="I107" s="143"/>
      <c r="J107" s="143"/>
      <c r="K107" s="144"/>
      <c r="L107" s="140" t="str">
        <f>IF(OR(パラメタ!$T$33="",$C107=""),"",CONCATENATE("use ",$C107,"; show tables;"))</f>
        <v/>
      </c>
    </row>
    <row r="108" spans="2:12" x14ac:dyDescent="0.15">
      <c r="B108" s="219"/>
      <c r="C108" s="116" t="s">
        <v>138</v>
      </c>
      <c r="D108" s="142" t="str">
        <f>IF(OR(パラメタ!$T$33&lt;&gt;"○",C108=""),"",CONCATENATE("GRANT ",パラメタ!$I$33," ON ",IF(C108="*","","`"),C108,IF(C108="*","","`"),".* TO '",パラメタ!$D$33,"'@'%' IDENTIFIED BY '",パラメタ!$E$33,"';"))</f>
        <v/>
      </c>
      <c r="E108" s="143"/>
      <c r="F108" s="143"/>
      <c r="G108" s="143"/>
      <c r="H108" s="143"/>
      <c r="I108" s="143"/>
      <c r="J108" s="143"/>
      <c r="K108" s="144"/>
      <c r="L108" s="140" t="str">
        <f>IF(OR(パラメタ!$T$33="",$C108=""),"",CONCATENATE("use ",$C108,"; show tables;"))</f>
        <v/>
      </c>
    </row>
    <row r="109" spans="2:12" x14ac:dyDescent="0.15">
      <c r="B109" s="219"/>
      <c r="C109" s="116" t="s">
        <v>139</v>
      </c>
      <c r="D109" s="142" t="str">
        <f>IF(OR(パラメタ!$T$33&lt;&gt;"○",C109=""),"",CONCATENATE("GRANT ",パラメタ!$I$33," ON ",IF(C109="*","","`"),C109,IF(C109="*","","`"),".* TO '",パラメタ!$D$33,"'@'%' IDENTIFIED BY '",パラメタ!$E$33,"';"))</f>
        <v/>
      </c>
      <c r="E109" s="143"/>
      <c r="F109" s="143"/>
      <c r="G109" s="143"/>
      <c r="H109" s="143"/>
      <c r="I109" s="143"/>
      <c r="J109" s="143"/>
      <c r="K109" s="144"/>
      <c r="L109" s="140" t="str">
        <f>IF(OR(パラメタ!$T$33="",$C109=""),"",CONCATENATE("use ",$C109,"; show tables;"))</f>
        <v/>
      </c>
    </row>
    <row r="110" spans="2:12" x14ac:dyDescent="0.15">
      <c r="B110" s="219"/>
      <c r="C110" s="116" t="s">
        <v>140</v>
      </c>
      <c r="D110" s="142" t="str">
        <f>IF(OR(パラメタ!$T$33&lt;&gt;"○",C110=""),"",CONCATENATE("GRANT ",パラメタ!$I$33," ON ",IF(C110="*","","`"),C110,IF(C110="*","","`"),".* TO '",パラメタ!$D$33,"'@'%' IDENTIFIED BY '",パラメタ!$E$33,"';"))</f>
        <v/>
      </c>
      <c r="E110" s="143"/>
      <c r="F110" s="143"/>
      <c r="G110" s="143"/>
      <c r="H110" s="143"/>
      <c r="I110" s="143"/>
      <c r="J110" s="143"/>
      <c r="K110" s="144"/>
      <c r="L110" s="140" t="str">
        <f>IF(OR(パラメタ!$T$33="",$C110=""),"",CONCATENATE("use ",$C110,"; show tables;"))</f>
        <v/>
      </c>
    </row>
    <row r="111" spans="2:12" x14ac:dyDescent="0.15">
      <c r="B111" s="219"/>
      <c r="C111" s="116" t="s">
        <v>141</v>
      </c>
      <c r="D111" s="142" t="str">
        <f>IF(OR(パラメタ!$T$33&lt;&gt;"○",C111=""),"",CONCATENATE("GRANT ",パラメタ!$I$33," ON ",IF(C111="*","","`"),C111,IF(C111="*","","`"),".* TO '",パラメタ!$D$33,"'@'%' IDENTIFIED BY '",パラメタ!$E$33,"';"))</f>
        <v/>
      </c>
      <c r="E111" s="143"/>
      <c r="F111" s="143"/>
      <c r="G111" s="143"/>
      <c r="H111" s="143"/>
      <c r="I111" s="143"/>
      <c r="J111" s="143"/>
      <c r="K111" s="144"/>
      <c r="L111" s="140" t="str">
        <f>IF(OR(パラメタ!$T$33="",$C111=""),"",CONCATENATE("use ",$C111,"; show tables;"))</f>
        <v/>
      </c>
    </row>
    <row r="112" spans="2:12" x14ac:dyDescent="0.15">
      <c r="B112" s="219"/>
      <c r="C112" s="116" t="s">
        <v>142</v>
      </c>
      <c r="D112" s="142" t="str">
        <f>IF(OR(パラメタ!$T$33&lt;&gt;"○",C112=""),"",CONCATENATE("GRANT ",パラメタ!$I$33," ON ",IF(C112="*","","`"),C112,IF(C112="*","","`"),".* TO '",パラメタ!$D$33,"'@'%' IDENTIFIED BY '",パラメタ!$E$33,"';"))</f>
        <v/>
      </c>
      <c r="E112" s="143"/>
      <c r="F112" s="143"/>
      <c r="G112" s="143"/>
      <c r="H112" s="143"/>
      <c r="I112" s="143"/>
      <c r="J112" s="143"/>
      <c r="K112" s="144"/>
      <c r="L112" s="140" t="str">
        <f>IF(OR(パラメタ!$T$33="",$C112=""),"",CONCATENATE("use ",$C112,"; show tables;"))</f>
        <v/>
      </c>
    </row>
    <row r="113" spans="2:12" x14ac:dyDescent="0.15">
      <c r="B113" s="219"/>
      <c r="C113" s="116" t="s">
        <v>143</v>
      </c>
      <c r="D113" s="142" t="str">
        <f>IF(OR(パラメタ!$T$33&lt;&gt;"○",C113=""),"",CONCATENATE("GRANT ",パラメタ!$I$33," ON ",IF(C113="*","","`"),C113,IF(C113="*","","`"),".* TO '",パラメタ!$D$33,"'@'%' IDENTIFIED BY '",パラメタ!$E$33,"';"))</f>
        <v/>
      </c>
      <c r="E113" s="143"/>
      <c r="F113" s="143"/>
      <c r="G113" s="143"/>
      <c r="H113" s="143"/>
      <c r="I113" s="143"/>
      <c r="J113" s="143"/>
      <c r="K113" s="144"/>
      <c r="L113" s="140" t="str">
        <f>IF(OR(パラメタ!$T$33="",$C113=""),"",CONCATENATE("use ",$C113,"; show tables;"))</f>
        <v/>
      </c>
    </row>
    <row r="114" spans="2:12" x14ac:dyDescent="0.15">
      <c r="B114" s="219"/>
      <c r="C114" s="116" t="s">
        <v>144</v>
      </c>
      <c r="D114" s="142" t="str">
        <f>IF(OR(パラメタ!$T$33&lt;&gt;"○",C114=""),"",CONCATENATE("GRANT ",パラメタ!$I$33," ON ",IF(C114="*","","`"),C114,IF(C114="*","","`"),".* TO '",パラメタ!$D$33,"'@'%' IDENTIFIED BY '",パラメタ!$E$33,"';"))</f>
        <v/>
      </c>
      <c r="E114" s="143"/>
      <c r="F114" s="143"/>
      <c r="G114" s="143"/>
      <c r="H114" s="143"/>
      <c r="I114" s="143"/>
      <c r="J114" s="143"/>
      <c r="K114" s="144"/>
      <c r="L114" s="140" t="str">
        <f>IF(OR(パラメタ!$T$33="",$C114=""),"",CONCATENATE("use ",$C114,"; show tables;"))</f>
        <v/>
      </c>
    </row>
    <row r="115" spans="2:12" x14ac:dyDescent="0.15">
      <c r="B115" s="219"/>
      <c r="C115" s="116" t="s">
        <v>145</v>
      </c>
      <c r="D115" s="142" t="str">
        <f>IF(OR(パラメタ!$T$33&lt;&gt;"○",C115=""),"",CONCATENATE("GRANT ",パラメタ!$I$33," ON ",IF(C115="*","","`"),C115,IF(C115="*","","`"),".* TO '",パラメタ!$D$33,"'@'%' IDENTIFIED BY '",パラメタ!$E$33,"';"))</f>
        <v/>
      </c>
      <c r="E115" s="143"/>
      <c r="F115" s="143"/>
      <c r="G115" s="143"/>
      <c r="H115" s="143"/>
      <c r="I115" s="143"/>
      <c r="J115" s="143"/>
      <c r="K115" s="144"/>
      <c r="L115" s="140" t="str">
        <f>IF(OR(パラメタ!$T$33="",$C115=""),"",CONCATENATE("use ",$C115,"; show tables;"))</f>
        <v/>
      </c>
    </row>
    <row r="116" spans="2:12" x14ac:dyDescent="0.15">
      <c r="B116" s="219"/>
      <c r="C116" s="119" t="s">
        <v>146</v>
      </c>
      <c r="D116" s="142" t="str">
        <f>IF(OR(パラメタ!$T$33&lt;&gt;"○",C116=""),"",CONCATENATE("GRANT ",パラメタ!$I$33," ON ",IF(C116="*","","`"),C116,IF(C116="*","","`"),".* TO '",パラメタ!$D$33,"'@'%' IDENTIFIED BY '",パラメタ!$E$33,"';"))</f>
        <v/>
      </c>
      <c r="E116" s="150"/>
      <c r="F116" s="150"/>
      <c r="G116" s="150"/>
      <c r="H116" s="150"/>
      <c r="I116" s="150"/>
      <c r="J116" s="150"/>
      <c r="K116" s="151"/>
      <c r="L116" s="140" t="str">
        <f>IF(OR(パラメタ!$T$33="",$C116=""),"",CONCATENATE("use ",$C116,"; show tables;"))</f>
        <v/>
      </c>
    </row>
    <row r="117" spans="2:12" x14ac:dyDescent="0.15">
      <c r="B117" s="218">
        <v>10</v>
      </c>
      <c r="C117" s="180"/>
      <c r="D117" s="181"/>
      <c r="E117" s="182"/>
      <c r="F117" s="182"/>
      <c r="G117" s="182"/>
      <c r="H117" s="182"/>
      <c r="I117" s="182"/>
      <c r="J117" s="182"/>
      <c r="K117" s="183"/>
      <c r="L117" s="138" t="str">
        <f>IF(パラメタ!$T34="","",SUBSTITUTE(SUBSTITUTE(E15,"root",パラメタ!D34),"-p",CONCATENATE("-p",パラメタ!E34)))</f>
        <v/>
      </c>
    </row>
    <row r="118" spans="2:12" x14ac:dyDescent="0.15">
      <c r="B118" s="219"/>
      <c r="C118" s="118" t="s">
        <v>147</v>
      </c>
      <c r="D118" s="142" t="str">
        <f>IF(OR(パラメタ!$T$34&lt;&gt;"○",C118=""),"",CONCATENATE("GRANT ",パラメタ!$I$34," ON ",IF(C118="*","","`"),C118,IF(C118="*","","`"),".* TO '",パラメタ!$D$34,"'@'%' IDENTIFIED BY '",パラメタ!$E$34,"';"))</f>
        <v/>
      </c>
      <c r="E118" s="143"/>
      <c r="F118" s="143"/>
      <c r="G118" s="143"/>
      <c r="H118" s="143"/>
      <c r="I118" s="143"/>
      <c r="J118" s="143"/>
      <c r="K118" s="144"/>
      <c r="L118" s="139" t="str">
        <f>IF(OR(パラメタ!$T$34="",$C118=""),"",CONCATENATE("use ",$C118,"; show tables;"))</f>
        <v/>
      </c>
    </row>
    <row r="119" spans="2:12" x14ac:dyDescent="0.15">
      <c r="B119" s="219"/>
      <c r="C119" s="116" t="s">
        <v>148</v>
      </c>
      <c r="D119" s="142" t="str">
        <f>IF(OR(パラメタ!$T$34&lt;&gt;"○",C119=""),"",CONCATENATE("GRANT ",パラメタ!$I$34," ON ",IF(C119="*","","`"),C119,IF(C119="*","","`"),".* TO '",パラメタ!$D$34,"'@'%' IDENTIFIED BY '",パラメタ!$E$34,"';"))</f>
        <v/>
      </c>
      <c r="E119" s="146"/>
      <c r="F119" s="146"/>
      <c r="G119" s="146"/>
      <c r="H119" s="146"/>
      <c r="I119" s="146"/>
      <c r="J119" s="146"/>
      <c r="K119" s="147"/>
      <c r="L119" s="139" t="str">
        <f>IF(OR(パラメタ!$T$34="",$C119=""),"",CONCATENATE("use ",$C119,"; show tables;"))</f>
        <v/>
      </c>
    </row>
    <row r="120" spans="2:12" x14ac:dyDescent="0.15">
      <c r="B120" s="219"/>
      <c r="C120" s="116" t="s">
        <v>149</v>
      </c>
      <c r="D120" s="142" t="str">
        <f>IF(OR(パラメタ!$T$34&lt;&gt;"○",C120=""),"",CONCATENATE("GRANT ",パラメタ!$I$34," ON ",IF(C120="*","","`"),C120,IF(C120="*","","`"),".* TO '",パラメタ!$D$34,"'@'%' IDENTIFIED BY '",パラメタ!$E$34,"';"))</f>
        <v/>
      </c>
      <c r="E120" s="146"/>
      <c r="F120" s="146"/>
      <c r="G120" s="146"/>
      <c r="H120" s="146"/>
      <c r="I120" s="146"/>
      <c r="J120" s="146"/>
      <c r="K120" s="147"/>
      <c r="L120" s="139" t="str">
        <f>IF(OR(パラメタ!$T$34="",$C120=""),"",CONCATENATE("use ",$C120,"; show tables;"))</f>
        <v/>
      </c>
    </row>
    <row r="121" spans="2:12" x14ac:dyDescent="0.15">
      <c r="B121" s="219"/>
      <c r="C121" s="116" t="s">
        <v>150</v>
      </c>
      <c r="D121" s="142" t="str">
        <f>IF(OR(パラメタ!$T$34&lt;&gt;"○",C121=""),"",CONCATENATE("GRANT ",パラメタ!$I$34," ON ",IF(C121="*","","`"),C121,IF(C121="*","","`"),".* TO '",パラメタ!$D$34,"'@'%' IDENTIFIED BY '",パラメタ!$E$34,"';"))</f>
        <v/>
      </c>
      <c r="E121" s="146"/>
      <c r="F121" s="146"/>
      <c r="G121" s="146"/>
      <c r="H121" s="146"/>
      <c r="I121" s="146"/>
      <c r="J121" s="146"/>
      <c r="K121" s="147"/>
      <c r="L121" s="139" t="str">
        <f>IF(OR(パラメタ!$T$34="",$C121=""),"",CONCATENATE("use ",$C121,"; show tables;"))</f>
        <v/>
      </c>
    </row>
    <row r="122" spans="2:12" x14ac:dyDescent="0.15">
      <c r="B122" s="219"/>
      <c r="C122" s="116" t="s">
        <v>151</v>
      </c>
      <c r="D122" s="142" t="str">
        <f>IF(OR(パラメタ!$T$34&lt;&gt;"○",C122=""),"",CONCATENATE("GRANT ",パラメタ!$I$34," ON ",IF(C122="*","","`"),C122,IF(C122="*","","`"),".* TO '",パラメタ!$D$34,"'@'%' IDENTIFIED BY '",パラメタ!$E$34,"';"))</f>
        <v/>
      </c>
      <c r="E122" s="146"/>
      <c r="F122" s="146"/>
      <c r="G122" s="146"/>
      <c r="H122" s="146"/>
      <c r="I122" s="146"/>
      <c r="J122" s="146"/>
      <c r="K122" s="147"/>
      <c r="L122" s="139" t="str">
        <f>IF(OR(パラメタ!$T$34="",$C122=""),"",CONCATENATE("use ",$C122,"; show tables;"))</f>
        <v/>
      </c>
    </row>
    <row r="123" spans="2:12" x14ac:dyDescent="0.15">
      <c r="B123" s="219"/>
      <c r="C123" s="116" t="s">
        <v>152</v>
      </c>
      <c r="D123" s="142" t="str">
        <f>IF(OR(パラメタ!$T$34&lt;&gt;"○",C123=""),"",CONCATENATE("GRANT ",パラメタ!$I$34," ON ",IF(C123="*","","`"),C123,IF(C123="*","","`"),".* TO '",パラメタ!$D$34,"'@'%' IDENTIFIED BY '",パラメタ!$E$34,"';"))</f>
        <v/>
      </c>
      <c r="E123" s="146"/>
      <c r="F123" s="146"/>
      <c r="G123" s="146"/>
      <c r="H123" s="146"/>
      <c r="I123" s="146"/>
      <c r="J123" s="146"/>
      <c r="K123" s="147"/>
      <c r="L123" s="139" t="str">
        <f>IF(OR(パラメタ!$T$34="",$C123=""),"",CONCATENATE("use ",$C123,"; show tables;"))</f>
        <v/>
      </c>
    </row>
    <row r="124" spans="2:12" x14ac:dyDescent="0.15">
      <c r="B124" s="219"/>
      <c r="C124" s="116" t="s">
        <v>153</v>
      </c>
      <c r="D124" s="142" t="str">
        <f>IF(OR(パラメタ!$T$34&lt;&gt;"○",C124=""),"",CONCATENATE("GRANT ",パラメタ!$I$34," ON ",IF(C124="*","","`"),C124,IF(C124="*","","`"),".* TO '",パラメタ!$D$34,"'@'%' IDENTIFIED BY '",パラメタ!$E$34,"';"))</f>
        <v/>
      </c>
      <c r="E124" s="146"/>
      <c r="F124" s="146"/>
      <c r="G124" s="146"/>
      <c r="H124" s="146"/>
      <c r="I124" s="146"/>
      <c r="J124" s="146"/>
      <c r="K124" s="147"/>
      <c r="L124" s="139" t="str">
        <f>IF(OR(パラメタ!$T$34="",$C124=""),"",CONCATENATE("use ",$C124,"; show tables;"))</f>
        <v/>
      </c>
    </row>
    <row r="125" spans="2:12" x14ac:dyDescent="0.15">
      <c r="B125" s="219"/>
      <c r="C125" s="116" t="s">
        <v>154</v>
      </c>
      <c r="D125" s="142" t="str">
        <f>IF(OR(パラメタ!$T$34&lt;&gt;"○",C125=""),"",CONCATENATE("GRANT ",パラメタ!$I$34," ON ",IF(C125="*","","`"),C125,IF(C125="*","","`"),".* TO '",パラメタ!$D$34,"'@'%' IDENTIFIED BY '",パラメタ!$E$34,"';"))</f>
        <v/>
      </c>
      <c r="E125" s="146"/>
      <c r="F125" s="146"/>
      <c r="G125" s="146"/>
      <c r="H125" s="146"/>
      <c r="I125" s="146"/>
      <c r="J125" s="146"/>
      <c r="K125" s="147"/>
      <c r="L125" s="139" t="str">
        <f>IF(OR(パラメタ!$T$34="",$C125=""),"",CONCATENATE("use ",$C125,"; show tables;"))</f>
        <v/>
      </c>
    </row>
    <row r="126" spans="2:12" x14ac:dyDescent="0.15">
      <c r="B126" s="219"/>
      <c r="C126" s="116" t="s">
        <v>155</v>
      </c>
      <c r="D126" s="142" t="str">
        <f>IF(OR(パラメタ!$T$34&lt;&gt;"○",C126=""),"",CONCATENATE("GRANT ",パラメタ!$I$34," ON ",IF(C126="*","","`"),C126,IF(C126="*","","`"),".* TO '",パラメタ!$D$34,"'@'%' IDENTIFIED BY '",パラメタ!$E$34,"';"))</f>
        <v/>
      </c>
      <c r="E126" s="146"/>
      <c r="F126" s="146"/>
      <c r="G126" s="146"/>
      <c r="H126" s="146"/>
      <c r="I126" s="146"/>
      <c r="J126" s="146"/>
      <c r="K126" s="147"/>
      <c r="L126" s="139" t="str">
        <f>IF(OR(パラメタ!$T$34="",$C126=""),"",CONCATENATE("use ",$C126,"; show tables;"))</f>
        <v/>
      </c>
    </row>
    <row r="127" spans="2:12" x14ac:dyDescent="0.15">
      <c r="B127" s="220"/>
      <c r="C127" s="117" t="s">
        <v>156</v>
      </c>
      <c r="D127" s="152" t="str">
        <f>IF(OR(パラメタ!$T$34&lt;&gt;"○",C127=""),"",CONCATENATE("GRANT ",パラメタ!$I$34," ON ",IF(C127="*","","`"),C127,IF(C127="*","","`"),".* TO '",パラメタ!$D$34,"'@'%' IDENTIFIED BY '",パラメタ!$E$34,"';"))</f>
        <v/>
      </c>
      <c r="E127" s="153"/>
      <c r="F127" s="153"/>
      <c r="G127" s="153"/>
      <c r="H127" s="153"/>
      <c r="I127" s="153"/>
      <c r="J127" s="153"/>
      <c r="K127" s="154"/>
      <c r="L127" s="141" t="str">
        <f>IF(OR(パラメタ!$T$34="",$C127=""),"",CONCATENATE("use ",$C127,"; show tables;"))</f>
        <v/>
      </c>
    </row>
  </sheetData>
  <mergeCells count="11">
    <mergeCell ref="B73:B83"/>
    <mergeCell ref="B84:B94"/>
    <mergeCell ref="B95:B105"/>
    <mergeCell ref="B106:B116"/>
    <mergeCell ref="B117:B127"/>
    <mergeCell ref="B62:B72"/>
    <mergeCell ref="E14:I14"/>
    <mergeCell ref="B18:B28"/>
    <mergeCell ref="B29:B39"/>
    <mergeCell ref="B40:B50"/>
    <mergeCell ref="B51:B61"/>
  </mergeCells>
  <phoneticPr fontId="3"/>
  <dataValidations count="1">
    <dataValidation type="list" allowBlank="1" showInputMessage="1" showErrorMessage="1" sqref="B15" xr:uid="{00000000-0002-0000-0A00-000000000000}">
      <formula1>対象No.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  <pageSetUpPr fitToPage="1"/>
  </sheetPr>
  <dimension ref="A1:I101"/>
  <sheetViews>
    <sheetView showGridLines="0" zoomScale="115" zoomScaleNormal="115" workbookViewId="0">
      <selection activeCell="I6" sqref="I6"/>
    </sheetView>
  </sheetViews>
  <sheetFormatPr defaultRowHeight="11.25" x14ac:dyDescent="0.15"/>
  <cols>
    <col min="1" max="1" width="3.33203125" style="54" customWidth="1"/>
    <col min="2" max="2" width="4.6640625" style="54" bestFit="1" customWidth="1"/>
    <col min="3" max="3" width="20.1640625" style="60" bestFit="1" customWidth="1"/>
    <col min="4" max="4" width="17.1640625" style="60" bestFit="1" customWidth="1"/>
    <col min="5" max="5" width="63.33203125" style="61" bestFit="1" customWidth="1"/>
    <col min="6" max="6" width="7" style="52" customWidth="1"/>
    <col min="7" max="7" width="108.5" style="61" bestFit="1" customWidth="1"/>
    <col min="8" max="8" width="12.1640625" style="54" bestFit="1" customWidth="1"/>
    <col min="9" max="9" width="15.1640625" style="54" customWidth="1"/>
    <col min="10" max="16384" width="9.33203125" style="54"/>
  </cols>
  <sheetData>
    <row r="1" spans="1:9" ht="21" x14ac:dyDescent="0.15">
      <c r="A1" s="1" t="s">
        <v>201</v>
      </c>
      <c r="B1" s="2"/>
      <c r="C1" s="11"/>
      <c r="D1" s="11"/>
      <c r="E1" s="2"/>
      <c r="F1" s="3"/>
      <c r="G1" s="2"/>
    </row>
    <row r="2" spans="1:9" x14ac:dyDescent="0.15">
      <c r="A2" s="53"/>
      <c r="B2" s="53"/>
      <c r="C2" s="55"/>
      <c r="D2" s="55"/>
      <c r="E2" s="53"/>
      <c r="F2" s="56"/>
      <c r="G2" s="53"/>
      <c r="H2" s="53"/>
      <c r="I2" s="53"/>
    </row>
    <row r="3" spans="1:9" x14ac:dyDescent="0.15">
      <c r="A3" s="53"/>
      <c r="B3" s="53"/>
      <c r="C3" s="55"/>
      <c r="D3" s="55"/>
      <c r="E3" s="53"/>
      <c r="F3" s="56"/>
      <c r="G3" s="53"/>
      <c r="H3" s="53"/>
      <c r="I3" s="53"/>
    </row>
    <row r="4" spans="1:9" x14ac:dyDescent="0.15">
      <c r="A4" s="53"/>
      <c r="B4" s="53"/>
      <c r="C4" s="113" t="s">
        <v>0</v>
      </c>
      <c r="D4" s="112"/>
      <c r="E4" s="83" t="str">
        <f>パラメタ!C14</f>
        <v>tbdb522v</v>
      </c>
      <c r="F4" s="57"/>
      <c r="G4" s="53"/>
    </row>
    <row r="5" spans="1:9" x14ac:dyDescent="0.15">
      <c r="A5" s="53"/>
      <c r="B5" s="53"/>
      <c r="C5" s="113" t="s">
        <v>62</v>
      </c>
      <c r="D5" s="112"/>
      <c r="E5" s="93">
        <f>パラメタ!D14</f>
        <v>3306</v>
      </c>
      <c r="F5" s="57"/>
      <c r="G5" s="53"/>
    </row>
    <row r="6" spans="1:9" x14ac:dyDescent="0.15">
      <c r="A6" s="53"/>
      <c r="B6" s="53"/>
      <c r="C6" s="113" t="s">
        <v>38</v>
      </c>
      <c r="D6" s="112"/>
      <c r="E6" s="83" t="str">
        <f>パラメタ!E14</f>
        <v>検証</v>
      </c>
      <c r="F6" s="57"/>
      <c r="G6" s="53"/>
      <c r="H6" s="64" t="s">
        <v>29</v>
      </c>
      <c r="I6" s="65">
        <v>45324</v>
      </c>
    </row>
    <row r="7" spans="1:9" x14ac:dyDescent="0.15">
      <c r="A7" s="53"/>
      <c r="B7" s="53"/>
      <c r="C7" s="113" t="s">
        <v>39</v>
      </c>
      <c r="D7" s="112"/>
      <c r="E7" s="83" t="str">
        <f>パラメタ!F14</f>
        <v>無し</v>
      </c>
      <c r="F7" s="57"/>
      <c r="G7" s="53"/>
      <c r="H7" s="64" t="s">
        <v>25</v>
      </c>
      <c r="I7" s="65"/>
    </row>
    <row r="8" spans="1:9" x14ac:dyDescent="0.15">
      <c r="A8" s="53"/>
      <c r="B8" s="53"/>
      <c r="C8" s="53"/>
      <c r="D8" s="55"/>
      <c r="E8" s="55"/>
      <c r="F8" s="57"/>
      <c r="G8" s="53"/>
      <c r="H8" s="64" t="s">
        <v>30</v>
      </c>
      <c r="I8" s="65"/>
    </row>
    <row r="9" spans="1:9" x14ac:dyDescent="0.15">
      <c r="A9" s="53"/>
      <c r="B9" s="53"/>
      <c r="C9" s="53"/>
      <c r="D9" s="55"/>
      <c r="E9" s="55"/>
      <c r="F9" s="57"/>
      <c r="G9" s="53"/>
      <c r="H9" s="64" t="s">
        <v>31</v>
      </c>
      <c r="I9" s="65"/>
    </row>
    <row r="10" spans="1:9" x14ac:dyDescent="0.15">
      <c r="A10" s="53"/>
      <c r="B10" s="53"/>
      <c r="C10" s="55"/>
      <c r="D10" s="55"/>
      <c r="E10" s="53"/>
      <c r="F10" s="56"/>
      <c r="G10" s="53"/>
      <c r="H10" s="51"/>
      <c r="I10" s="51"/>
    </row>
    <row r="11" spans="1:9" x14ac:dyDescent="0.15">
      <c r="A11" s="53"/>
      <c r="B11" s="200" t="s">
        <v>23</v>
      </c>
      <c r="C11" s="202" t="s">
        <v>1</v>
      </c>
      <c r="D11" s="62"/>
      <c r="E11" s="200" t="s">
        <v>2</v>
      </c>
      <c r="F11" s="204" t="s">
        <v>24</v>
      </c>
      <c r="G11" s="205"/>
      <c r="H11" s="192" t="s">
        <v>3</v>
      </c>
      <c r="I11" s="192" t="s">
        <v>4</v>
      </c>
    </row>
    <row r="12" spans="1:9" x14ac:dyDescent="0.15">
      <c r="A12" s="53"/>
      <c r="B12" s="201"/>
      <c r="C12" s="203"/>
      <c r="D12" s="63"/>
      <c r="E12" s="201"/>
      <c r="F12" s="206"/>
      <c r="G12" s="207"/>
      <c r="H12" s="193"/>
      <c r="I12" s="193"/>
    </row>
    <row r="13" spans="1:9" x14ac:dyDescent="0.15">
      <c r="A13" s="53"/>
      <c r="B13" s="4" t="s">
        <v>7</v>
      </c>
      <c r="C13" s="5"/>
      <c r="D13" s="5"/>
      <c r="E13" s="5"/>
      <c r="F13" s="5"/>
      <c r="G13" s="5"/>
      <c r="H13" s="5"/>
      <c r="I13" s="5"/>
    </row>
    <row r="14" spans="1:9" x14ac:dyDescent="0.15">
      <c r="A14" s="53"/>
      <c r="B14" s="194">
        <v>1</v>
      </c>
      <c r="C14" s="12" t="s">
        <v>17</v>
      </c>
      <c r="D14" s="6"/>
      <c r="E14" s="17" t="s">
        <v>34</v>
      </c>
      <c r="F14" s="21"/>
      <c r="G14" s="28" t="s">
        <v>33</v>
      </c>
      <c r="H14" s="197" t="str">
        <f>$E$4</f>
        <v>tbdb522v</v>
      </c>
      <c r="I14" s="197"/>
    </row>
    <row r="15" spans="1:9" x14ac:dyDescent="0.15">
      <c r="A15" s="53"/>
      <c r="B15" s="195"/>
      <c r="C15" s="13"/>
      <c r="D15" s="7"/>
      <c r="E15" s="20" t="s">
        <v>35</v>
      </c>
      <c r="F15" s="21"/>
      <c r="G15" s="29" t="s">
        <v>12</v>
      </c>
      <c r="H15" s="198"/>
      <c r="I15" s="198"/>
    </row>
    <row r="16" spans="1:9" x14ac:dyDescent="0.15">
      <c r="A16" s="53"/>
      <c r="B16" s="195"/>
      <c r="C16" s="13"/>
      <c r="D16" s="7"/>
      <c r="E16" s="20"/>
      <c r="F16" s="21"/>
      <c r="G16" s="22"/>
      <c r="H16" s="198"/>
      <c r="I16" s="198"/>
    </row>
    <row r="17" spans="1:9" x14ac:dyDescent="0.15">
      <c r="A17" s="53"/>
      <c r="B17" s="195"/>
      <c r="C17" s="13"/>
      <c r="D17" s="7"/>
      <c r="E17" s="20" t="s">
        <v>11</v>
      </c>
      <c r="F17" s="21" t="s">
        <v>189</v>
      </c>
      <c r="G17" s="22" t="s">
        <v>10</v>
      </c>
      <c r="H17" s="198"/>
      <c r="I17" s="198"/>
    </row>
    <row r="18" spans="1:9" x14ac:dyDescent="0.15">
      <c r="A18" s="53"/>
      <c r="B18" s="195"/>
      <c r="C18" s="13"/>
      <c r="D18" s="7"/>
      <c r="E18" s="20"/>
      <c r="F18" s="21"/>
      <c r="G18" s="22" t="str">
        <f>CONCATENATE("確認) ",$E$4," であること")</f>
        <v>確認) tbdb522v であること</v>
      </c>
      <c r="H18" s="198"/>
      <c r="I18" s="198"/>
    </row>
    <row r="19" spans="1:9" x14ac:dyDescent="0.15">
      <c r="A19" s="53"/>
      <c r="B19" s="195"/>
      <c r="C19" s="13"/>
      <c r="D19" s="7"/>
      <c r="E19" s="20"/>
      <c r="F19" s="21"/>
      <c r="G19" s="22"/>
      <c r="H19" s="198"/>
      <c r="I19" s="198"/>
    </row>
    <row r="20" spans="1:9" x14ac:dyDescent="0.15">
      <c r="A20" s="53"/>
      <c r="B20" s="195"/>
      <c r="C20" s="13"/>
      <c r="D20" s="7"/>
      <c r="E20" s="20" t="s">
        <v>36</v>
      </c>
      <c r="F20" s="21" t="s">
        <v>189</v>
      </c>
      <c r="G20" s="22" t="s">
        <v>5</v>
      </c>
      <c r="H20" s="198"/>
      <c r="I20" s="198"/>
    </row>
    <row r="21" spans="1:9" x14ac:dyDescent="0.15">
      <c r="A21" s="53"/>
      <c r="B21" s="195"/>
      <c r="C21" s="13"/>
      <c r="D21" s="7"/>
      <c r="E21" s="20"/>
      <c r="F21" s="31"/>
      <c r="G21" s="22"/>
      <c r="H21" s="198"/>
      <c r="I21" s="198"/>
    </row>
    <row r="22" spans="1:9" x14ac:dyDescent="0.15">
      <c r="A22" s="53"/>
      <c r="B22" s="195"/>
      <c r="C22" s="13"/>
      <c r="D22" s="7"/>
      <c r="E22" s="20" t="s">
        <v>13</v>
      </c>
      <c r="F22" s="21" t="s">
        <v>190</v>
      </c>
      <c r="G22" s="22" t="s">
        <v>14</v>
      </c>
      <c r="H22" s="198"/>
      <c r="I22" s="198"/>
    </row>
    <row r="23" spans="1:9" x14ac:dyDescent="0.15">
      <c r="A23" s="53"/>
      <c r="B23" s="195"/>
      <c r="C23" s="13"/>
      <c r="D23" s="7"/>
      <c r="E23" s="20"/>
      <c r="F23" s="21"/>
      <c r="G23" s="22"/>
      <c r="H23" s="198"/>
      <c r="I23" s="198"/>
    </row>
    <row r="24" spans="1:9" x14ac:dyDescent="0.15">
      <c r="A24" s="53"/>
      <c r="B24" s="195"/>
      <c r="C24" s="13"/>
      <c r="D24" s="7"/>
      <c r="E24" s="30" t="s">
        <v>160</v>
      </c>
      <c r="F24" s="21" t="s">
        <v>187</v>
      </c>
      <c r="G24" s="131" t="s">
        <v>161</v>
      </c>
      <c r="H24" s="198"/>
      <c r="I24" s="198"/>
    </row>
    <row r="25" spans="1:9" x14ac:dyDescent="0.15">
      <c r="A25" s="53"/>
      <c r="B25" s="195"/>
      <c r="C25" s="13"/>
      <c r="D25" s="7"/>
      <c r="E25" s="137" t="s">
        <v>173</v>
      </c>
      <c r="F25" s="31"/>
      <c r="G25" s="131" t="s">
        <v>162</v>
      </c>
      <c r="H25" s="198"/>
      <c r="I25" s="198"/>
    </row>
    <row r="26" spans="1:9" x14ac:dyDescent="0.15">
      <c r="A26" s="53"/>
      <c r="B26" s="195"/>
      <c r="C26" s="13"/>
      <c r="D26" s="7"/>
      <c r="E26" s="20"/>
      <c r="F26" s="31"/>
      <c r="G26" s="22"/>
      <c r="H26" s="198"/>
      <c r="I26" s="198"/>
    </row>
    <row r="27" spans="1:9" x14ac:dyDescent="0.15">
      <c r="A27" s="53"/>
      <c r="B27" s="195"/>
      <c r="C27" s="13"/>
      <c r="D27" s="7"/>
      <c r="E27" s="30" t="s">
        <v>60</v>
      </c>
      <c r="F27" s="21" t="s">
        <v>187</v>
      </c>
      <c r="G27" s="32" t="str">
        <f>パラメタ!H14</f>
        <v>/opt/s04/mysql/bin/mysql --defaults-file=/data/s04/mysql/my.cnf -u root -p town --socket=/data/s04/mysql/mysql.sock</v>
      </c>
      <c r="H27" s="198"/>
      <c r="I27" s="198"/>
    </row>
    <row r="28" spans="1:9" x14ac:dyDescent="0.15">
      <c r="A28" s="53"/>
      <c r="B28" s="195"/>
      <c r="C28" s="13"/>
      <c r="D28" s="7"/>
      <c r="E28" s="30"/>
      <c r="F28" s="31"/>
      <c r="G28" s="32" t="s">
        <v>163</v>
      </c>
      <c r="H28" s="198"/>
      <c r="I28" s="198"/>
    </row>
    <row r="29" spans="1:9" x14ac:dyDescent="0.15">
      <c r="A29" s="53"/>
      <c r="B29" s="196"/>
      <c r="C29" s="14"/>
      <c r="D29" s="8"/>
      <c r="E29" s="26"/>
      <c r="F29" s="24"/>
      <c r="G29" s="27"/>
      <c r="H29" s="199"/>
      <c r="I29" s="199"/>
    </row>
    <row r="30" spans="1:9" x14ac:dyDescent="0.15">
      <c r="A30" s="53"/>
      <c r="B30" s="4" t="s">
        <v>7</v>
      </c>
      <c r="C30" s="5"/>
      <c r="D30" s="5"/>
      <c r="E30" s="114"/>
      <c r="F30" s="5"/>
      <c r="G30" s="5"/>
      <c r="H30" s="5"/>
      <c r="I30" s="5"/>
    </row>
    <row r="31" spans="1:9" s="53" customFormat="1" ht="11.25" customHeight="1" x14ac:dyDescent="0.15">
      <c r="B31" s="194">
        <v>2</v>
      </c>
      <c r="C31" s="13" t="s">
        <v>20</v>
      </c>
      <c r="D31" s="9"/>
      <c r="E31" s="17"/>
      <c r="F31" s="18"/>
      <c r="G31" s="22"/>
      <c r="H31" s="197" t="str">
        <f>$E$4</f>
        <v>tbdb522v</v>
      </c>
      <c r="I31" s="197"/>
    </row>
    <row r="32" spans="1:9" s="53" customFormat="1" ht="11.25" customHeight="1" x14ac:dyDescent="0.15">
      <c r="B32" s="195"/>
      <c r="C32" s="13"/>
      <c r="D32" s="9"/>
      <c r="E32" s="20" t="s">
        <v>21</v>
      </c>
      <c r="F32" s="21" t="s">
        <v>191</v>
      </c>
      <c r="G32" s="22" t="str">
        <f>IF(パラメタ!U25="","",CONCATENATE("SELECT Host,User FROM mysql.user WHERE user='",パラメタ!D25,"'\G"))</f>
        <v>SELECT Host,User FROM mysql.user WHERE user='bcz049633'\G</v>
      </c>
      <c r="H32" s="198"/>
      <c r="I32" s="198"/>
    </row>
    <row r="33" spans="1:9" s="53" customFormat="1" ht="11.25" customHeight="1" x14ac:dyDescent="0.15">
      <c r="B33" s="195"/>
      <c r="C33" s="13"/>
      <c r="D33" s="9"/>
      <c r="E33" s="38"/>
      <c r="F33" s="21" t="s">
        <v>191</v>
      </c>
      <c r="G33" s="22" t="str">
        <f>IF(パラメタ!U26="","",CONCATENATE("SELECT Host,User FROM mysql.user WHERE user=""",パラメタ!D26,"""\G"))</f>
        <v>SELECT Host,User FROM mysql.user WHERE user="bcz049634"\G</v>
      </c>
      <c r="H33" s="198"/>
      <c r="I33" s="198"/>
    </row>
    <row r="34" spans="1:9" s="53" customFormat="1" ht="11.25" customHeight="1" x14ac:dyDescent="0.15">
      <c r="B34" s="195"/>
      <c r="C34" s="13"/>
      <c r="D34" s="9"/>
      <c r="E34" s="38"/>
      <c r="F34" s="21" t="s">
        <v>191</v>
      </c>
      <c r="G34" s="22" t="str">
        <f>IF(パラメタ!U27="","",CONCATENATE("SELECT Host,User FROM mysql.user WHERE user=""",パラメタ!D27,"""\G"))</f>
        <v>SELECT Host,User FROM mysql.user WHERE user="bc0090761"\G</v>
      </c>
      <c r="H34" s="198"/>
      <c r="I34" s="198"/>
    </row>
    <row r="35" spans="1:9" s="53" customFormat="1" ht="11.25" customHeight="1" x14ac:dyDescent="0.15">
      <c r="B35" s="195"/>
      <c r="C35" s="13"/>
      <c r="D35" s="9"/>
      <c r="E35" s="38"/>
      <c r="F35" s="21" t="s">
        <v>191</v>
      </c>
      <c r="G35" s="22" t="str">
        <f>IF(パラメタ!U28="","",CONCATENATE("SELECT Host,User FROM mysql.user WHERE user=""",パラメタ!D28,"""\G"))</f>
        <v/>
      </c>
      <c r="H35" s="198"/>
      <c r="I35" s="198"/>
    </row>
    <row r="36" spans="1:9" s="53" customFormat="1" ht="11.25" customHeight="1" x14ac:dyDescent="0.15">
      <c r="B36" s="195"/>
      <c r="C36" s="13"/>
      <c r="D36" s="9"/>
      <c r="E36" s="38"/>
      <c r="F36" s="21" t="s">
        <v>191</v>
      </c>
      <c r="G36" s="22" t="str">
        <f>IF(パラメタ!U29="","",CONCATENATE("SELECT Host,User FROM mysql.user WHERE user=""",パラメタ!D29,"""\G"))</f>
        <v/>
      </c>
      <c r="H36" s="198"/>
      <c r="I36" s="198"/>
    </row>
    <row r="37" spans="1:9" s="53" customFormat="1" ht="11.25" customHeight="1" x14ac:dyDescent="0.15">
      <c r="B37" s="195"/>
      <c r="C37" s="13"/>
      <c r="D37" s="9"/>
      <c r="E37" s="38"/>
      <c r="F37" s="21" t="s">
        <v>191</v>
      </c>
      <c r="G37" s="22" t="str">
        <f>IF(パラメタ!U30="","",CONCATENATE("SELECT Host,User FROM mysql.user WHERE user=""",パラメタ!D30,"""\G"))</f>
        <v/>
      </c>
      <c r="H37" s="198"/>
      <c r="I37" s="198"/>
    </row>
    <row r="38" spans="1:9" s="53" customFormat="1" ht="11.25" customHeight="1" x14ac:dyDescent="0.15">
      <c r="B38" s="195"/>
      <c r="C38" s="13"/>
      <c r="D38" s="9"/>
      <c r="E38" s="38"/>
      <c r="F38" s="21" t="s">
        <v>191</v>
      </c>
      <c r="G38" s="22" t="str">
        <f>IF(パラメタ!U31="","",CONCATENATE("SELECT Host,User FROM mysql.user WHERE user='",パラメタ!D31,"'\G"))</f>
        <v/>
      </c>
      <c r="H38" s="198"/>
      <c r="I38" s="198"/>
    </row>
    <row r="39" spans="1:9" s="53" customFormat="1" ht="11.25" customHeight="1" x14ac:dyDescent="0.15">
      <c r="B39" s="195"/>
      <c r="C39" s="13"/>
      <c r="D39" s="9"/>
      <c r="E39" s="38"/>
      <c r="F39" s="21" t="s">
        <v>191</v>
      </c>
      <c r="G39" s="22" t="str">
        <f>IF(パラメタ!U32="","",CONCATENATE("SELECT Host,User FROM mysql.user WHERE user=""",パラメタ!D32,"""\G"))</f>
        <v/>
      </c>
      <c r="H39" s="198"/>
      <c r="I39" s="198"/>
    </row>
    <row r="40" spans="1:9" s="53" customFormat="1" ht="11.25" customHeight="1" x14ac:dyDescent="0.15">
      <c r="B40" s="195"/>
      <c r="C40" s="13"/>
      <c r="D40" s="9"/>
      <c r="E40" s="38"/>
      <c r="F40" s="21" t="s">
        <v>191</v>
      </c>
      <c r="G40" s="22" t="str">
        <f>IF(パラメタ!U33="","",CONCATENATE("SELECT Host,User FROM mysql.user WHERE user=""",パラメタ!D33,"""\G"))</f>
        <v/>
      </c>
      <c r="H40" s="198"/>
      <c r="I40" s="198"/>
    </row>
    <row r="41" spans="1:9" s="53" customFormat="1" ht="11.25" customHeight="1" x14ac:dyDescent="0.15">
      <c r="B41" s="195"/>
      <c r="C41" s="13"/>
      <c r="D41" s="9"/>
      <c r="E41" s="38"/>
      <c r="F41" s="21" t="s">
        <v>191</v>
      </c>
      <c r="G41" s="22" t="str">
        <f>IF(パラメタ!U34="","",CONCATENATE("SELECT Host,User FROM mysql.user WHERE user=""",パラメタ!D34,"""\G"))</f>
        <v/>
      </c>
      <c r="H41" s="198"/>
      <c r="I41" s="198"/>
    </row>
    <row r="42" spans="1:9" s="53" customFormat="1" ht="11.25" customHeight="1" x14ac:dyDescent="0.15">
      <c r="B42" s="196"/>
      <c r="C42" s="14"/>
      <c r="D42" s="10"/>
      <c r="E42" s="38"/>
      <c r="F42" s="39"/>
      <c r="G42" s="40"/>
      <c r="H42" s="198"/>
      <c r="I42" s="198"/>
    </row>
    <row r="43" spans="1:9" s="59" customFormat="1" x14ac:dyDescent="0.15">
      <c r="A43" s="58"/>
      <c r="B43" s="194">
        <v>3</v>
      </c>
      <c r="C43" s="41" t="s">
        <v>63</v>
      </c>
      <c r="D43" s="42"/>
      <c r="E43" s="43"/>
      <c r="F43" s="44"/>
      <c r="G43" s="45"/>
      <c r="H43" s="208" t="str">
        <f>$E$4</f>
        <v>tbdb522v</v>
      </c>
      <c r="I43" s="208"/>
    </row>
    <row r="44" spans="1:9" s="59" customFormat="1" x14ac:dyDescent="0.15">
      <c r="A44" s="58"/>
      <c r="B44" s="195"/>
      <c r="C44" s="33"/>
      <c r="D44" s="34"/>
      <c r="E44" s="35" t="s">
        <v>184</v>
      </c>
      <c r="F44" s="21" t="s">
        <v>195</v>
      </c>
      <c r="G44" s="94" t="s">
        <v>196</v>
      </c>
      <c r="H44" s="209"/>
      <c r="I44" s="209"/>
    </row>
    <row r="45" spans="1:9" s="59" customFormat="1" x14ac:dyDescent="0.15">
      <c r="A45" s="58"/>
      <c r="B45" s="195"/>
      <c r="C45" s="33"/>
      <c r="D45" s="34"/>
      <c r="E45" s="35"/>
      <c r="F45" s="36"/>
      <c r="G45" s="94" t="s">
        <v>197</v>
      </c>
      <c r="H45" s="209"/>
      <c r="I45" s="209"/>
    </row>
    <row r="46" spans="1:9" s="59" customFormat="1" x14ac:dyDescent="0.15">
      <c r="A46" s="58"/>
      <c r="B46" s="195"/>
      <c r="C46" s="33"/>
      <c r="D46" s="34"/>
      <c r="E46" s="158"/>
      <c r="F46" s="159"/>
      <c r="G46" s="160"/>
      <c r="H46" s="209"/>
      <c r="I46" s="209"/>
    </row>
    <row r="47" spans="1:9" x14ac:dyDescent="0.15">
      <c r="A47" s="53"/>
      <c r="B47" s="4" t="s">
        <v>9</v>
      </c>
      <c r="C47" s="5"/>
      <c r="D47" s="5"/>
      <c r="E47" s="5"/>
      <c r="F47" s="5"/>
      <c r="G47" s="5"/>
      <c r="H47" s="5"/>
      <c r="I47" s="5"/>
    </row>
    <row r="48" spans="1:9" s="53" customFormat="1" ht="11.25" customHeight="1" x14ac:dyDescent="0.15">
      <c r="B48" s="194">
        <v>4</v>
      </c>
      <c r="C48" s="13" t="s">
        <v>15</v>
      </c>
      <c r="D48" s="9"/>
      <c r="E48" s="17"/>
      <c r="F48" s="18"/>
      <c r="G48" s="19"/>
      <c r="H48" s="197" t="str">
        <f>$E$4</f>
        <v>tbdb522v</v>
      </c>
      <c r="I48" s="197"/>
    </row>
    <row r="49" spans="1:9" s="53" customFormat="1" ht="11.25" customHeight="1" x14ac:dyDescent="0.15">
      <c r="B49" s="195"/>
      <c r="C49" s="15"/>
      <c r="D49" s="9"/>
      <c r="E49" s="20" t="s">
        <v>16</v>
      </c>
      <c r="F49" s="21"/>
      <c r="G49" s="37"/>
      <c r="H49" s="198"/>
      <c r="I49" s="198"/>
    </row>
    <row r="50" spans="1:9" s="53" customFormat="1" ht="11.25" customHeight="1" x14ac:dyDescent="0.15">
      <c r="B50" s="195"/>
      <c r="C50" s="15"/>
      <c r="D50" s="9"/>
      <c r="E50" s="20"/>
      <c r="F50" s="21"/>
      <c r="G50" s="37"/>
      <c r="H50" s="198"/>
      <c r="I50" s="198"/>
    </row>
    <row r="51" spans="1:9" s="53" customFormat="1" ht="11.25" customHeight="1" x14ac:dyDescent="0.15">
      <c r="B51" s="195"/>
      <c r="C51" s="15"/>
      <c r="D51" s="9"/>
      <c r="E51" s="20"/>
      <c r="F51" s="21"/>
      <c r="G51" s="37"/>
      <c r="H51" s="198"/>
      <c r="I51" s="198"/>
    </row>
    <row r="52" spans="1:9" s="53" customFormat="1" ht="11.25" customHeight="1" x14ac:dyDescent="0.15">
      <c r="B52" s="195"/>
      <c r="C52" s="15"/>
      <c r="D52" s="9"/>
      <c r="E52" s="20"/>
      <c r="F52" s="21"/>
      <c r="G52" s="37"/>
      <c r="H52" s="198"/>
      <c r="I52" s="198"/>
    </row>
    <row r="53" spans="1:9" s="53" customFormat="1" ht="11.25" customHeight="1" x14ac:dyDescent="0.15">
      <c r="B53" s="195"/>
      <c r="C53" s="15"/>
      <c r="D53" s="9"/>
      <c r="E53" s="20"/>
      <c r="F53" s="21"/>
      <c r="G53" s="37"/>
      <c r="H53" s="198"/>
      <c r="I53" s="198"/>
    </row>
    <row r="54" spans="1:9" s="53" customFormat="1" ht="11.25" customHeight="1" x14ac:dyDescent="0.15">
      <c r="B54" s="195"/>
      <c r="C54" s="15"/>
      <c r="D54" s="9"/>
      <c r="E54" s="20"/>
      <c r="F54" s="21"/>
      <c r="G54" s="37"/>
      <c r="H54" s="198"/>
      <c r="I54" s="198"/>
    </row>
    <row r="55" spans="1:9" s="53" customFormat="1" ht="11.25" customHeight="1" x14ac:dyDescent="0.15">
      <c r="B55" s="195"/>
      <c r="C55" s="15"/>
      <c r="D55" s="9"/>
      <c r="E55" s="20"/>
      <c r="F55" s="21"/>
      <c r="G55" s="37"/>
      <c r="H55" s="198"/>
      <c r="I55" s="198"/>
    </row>
    <row r="56" spans="1:9" s="53" customFormat="1" ht="11.25" customHeight="1" x14ac:dyDescent="0.15">
      <c r="B56" s="195"/>
      <c r="C56" s="15"/>
      <c r="D56" s="9"/>
      <c r="E56" s="20"/>
      <c r="F56" s="21"/>
      <c r="G56" s="37"/>
      <c r="H56" s="198"/>
      <c r="I56" s="198"/>
    </row>
    <row r="57" spans="1:9" s="53" customFormat="1" ht="11.25" customHeight="1" x14ac:dyDescent="0.15">
      <c r="B57" s="195"/>
      <c r="C57" s="15"/>
      <c r="D57" s="9"/>
      <c r="E57" s="20"/>
      <c r="F57" s="21"/>
      <c r="G57" s="37"/>
      <c r="H57" s="198"/>
      <c r="I57" s="198"/>
    </row>
    <row r="58" spans="1:9" s="53" customFormat="1" ht="11.25" customHeight="1" x14ac:dyDescent="0.15">
      <c r="B58" s="195"/>
      <c r="C58" s="15"/>
      <c r="D58" s="9"/>
      <c r="E58" s="20"/>
      <c r="F58" s="21"/>
      <c r="G58" s="37"/>
      <c r="H58" s="198"/>
      <c r="I58" s="198"/>
    </row>
    <row r="59" spans="1:9" s="53" customFormat="1" x14ac:dyDescent="0.15">
      <c r="B59" s="196"/>
      <c r="C59" s="16"/>
      <c r="D59" s="10"/>
      <c r="E59" s="23"/>
      <c r="F59" s="24"/>
      <c r="G59" s="25"/>
      <c r="H59" s="199"/>
      <c r="I59" s="199"/>
    </row>
    <row r="60" spans="1:9" x14ac:dyDescent="0.15">
      <c r="A60" s="53"/>
      <c r="B60" s="4" t="s">
        <v>8</v>
      </c>
      <c r="C60" s="5"/>
      <c r="D60" s="5"/>
      <c r="E60" s="5"/>
      <c r="F60" s="5"/>
      <c r="G60" s="5"/>
      <c r="H60" s="5"/>
      <c r="I60" s="5"/>
    </row>
    <row r="61" spans="1:9" s="53" customFormat="1" ht="11.25" customHeight="1" x14ac:dyDescent="0.15">
      <c r="B61" s="194">
        <v>6</v>
      </c>
      <c r="C61" s="13" t="s">
        <v>20</v>
      </c>
      <c r="D61" s="9"/>
      <c r="E61" s="17"/>
      <c r="F61" s="18"/>
      <c r="G61" s="19"/>
      <c r="H61" s="197" t="str">
        <f>$E$4</f>
        <v>tbdb522v</v>
      </c>
      <c r="I61" s="197"/>
    </row>
    <row r="62" spans="1:9" s="53" customFormat="1" ht="11.25" customHeight="1" x14ac:dyDescent="0.15">
      <c r="B62" s="195"/>
      <c r="C62" s="13"/>
      <c r="D62" s="9"/>
      <c r="E62" s="20" t="s">
        <v>22</v>
      </c>
      <c r="F62" s="21" t="s">
        <v>193</v>
      </c>
      <c r="G62" s="22" t="str">
        <f>IF(パラメタ!U25="","",CONCATENATE("SELECT Host,User FROM mysql.user WHERE user='",パラメタ!D25,"'\G"))</f>
        <v>SELECT Host,User FROM mysql.user WHERE user='bcz049633'\G</v>
      </c>
      <c r="H62" s="198"/>
      <c r="I62" s="198"/>
    </row>
    <row r="63" spans="1:9" s="53" customFormat="1" ht="11.25" customHeight="1" x14ac:dyDescent="0.15">
      <c r="B63" s="195"/>
      <c r="C63" s="13"/>
      <c r="D63" s="9"/>
      <c r="E63" s="38"/>
      <c r="F63" s="21" t="s">
        <v>193</v>
      </c>
      <c r="G63" s="22" t="str">
        <f>IF(パラメタ!U26="","",CONCATENATE("SELECT Host,User FROM mysql.user WHERE user='",パラメタ!D26,"'\G"))</f>
        <v>SELECT Host,User FROM mysql.user WHERE user='bcz049634'\G</v>
      </c>
      <c r="H63" s="198"/>
      <c r="I63" s="198"/>
    </row>
    <row r="64" spans="1:9" s="53" customFormat="1" ht="11.25" customHeight="1" x14ac:dyDescent="0.15">
      <c r="B64" s="195"/>
      <c r="C64" s="13"/>
      <c r="D64" s="9"/>
      <c r="E64" s="38"/>
      <c r="F64" s="21" t="s">
        <v>193</v>
      </c>
      <c r="G64" s="22" t="str">
        <f>IF(パラメタ!U27="","",CONCATENATE("SELECT Host,User FROM mysql.user WHERE user='",パラメタ!D27,"'\G"))</f>
        <v>SELECT Host,User FROM mysql.user WHERE user='bc0090761'\G</v>
      </c>
      <c r="H64" s="198"/>
      <c r="I64" s="198"/>
    </row>
    <row r="65" spans="2:9" s="53" customFormat="1" ht="11.25" customHeight="1" x14ac:dyDescent="0.15">
      <c r="B65" s="195"/>
      <c r="C65" s="13"/>
      <c r="D65" s="9"/>
      <c r="E65" s="38"/>
      <c r="F65" s="21" t="s">
        <v>193</v>
      </c>
      <c r="G65" s="22" t="str">
        <f>IF(パラメタ!U28="","",CONCATENATE("SELECT Host,User FROM mysql.user WHERE user='",パラメタ!D28,"'\G"))</f>
        <v/>
      </c>
      <c r="H65" s="198"/>
      <c r="I65" s="198"/>
    </row>
    <row r="66" spans="2:9" s="53" customFormat="1" ht="11.25" customHeight="1" x14ac:dyDescent="0.15">
      <c r="B66" s="195"/>
      <c r="C66" s="13"/>
      <c r="D66" s="9"/>
      <c r="E66" s="38"/>
      <c r="F66" s="21" t="s">
        <v>193</v>
      </c>
      <c r="G66" s="22" t="str">
        <f>IF(パラメタ!U29="","",CONCATENATE("SELECT Host,User FROM mysql.user WHERE user='",パラメタ!D29,"'\G"))</f>
        <v/>
      </c>
      <c r="H66" s="198"/>
      <c r="I66" s="198"/>
    </row>
    <row r="67" spans="2:9" s="53" customFormat="1" ht="11.25" customHeight="1" x14ac:dyDescent="0.15">
      <c r="B67" s="195"/>
      <c r="C67" s="13"/>
      <c r="D67" s="9"/>
      <c r="E67" s="38"/>
      <c r="F67" s="21" t="s">
        <v>193</v>
      </c>
      <c r="G67" s="22" t="str">
        <f>IF(パラメタ!U30="","",CONCATENATE("SELECT Host,User FROM mysql.user WHERE user='",パラメタ!D30,"'\G"))</f>
        <v/>
      </c>
      <c r="H67" s="198"/>
      <c r="I67" s="198"/>
    </row>
    <row r="68" spans="2:9" s="53" customFormat="1" ht="11.25" customHeight="1" x14ac:dyDescent="0.15">
      <c r="B68" s="195"/>
      <c r="C68" s="13"/>
      <c r="D68" s="9"/>
      <c r="E68" s="38"/>
      <c r="F68" s="21" t="s">
        <v>193</v>
      </c>
      <c r="G68" s="22" t="str">
        <f>IF(パラメタ!U31="","",CONCATENATE("SELECT Host,User FROM mysql.user WHERE user='",パラメタ!D31,"'\G"))</f>
        <v/>
      </c>
      <c r="H68" s="198"/>
      <c r="I68" s="198"/>
    </row>
    <row r="69" spans="2:9" s="53" customFormat="1" ht="11.25" customHeight="1" x14ac:dyDescent="0.15">
      <c r="B69" s="195"/>
      <c r="C69" s="13"/>
      <c r="D69" s="9"/>
      <c r="E69" s="38"/>
      <c r="F69" s="21" t="s">
        <v>193</v>
      </c>
      <c r="G69" s="22" t="str">
        <f>IF(パラメタ!U32="","",CONCATENATE("SELECT Host,User FROM mysql.user WHERE user='",パラメタ!D32,"'\G"))</f>
        <v/>
      </c>
      <c r="H69" s="198"/>
      <c r="I69" s="198"/>
    </row>
    <row r="70" spans="2:9" s="53" customFormat="1" ht="11.25" customHeight="1" x14ac:dyDescent="0.15">
      <c r="B70" s="195"/>
      <c r="C70" s="13"/>
      <c r="D70" s="9"/>
      <c r="E70" s="38"/>
      <c r="F70" s="21" t="s">
        <v>193</v>
      </c>
      <c r="G70" s="22" t="str">
        <f>IF(パラメタ!U33="","",CONCATENATE("SELECT Host,User FROM mysql.user WHERE user='",パラメタ!D33,"'\G"))</f>
        <v/>
      </c>
      <c r="H70" s="198"/>
      <c r="I70" s="198"/>
    </row>
    <row r="71" spans="2:9" s="53" customFormat="1" ht="11.25" customHeight="1" x14ac:dyDescent="0.15">
      <c r="B71" s="195"/>
      <c r="C71" s="13"/>
      <c r="D71" s="9"/>
      <c r="E71" s="38"/>
      <c r="F71" s="21" t="s">
        <v>193</v>
      </c>
      <c r="G71" s="22" t="str">
        <f>IF(パラメタ!U34="","",CONCATENATE("SELECT Host,User FROM mysql.user WHERE user='",パラメタ!D34,"'\G"))</f>
        <v/>
      </c>
      <c r="H71" s="198"/>
      <c r="I71" s="198"/>
    </row>
    <row r="72" spans="2:9" s="53" customFormat="1" ht="11.25" customHeight="1" x14ac:dyDescent="0.15">
      <c r="B72" s="195"/>
      <c r="C72" s="14"/>
      <c r="D72" s="10"/>
      <c r="E72" s="38"/>
      <c r="F72" s="39"/>
      <c r="G72" s="40"/>
      <c r="H72" s="198"/>
      <c r="I72" s="198"/>
    </row>
    <row r="73" spans="2:9" s="53" customFormat="1" ht="11.25" customHeight="1" x14ac:dyDescent="0.15">
      <c r="B73" s="195"/>
      <c r="C73" s="13" t="s">
        <v>92</v>
      </c>
      <c r="D73" s="9"/>
      <c r="E73" s="17"/>
      <c r="F73" s="18"/>
      <c r="G73" s="19"/>
      <c r="H73" s="197" t="str">
        <f>$E$4</f>
        <v>tbdb522v</v>
      </c>
      <c r="I73" s="197"/>
    </row>
    <row r="74" spans="2:9" s="53" customFormat="1" ht="11.25" customHeight="1" x14ac:dyDescent="0.15">
      <c r="B74" s="195"/>
      <c r="C74" s="13"/>
      <c r="D74" s="9"/>
      <c r="E74" s="20" t="s">
        <v>93</v>
      </c>
      <c r="F74" s="21" t="s">
        <v>192</v>
      </c>
      <c r="G74" s="22" t="str">
        <f>IF(パラメタ!U25="","",CONCATENATE("SHOW GRANTS FOR '",パラメタ!D25,"'@'%';"))</f>
        <v>SHOW GRANTS FOR 'bcz049633'@'%';</v>
      </c>
      <c r="H74" s="198"/>
      <c r="I74" s="198"/>
    </row>
    <row r="75" spans="2:9" s="53" customFormat="1" ht="11.25" customHeight="1" x14ac:dyDescent="0.15">
      <c r="B75" s="195"/>
      <c r="C75" s="13"/>
      <c r="D75" s="9"/>
      <c r="E75" s="38"/>
      <c r="F75" s="21" t="s">
        <v>192</v>
      </c>
      <c r="G75" s="22" t="str">
        <f>IF(パラメタ!U26="","",CONCATENATE("SHOW GRANTS FOR '",パラメタ!D26,"'@'%';"))</f>
        <v>SHOW GRANTS FOR 'bcz049634'@'%';</v>
      </c>
      <c r="H75" s="198"/>
      <c r="I75" s="198"/>
    </row>
    <row r="76" spans="2:9" s="53" customFormat="1" ht="11.25" customHeight="1" x14ac:dyDescent="0.15">
      <c r="B76" s="195"/>
      <c r="C76" s="13"/>
      <c r="D76" s="9"/>
      <c r="E76" s="38"/>
      <c r="F76" s="21" t="s">
        <v>192</v>
      </c>
      <c r="G76" s="22" t="str">
        <f>IF(パラメタ!U27="","",CONCATENATE("SHOW GRANTS FOR '",パラメタ!D27,"'@'%';"))</f>
        <v>SHOW GRANTS FOR 'bc0090761'@'%';</v>
      </c>
      <c r="H76" s="198"/>
      <c r="I76" s="198"/>
    </row>
    <row r="77" spans="2:9" s="53" customFormat="1" ht="11.25" customHeight="1" x14ac:dyDescent="0.15">
      <c r="B77" s="195"/>
      <c r="C77" s="13"/>
      <c r="D77" s="9"/>
      <c r="E77" s="38"/>
      <c r="F77" s="21" t="s">
        <v>192</v>
      </c>
      <c r="G77" s="22" t="str">
        <f>IF(パラメタ!U28="","",CONCATENATE("SHOW GRANTS FOR '",パラメタ!D28,"'@'%';"))</f>
        <v/>
      </c>
      <c r="H77" s="198"/>
      <c r="I77" s="198"/>
    </row>
    <row r="78" spans="2:9" s="53" customFormat="1" ht="11.25" customHeight="1" x14ac:dyDescent="0.15">
      <c r="B78" s="195"/>
      <c r="C78" s="13"/>
      <c r="D78" s="9"/>
      <c r="E78" s="38"/>
      <c r="F78" s="21" t="s">
        <v>192</v>
      </c>
      <c r="G78" s="22" t="str">
        <f>IF(パラメタ!U29="","",CONCATENATE("SHOW GRANTS FOR '",パラメタ!D29,"'@'%';"))</f>
        <v/>
      </c>
      <c r="H78" s="198"/>
      <c r="I78" s="198"/>
    </row>
    <row r="79" spans="2:9" s="53" customFormat="1" ht="11.25" customHeight="1" x14ac:dyDescent="0.15">
      <c r="B79" s="195"/>
      <c r="C79" s="13"/>
      <c r="D79" s="9"/>
      <c r="E79" s="38"/>
      <c r="F79" s="21" t="s">
        <v>192</v>
      </c>
      <c r="G79" s="22" t="str">
        <f>IF(パラメタ!U30="","",CONCATENATE("SHOW GRANTS FOR '",パラメタ!D30,"'@'%';"))</f>
        <v/>
      </c>
      <c r="H79" s="198"/>
      <c r="I79" s="198"/>
    </row>
    <row r="80" spans="2:9" s="53" customFormat="1" ht="11.25" customHeight="1" x14ac:dyDescent="0.15">
      <c r="B80" s="195"/>
      <c r="C80" s="13"/>
      <c r="D80" s="9"/>
      <c r="E80" s="38"/>
      <c r="F80" s="21" t="s">
        <v>192</v>
      </c>
      <c r="G80" s="22" t="str">
        <f>IF(パラメタ!U31="","",CONCATENATE("SHOW GRANTS FOR '",パラメタ!D31,"'@'%';"))</f>
        <v/>
      </c>
      <c r="H80" s="198"/>
      <c r="I80" s="198"/>
    </row>
    <row r="81" spans="1:9" s="53" customFormat="1" ht="11.25" customHeight="1" x14ac:dyDescent="0.15">
      <c r="B81" s="195"/>
      <c r="C81" s="13"/>
      <c r="D81" s="9"/>
      <c r="E81" s="38"/>
      <c r="F81" s="21" t="s">
        <v>192</v>
      </c>
      <c r="G81" s="22" t="str">
        <f>IF(パラメタ!U32="","",CONCATENATE("SHOW GRANTS FOR '",パラメタ!D32,"'@'%';"))</f>
        <v/>
      </c>
      <c r="H81" s="198"/>
      <c r="I81" s="198"/>
    </row>
    <row r="82" spans="1:9" s="53" customFormat="1" ht="11.25" customHeight="1" x14ac:dyDescent="0.15">
      <c r="B82" s="195"/>
      <c r="C82" s="13"/>
      <c r="D82" s="9"/>
      <c r="E82" s="38"/>
      <c r="F82" s="21" t="s">
        <v>192</v>
      </c>
      <c r="G82" s="22" t="str">
        <f>IF(パラメタ!U33="","",CONCATENATE("SHOW GRANTS FOR '",パラメタ!D33,"'@'%';"))</f>
        <v/>
      </c>
      <c r="H82" s="198"/>
      <c r="I82" s="198"/>
    </row>
    <row r="83" spans="1:9" s="53" customFormat="1" ht="11.25" customHeight="1" x14ac:dyDescent="0.15">
      <c r="B83" s="195"/>
      <c r="C83" s="13"/>
      <c r="D83" s="9"/>
      <c r="E83" s="38"/>
      <c r="F83" s="21" t="s">
        <v>192</v>
      </c>
      <c r="G83" s="22" t="str">
        <f>IF(パラメタ!U34="","",CONCATENATE("SHOW GRANTS FOR '",パラメタ!D34,"'@'%';"))</f>
        <v/>
      </c>
      <c r="H83" s="198"/>
      <c r="I83" s="198"/>
    </row>
    <row r="84" spans="1:9" s="53" customFormat="1" ht="11.25" customHeight="1" x14ac:dyDescent="0.15">
      <c r="B84" s="196"/>
      <c r="C84" s="14"/>
      <c r="D84" s="10"/>
      <c r="E84" s="38"/>
      <c r="F84" s="39"/>
      <c r="G84" s="40"/>
      <c r="H84" s="198"/>
      <c r="I84" s="198"/>
    </row>
    <row r="85" spans="1:9" s="59" customFormat="1" x14ac:dyDescent="0.15">
      <c r="A85" s="58"/>
      <c r="B85" s="194">
        <v>8</v>
      </c>
      <c r="C85" s="41" t="s">
        <v>65</v>
      </c>
      <c r="D85" s="42"/>
      <c r="E85" s="43"/>
      <c r="F85" s="44"/>
      <c r="G85" s="45"/>
      <c r="H85" s="208" t="str">
        <f>$E$4</f>
        <v>tbdb522v</v>
      </c>
      <c r="I85" s="208"/>
    </row>
    <row r="86" spans="1:9" s="59" customFormat="1" x14ac:dyDescent="0.15">
      <c r="A86" s="58"/>
      <c r="B86" s="195"/>
      <c r="C86" s="33"/>
      <c r="D86" s="34"/>
      <c r="E86" s="35" t="s">
        <v>66</v>
      </c>
      <c r="F86" s="21" t="s">
        <v>192</v>
      </c>
      <c r="G86" s="37" t="s">
        <v>67</v>
      </c>
      <c r="H86" s="209"/>
      <c r="I86" s="209"/>
    </row>
    <row r="87" spans="1:9" s="59" customFormat="1" x14ac:dyDescent="0.15">
      <c r="A87" s="58"/>
      <c r="B87" s="195"/>
      <c r="C87" s="33"/>
      <c r="D87" s="34"/>
      <c r="E87" s="35"/>
      <c r="F87" s="36"/>
      <c r="G87" s="37"/>
      <c r="H87" s="209"/>
      <c r="I87" s="209"/>
    </row>
    <row r="88" spans="1:9" s="59" customFormat="1" x14ac:dyDescent="0.15">
      <c r="A88" s="58"/>
      <c r="B88" s="195"/>
      <c r="C88" s="33"/>
      <c r="D88" s="34"/>
      <c r="E88" s="35" t="s">
        <v>68</v>
      </c>
      <c r="F88" s="21" t="s">
        <v>192</v>
      </c>
      <c r="G88" s="37" t="s">
        <v>18</v>
      </c>
      <c r="H88" s="209"/>
      <c r="I88" s="209"/>
    </row>
    <row r="89" spans="1:9" s="58" customFormat="1" ht="11.25" customHeight="1" x14ac:dyDescent="0.15">
      <c r="B89" s="196"/>
      <c r="C89" s="46"/>
      <c r="D89" s="47"/>
      <c r="E89" s="48"/>
      <c r="F89" s="49"/>
      <c r="G89" s="50"/>
      <c r="H89" s="210"/>
      <c r="I89" s="210"/>
    </row>
    <row r="90" spans="1:9" s="53" customFormat="1" ht="11.25" customHeight="1" x14ac:dyDescent="0.15">
      <c r="B90" s="195">
        <v>9</v>
      </c>
      <c r="C90" s="15" t="s">
        <v>6</v>
      </c>
      <c r="D90" s="9"/>
      <c r="E90" s="38" t="s">
        <v>13</v>
      </c>
      <c r="F90" s="21" t="s">
        <v>187</v>
      </c>
      <c r="G90" s="40" t="s">
        <v>14</v>
      </c>
      <c r="H90" s="198" t="str">
        <f>$E$4</f>
        <v>tbdb522v</v>
      </c>
      <c r="I90" s="198"/>
    </row>
    <row r="91" spans="1:9" x14ac:dyDescent="0.15">
      <c r="A91" s="53"/>
      <c r="B91" s="195"/>
      <c r="C91" s="13"/>
      <c r="D91" s="7"/>
      <c r="E91" s="20"/>
      <c r="F91" s="21"/>
      <c r="G91" s="22"/>
      <c r="H91" s="198"/>
      <c r="I91" s="198"/>
    </row>
    <row r="92" spans="1:9" x14ac:dyDescent="0.15">
      <c r="A92" s="53"/>
      <c r="B92" s="195"/>
      <c r="C92" s="13"/>
      <c r="D92" s="7"/>
      <c r="E92" s="30" t="s">
        <v>160</v>
      </c>
      <c r="F92" s="21" t="s">
        <v>187</v>
      </c>
      <c r="G92" s="131" t="s">
        <v>161</v>
      </c>
      <c r="H92" s="198"/>
      <c r="I92" s="198"/>
    </row>
    <row r="93" spans="1:9" x14ac:dyDescent="0.15">
      <c r="A93" s="53"/>
      <c r="B93" s="195"/>
      <c r="C93" s="13"/>
      <c r="D93" s="7"/>
      <c r="E93" s="137" t="s">
        <v>173</v>
      </c>
      <c r="F93" s="31"/>
      <c r="G93" s="131" t="s">
        <v>162</v>
      </c>
      <c r="H93" s="198"/>
      <c r="I93" s="198"/>
    </row>
    <row r="94" spans="1:9" x14ac:dyDescent="0.15">
      <c r="A94" s="53"/>
      <c r="B94" s="195"/>
      <c r="C94" s="13"/>
      <c r="D94" s="7"/>
      <c r="E94" s="20"/>
      <c r="F94" s="21"/>
      <c r="G94" s="22"/>
      <c r="H94" s="198"/>
      <c r="I94" s="198"/>
    </row>
    <row r="95" spans="1:9" x14ac:dyDescent="0.15">
      <c r="A95" s="53"/>
      <c r="B95" s="4" t="s">
        <v>164</v>
      </c>
      <c r="C95" s="5"/>
      <c r="D95" s="5"/>
      <c r="E95" s="5"/>
      <c r="F95" s="5"/>
      <c r="G95" s="5"/>
      <c r="H95" s="5"/>
      <c r="I95" s="5"/>
    </row>
    <row r="96" spans="1:9" s="53" customFormat="1" ht="11.25" customHeight="1" x14ac:dyDescent="0.15">
      <c r="B96" s="211">
        <v>10</v>
      </c>
      <c r="C96" s="15" t="s">
        <v>165</v>
      </c>
      <c r="D96" s="9"/>
      <c r="E96" s="38"/>
      <c r="F96" s="39"/>
      <c r="G96" s="40"/>
      <c r="H96" s="214" t="str">
        <f>$E$4</f>
        <v>tbdb522v</v>
      </c>
      <c r="I96" s="132"/>
    </row>
    <row r="97" spans="1:9" s="53" customFormat="1" ht="11.25" customHeight="1" x14ac:dyDescent="0.15">
      <c r="B97" s="212"/>
      <c r="C97" s="15"/>
      <c r="D97" s="9"/>
      <c r="E97" s="38" t="s">
        <v>166</v>
      </c>
      <c r="F97" s="39"/>
      <c r="G97" s="40"/>
      <c r="H97" s="215"/>
      <c r="I97" s="133"/>
    </row>
    <row r="98" spans="1:9" x14ac:dyDescent="0.15">
      <c r="A98" s="53"/>
      <c r="B98" s="212"/>
      <c r="C98" s="13"/>
      <c r="D98" s="7"/>
      <c r="E98" s="20"/>
      <c r="F98" s="21"/>
      <c r="G98" s="22"/>
      <c r="H98" s="215"/>
      <c r="I98" s="133"/>
    </row>
    <row r="99" spans="1:9" x14ac:dyDescent="0.15">
      <c r="A99" s="53"/>
      <c r="B99" s="212"/>
      <c r="C99" s="13"/>
      <c r="D99" s="7"/>
      <c r="E99" s="20"/>
      <c r="F99" s="21"/>
      <c r="G99" s="22"/>
      <c r="H99" s="215"/>
      <c r="I99" s="133"/>
    </row>
    <row r="100" spans="1:9" s="53" customFormat="1" ht="11.25" customHeight="1" x14ac:dyDescent="0.15">
      <c r="B100" s="212"/>
      <c r="C100" s="15"/>
      <c r="D100" s="9"/>
      <c r="E100" s="20" t="s">
        <v>19</v>
      </c>
      <c r="F100" s="21" t="s">
        <v>188</v>
      </c>
      <c r="G100" s="22" t="s">
        <v>18</v>
      </c>
      <c r="H100" s="215"/>
      <c r="I100" s="133"/>
    </row>
    <row r="101" spans="1:9" s="53" customFormat="1" x14ac:dyDescent="0.15">
      <c r="B101" s="213"/>
      <c r="C101" s="16"/>
      <c r="D101" s="10"/>
      <c r="E101" s="23"/>
      <c r="F101" s="24" t="s">
        <v>198</v>
      </c>
      <c r="G101" s="25" t="s">
        <v>199</v>
      </c>
      <c r="H101" s="216"/>
      <c r="I101" s="134"/>
    </row>
  </sheetData>
  <mergeCells count="31">
    <mergeCell ref="B43:B46"/>
    <mergeCell ref="H43:H46"/>
    <mergeCell ref="I43:I46"/>
    <mergeCell ref="B90:B94"/>
    <mergeCell ref="H90:H94"/>
    <mergeCell ref="I90:I94"/>
    <mergeCell ref="B85:B89"/>
    <mergeCell ref="H85:H89"/>
    <mergeCell ref="I85:I89"/>
    <mergeCell ref="I61:I72"/>
    <mergeCell ref="H73:H84"/>
    <mergeCell ref="I73:I84"/>
    <mergeCell ref="B48:B59"/>
    <mergeCell ref="H48:H59"/>
    <mergeCell ref="I48:I59"/>
    <mergeCell ref="B96:B101"/>
    <mergeCell ref="H96:H101"/>
    <mergeCell ref="I11:I12"/>
    <mergeCell ref="B11:B12"/>
    <mergeCell ref="C11:C12"/>
    <mergeCell ref="E11:E12"/>
    <mergeCell ref="F11:G12"/>
    <mergeCell ref="H11:H12"/>
    <mergeCell ref="B14:B29"/>
    <mergeCell ref="H14:H29"/>
    <mergeCell ref="I14:I29"/>
    <mergeCell ref="B31:B42"/>
    <mergeCell ref="H31:H42"/>
    <mergeCell ref="I31:I42"/>
    <mergeCell ref="B61:B84"/>
    <mergeCell ref="H61:H72"/>
  </mergeCells>
  <phoneticPr fontId="3"/>
  <dataValidations count="1">
    <dataValidation allowBlank="1" showInputMessage="1" sqref="E4 E6" xr:uid="{00000000-0002-0000-0B00-000000000000}"/>
  </dataValidations>
  <pageMargins left="0.70866141732283472" right="0.70866141732283472" top="0.74803149606299213" bottom="0.74803149606299213" header="0.31496062992125984" footer="0.31496062992125984"/>
  <pageSetup paperSize="9" scale="72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81BD87C-F189-4B16-8FA0-88289373FC76}">
            <xm:f>'\\sygnas\vol-008\本部用フォルダ\部門共通\ITIL関連\ServiceNow\05_変更管理・リリース管理\02_CAB-eCAB資料\2016年度\CHG0031978\03.作業手順書\[SYEN_DBアカウント作成手順(Oracle).xlsx]パラメタ'!#REF!=""</xm:f>
            <x14:dxf>
              <fill>
                <patternFill>
                  <bgColor theme="0" tint="-0.24994659260841701"/>
                </patternFill>
              </fill>
            </x14:dxf>
          </x14:cfRule>
          <xm:sqref>G31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/>
  </sheetPr>
  <dimension ref="A1:M127"/>
  <sheetViews>
    <sheetView zoomScale="115" zoomScaleNormal="115" workbookViewId="0">
      <selection activeCell="A11" sqref="A11"/>
    </sheetView>
  </sheetViews>
  <sheetFormatPr defaultRowHeight="11.25" x14ac:dyDescent="0.15"/>
  <cols>
    <col min="1" max="1" width="3.5" style="163" customWidth="1"/>
    <col min="2" max="2" width="10.83203125" style="163" customWidth="1"/>
    <col min="3" max="3" width="17.1640625" style="165" customWidth="1"/>
    <col min="4" max="4" width="18.5" style="165" customWidth="1"/>
    <col min="5" max="5" width="21.33203125" style="165" bestFit="1" customWidth="1"/>
    <col min="6" max="10" width="18.5" style="165" customWidth="1"/>
    <col min="11" max="11" width="8.5" style="165" customWidth="1"/>
    <col min="12" max="12" width="91" style="164" bestFit="1" customWidth="1"/>
    <col min="13" max="13" width="8.6640625" style="163" bestFit="1" customWidth="1"/>
    <col min="14" max="16384" width="9.33203125" style="163"/>
  </cols>
  <sheetData>
    <row r="1" spans="1:12" ht="21" x14ac:dyDescent="0.15">
      <c r="A1" s="1" t="s">
        <v>59</v>
      </c>
      <c r="B1" s="162"/>
      <c r="C1" s="163"/>
      <c r="D1" s="163"/>
      <c r="E1" s="163"/>
      <c r="F1" s="163"/>
      <c r="G1" s="163"/>
      <c r="H1" s="163"/>
      <c r="I1" s="163"/>
      <c r="J1" s="163"/>
      <c r="K1" s="163"/>
    </row>
    <row r="3" spans="1:12" x14ac:dyDescent="0.15">
      <c r="B3" s="163" t="s">
        <v>178</v>
      </c>
    </row>
    <row r="4" spans="1:12" hidden="1" x14ac:dyDescent="0.15">
      <c r="B4" s="163" t="s">
        <v>176</v>
      </c>
    </row>
    <row r="5" spans="1:12" hidden="1" x14ac:dyDescent="0.15">
      <c r="B5" s="163" t="s">
        <v>177</v>
      </c>
    </row>
    <row r="7" spans="1:12" x14ac:dyDescent="0.15">
      <c r="B7" s="163" t="s">
        <v>179</v>
      </c>
    </row>
    <row r="8" spans="1:12" hidden="1" x14ac:dyDescent="0.15">
      <c r="B8" s="163" t="s">
        <v>183</v>
      </c>
      <c r="C8" s="163"/>
      <c r="L8" s="163"/>
    </row>
    <row r="9" spans="1:12" hidden="1" x14ac:dyDescent="0.15">
      <c r="B9" s="163" t="s">
        <v>180</v>
      </c>
      <c r="C9" s="163"/>
      <c r="L9" s="163"/>
    </row>
    <row r="10" spans="1:12" x14ac:dyDescent="0.15">
      <c r="B10" s="163" t="s">
        <v>186</v>
      </c>
      <c r="C10" s="163"/>
      <c r="L10" s="163"/>
    </row>
    <row r="11" spans="1:12" x14ac:dyDescent="0.15">
      <c r="B11" s="163" t="s">
        <v>175</v>
      </c>
      <c r="C11" s="163"/>
      <c r="L11" s="163"/>
    </row>
    <row r="12" spans="1:12" x14ac:dyDescent="0.15">
      <c r="C12" s="163"/>
      <c r="L12" s="163"/>
    </row>
    <row r="13" spans="1:12" x14ac:dyDescent="0.15">
      <c r="C13" s="163"/>
      <c r="E13" s="166"/>
      <c r="F13" s="166"/>
      <c r="G13" s="166"/>
      <c r="H13" s="166"/>
      <c r="I13" s="166"/>
      <c r="J13" s="166"/>
      <c r="K13" s="166"/>
      <c r="L13" s="163"/>
    </row>
    <row r="14" spans="1:12" x14ac:dyDescent="0.15">
      <c r="B14" s="167" t="s">
        <v>181</v>
      </c>
      <c r="C14" s="168" t="s">
        <v>37</v>
      </c>
      <c r="D14" s="168" t="s">
        <v>62</v>
      </c>
      <c r="E14" s="217" t="s">
        <v>159</v>
      </c>
      <c r="F14" s="217"/>
      <c r="G14" s="217"/>
      <c r="H14" s="217"/>
      <c r="I14" s="217"/>
      <c r="J14" s="169"/>
      <c r="K14" s="169"/>
      <c r="L14" s="163"/>
    </row>
    <row r="15" spans="1:12" x14ac:dyDescent="0.15">
      <c r="B15" s="170" t="s">
        <v>52</v>
      </c>
      <c r="C15" s="171" t="str">
        <f>IF(B15="","",VLOOKUP(B15,パラメタ!$B$9:$D$18,2,0))</f>
        <v>tbdb522v</v>
      </c>
      <c r="D15" s="172">
        <f>IF(B15="","",VLOOKUP(B15,パラメタ!$B$9:$D$18,3,0))</f>
        <v>3306</v>
      </c>
      <c r="E15" s="171" t="str">
        <f>IF(B15="","",VLOOKUP(B15,パラメタ!$B$9:$H$18,7,0))</f>
        <v>/opt/s04/mysql/bin/mysql --defaults-file=/data/s04/mysql/my.cnf -u root -p town --socket=/data/s04/mysql/mysql.sock</v>
      </c>
      <c r="F15" s="173"/>
      <c r="G15" s="173"/>
      <c r="H15" s="173"/>
      <c r="I15" s="174"/>
      <c r="J15" s="175"/>
      <c r="K15" s="175"/>
      <c r="L15" s="163"/>
    </row>
    <row r="17" spans="2:13" x14ac:dyDescent="0.15">
      <c r="B17" s="167" t="s">
        <v>75</v>
      </c>
      <c r="C17" s="176" t="s">
        <v>70</v>
      </c>
      <c r="D17" s="177" t="s">
        <v>76</v>
      </c>
      <c r="E17" s="178"/>
      <c r="F17" s="178"/>
      <c r="G17" s="178"/>
      <c r="H17" s="178"/>
      <c r="I17" s="178"/>
      <c r="J17" s="178"/>
      <c r="K17" s="179"/>
      <c r="L17" s="176" t="s">
        <v>172</v>
      </c>
    </row>
    <row r="18" spans="2:13" x14ac:dyDescent="0.15">
      <c r="B18" s="218">
        <v>1</v>
      </c>
      <c r="C18" s="180"/>
      <c r="D18" s="181"/>
      <c r="E18" s="182"/>
      <c r="F18" s="182"/>
      <c r="G18" s="182"/>
      <c r="H18" s="182"/>
      <c r="I18" s="182"/>
      <c r="J18" s="182"/>
      <c r="K18" s="183"/>
      <c r="L18" s="184" t="str">
        <f>IF(パラメタ!$U25="","",SUBSTITUTE(SUBSTITUTE(E15,"root",パラメタ!D25),"-p",CONCATENATE("-p",パラメタ!E25)))</f>
        <v>/opt/s04/mysql/bin/mysql --defaults-file=/data/s04/mysql/my.cnf -u bcz049633 -pU9gPt2Bc town --socket=/data/s04/mysql/mysql.sock</v>
      </c>
    </row>
    <row r="19" spans="2:13" x14ac:dyDescent="0.15">
      <c r="B19" s="219"/>
      <c r="C19" s="118" t="s">
        <v>215</v>
      </c>
      <c r="D19" s="142" t="str">
        <f>IF(OR(パラメタ!$U$25&lt;&gt;"○",C19=""),"",CONCATENATE("GRANT ",パラメタ!$I$25," ON ",IF(C19="*","","`"),C19,IF(C19="*","","`"),".* TO '",パラメタ!$D$25,"'@'%' IDENTIFIED BY '",パラメタ!$E$25,"';"))</f>
        <v>GRANT SELECT, INSERT, UPDATE, DELETE ON `town`.* TO 'bcz049633'@'%' IDENTIFIED BY 'U9gPt2Bc';</v>
      </c>
      <c r="E19" s="143"/>
      <c r="F19" s="143"/>
      <c r="G19" s="143"/>
      <c r="H19" s="143"/>
      <c r="I19" s="143"/>
      <c r="J19" s="143"/>
      <c r="K19" s="144"/>
      <c r="L19" s="139" t="str">
        <f>IF(OR(パラメタ!$U$25="",$C19=""),"",CONCATENATE("use ",$C19,"; show tables;"))</f>
        <v>use town; show tables;</v>
      </c>
    </row>
    <row r="20" spans="2:13" x14ac:dyDescent="0.15">
      <c r="B20" s="219"/>
      <c r="C20" s="116"/>
      <c r="D20" s="142" t="str">
        <f>IF(OR(パラメタ!$U$25&lt;&gt;"○",C20=""),"",CONCATENATE("GRANT ",パラメタ!$I$25," ON ",IF(C20="*","","`"),C20,IF(C20="*","","`"),".* TO '",パラメタ!$D$25,"'@'%' IDENTIFIED BY '",パラメタ!$E$25,"';"))</f>
        <v/>
      </c>
      <c r="E20" s="146"/>
      <c r="F20" s="146"/>
      <c r="G20" s="146"/>
      <c r="H20" s="146"/>
      <c r="I20" s="146"/>
      <c r="J20" s="146"/>
      <c r="K20" s="147"/>
      <c r="L20" s="139" t="str">
        <f>IF(OR(パラメタ!$U$25="",$C20=""),"",CONCATENATE("use ",$C20,"; show tables;"))</f>
        <v/>
      </c>
    </row>
    <row r="21" spans="2:13" x14ac:dyDescent="0.15">
      <c r="B21" s="219"/>
      <c r="C21" s="116"/>
      <c r="D21" s="142" t="str">
        <f>IF(OR(パラメタ!$U$25&lt;&gt;"○",C21=""),"",CONCATENATE("GRANT ",パラメタ!$I$25," ON ",IF(C21="*","","`"),C21,IF(C21="*","","`"),".* TO '",パラメタ!$D$25,"'@'%' IDENTIFIED BY '",パラメタ!$E$25,"';"))</f>
        <v/>
      </c>
      <c r="E21" s="146"/>
      <c r="F21" s="146"/>
      <c r="G21" s="146"/>
      <c r="H21" s="146"/>
      <c r="I21" s="146"/>
      <c r="J21" s="146"/>
      <c r="K21" s="147"/>
      <c r="L21" s="139" t="str">
        <f>IF(OR(パラメタ!$U$25="",$C21=""),"",CONCATENATE("use ",$C21,"; show tables;"))</f>
        <v/>
      </c>
    </row>
    <row r="22" spans="2:13" x14ac:dyDescent="0.15">
      <c r="B22" s="219"/>
      <c r="C22" s="116"/>
      <c r="D22" s="142" t="str">
        <f>IF(OR(パラメタ!$U$25&lt;&gt;"○",C22=""),"",CONCATENATE("GRANT ",パラメタ!$I$25," ON ",IF(C22="*","","`"),C22,IF(C22="*","","`"),".* TO '",パラメタ!$D$25,"'@'%' IDENTIFIED BY '",パラメタ!$E$25,"';"))</f>
        <v/>
      </c>
      <c r="E22" s="146"/>
      <c r="F22" s="146"/>
      <c r="G22" s="146"/>
      <c r="H22" s="146"/>
      <c r="I22" s="146"/>
      <c r="J22" s="146"/>
      <c r="K22" s="147"/>
      <c r="L22" s="139" t="str">
        <f>IF(OR(パラメタ!$U$25="",$C22=""),"",CONCATENATE("use ",$C22,"; show tables;"))</f>
        <v/>
      </c>
    </row>
    <row r="23" spans="2:13" x14ac:dyDescent="0.15">
      <c r="B23" s="219"/>
      <c r="C23" s="116"/>
      <c r="D23" s="142" t="str">
        <f>IF(OR(パラメタ!$U$25&lt;&gt;"○",C23=""),"",CONCATENATE("GRANT ",パラメタ!$I$25," ON ",IF(C23="*","","`"),C23,IF(C23="*","","`"),".* TO '",パラメタ!$D$25,"'@'%' IDENTIFIED BY '",パラメタ!$E$25,"';"))</f>
        <v/>
      </c>
      <c r="E23" s="146"/>
      <c r="F23" s="146"/>
      <c r="G23" s="146"/>
      <c r="H23" s="146"/>
      <c r="I23" s="146"/>
      <c r="J23" s="146"/>
      <c r="K23" s="147"/>
      <c r="L23" s="139" t="str">
        <f>IF(OR(パラメタ!$U$25="",$C23=""),"",CONCATENATE("use ",$C23,"; show tables;"))</f>
        <v/>
      </c>
    </row>
    <row r="24" spans="2:13" x14ac:dyDescent="0.15">
      <c r="B24" s="219"/>
      <c r="C24" s="116"/>
      <c r="D24" s="142" t="str">
        <f>IF(OR(パラメタ!$U$25&lt;&gt;"○",C24=""),"",CONCATENATE("GRANT ",パラメタ!$I$25," ON ",IF(C24="*","","`"),C24,IF(C24="*","","`"),".* TO '",パラメタ!$D$25,"'@'%' IDENTIFIED BY '",パラメタ!$E$25,"';"))</f>
        <v/>
      </c>
      <c r="E24" s="146"/>
      <c r="F24" s="146"/>
      <c r="G24" s="146"/>
      <c r="H24" s="146"/>
      <c r="I24" s="146"/>
      <c r="J24" s="146"/>
      <c r="K24" s="147"/>
      <c r="L24" s="139" t="str">
        <f>IF(OR(パラメタ!$U$25="",$C24=""),"",CONCATENATE("use ",$C24,"; show tables;"))</f>
        <v/>
      </c>
    </row>
    <row r="25" spans="2:13" x14ac:dyDescent="0.15">
      <c r="B25" s="219"/>
      <c r="C25" s="116"/>
      <c r="D25" s="142" t="str">
        <f>IF(OR(パラメタ!$U$25&lt;&gt;"○",C25=""),"",CONCATENATE("GRANT ",パラメタ!$I$25," ON ",IF(C25="*","","`"),C25,IF(C25="*","","`"),".* TO '",パラメタ!$D$25,"'@'%' IDENTIFIED BY '",パラメタ!$E$25,"';"))</f>
        <v/>
      </c>
      <c r="E25" s="146"/>
      <c r="F25" s="146"/>
      <c r="G25" s="146"/>
      <c r="H25" s="146"/>
      <c r="I25" s="146"/>
      <c r="J25" s="146"/>
      <c r="K25" s="147"/>
      <c r="L25" s="139" t="str">
        <f>IF(OR(パラメタ!$U$25="",$C25=""),"",CONCATENATE("use ",$C25,"; show tables;"))</f>
        <v/>
      </c>
    </row>
    <row r="26" spans="2:13" x14ac:dyDescent="0.15">
      <c r="B26" s="219"/>
      <c r="C26" s="116"/>
      <c r="D26" s="142" t="str">
        <f>IF(OR(パラメタ!$U$25&lt;&gt;"○",C26=""),"",CONCATENATE("GRANT ",パラメタ!$I$25," ON ",IF(C26="*","","`"),C26,IF(C26="*","","`"),".* TO '",パラメタ!$D$25,"'@'%' IDENTIFIED BY '",パラメタ!$E$25,"';"))</f>
        <v/>
      </c>
      <c r="E26" s="146"/>
      <c r="F26" s="146"/>
      <c r="G26" s="146"/>
      <c r="H26" s="146"/>
      <c r="I26" s="146"/>
      <c r="J26" s="146"/>
      <c r="K26" s="147"/>
      <c r="L26" s="139" t="str">
        <f>IF(OR(パラメタ!$U$25="",$C26=""),"",CONCATENATE("use ",$C26,"; show tables;"))</f>
        <v/>
      </c>
    </row>
    <row r="27" spans="2:13" x14ac:dyDescent="0.15">
      <c r="B27" s="219"/>
      <c r="C27" s="116"/>
      <c r="D27" s="142" t="str">
        <f>IF(OR(パラメタ!$U$25&lt;&gt;"○",C27=""),"",CONCATENATE("GRANT ",パラメタ!$I$25," ON ",IF(C27="*","","`"),C27,IF(C27="*","","`"),".* TO '",パラメタ!$D$25,"'@'%' IDENTIFIED BY '",パラメタ!$E$25,"';"))</f>
        <v/>
      </c>
      <c r="E27" s="146"/>
      <c r="F27" s="146"/>
      <c r="G27" s="146"/>
      <c r="H27" s="146"/>
      <c r="I27" s="146"/>
      <c r="J27" s="146"/>
      <c r="K27" s="147"/>
      <c r="L27" s="139" t="str">
        <f>IF(OR(パラメタ!$U$25="",$C27=""),"",CONCATENATE("use ",$C27,"; show tables;"))</f>
        <v/>
      </c>
    </row>
    <row r="28" spans="2:13" x14ac:dyDescent="0.15">
      <c r="B28" s="219"/>
      <c r="C28" s="119"/>
      <c r="D28" s="142" t="str">
        <f>IF(OR(パラメタ!$U$25&lt;&gt;"○",C28=""),"",CONCATENATE("GRANT ",パラメタ!$I$25," ON ",IF(C28="*","","`"),C28,IF(C28="*","","`"),".* TO '",パラメタ!$D$25,"'@'%' IDENTIFIED BY '",パラメタ!$E$25,"';"))</f>
        <v/>
      </c>
      <c r="E28" s="148"/>
      <c r="F28" s="148"/>
      <c r="G28" s="148"/>
      <c r="H28" s="148"/>
      <c r="I28" s="148"/>
      <c r="J28" s="148"/>
      <c r="K28" s="149"/>
      <c r="L28" s="139" t="str">
        <f>IF(OR(パラメタ!$U$25="",$C28=""),"",CONCATENATE("use ",$C28,"; show tables;"))</f>
        <v/>
      </c>
      <c r="M28" s="163" t="str">
        <f>IF(パラメタ!U35="","",SUBSTITUTE(SUBSTITUTE(パラメタ!I19,"root",パラメタ!D35),"-p",CONCATENATE("-p",パラメタ!E35)))</f>
        <v/>
      </c>
    </row>
    <row r="29" spans="2:13" x14ac:dyDescent="0.15">
      <c r="B29" s="218">
        <v>2</v>
      </c>
      <c r="C29" s="185"/>
      <c r="D29" s="181"/>
      <c r="E29" s="182"/>
      <c r="F29" s="182"/>
      <c r="G29" s="182"/>
      <c r="H29" s="182"/>
      <c r="I29" s="182"/>
      <c r="J29" s="182"/>
      <c r="K29" s="183"/>
      <c r="L29" s="184" t="str">
        <f>IF(パラメタ!$U26="","",SUBSTITUTE(SUBSTITUTE(E15,"root",パラメタ!D26),"-p",CONCATENATE("-p",パラメタ!E26)))</f>
        <v>/opt/s04/mysql/bin/mysql --defaults-file=/data/s04/mysql/my.cnf -u bcz049634 -pCVm23ygN town --socket=/data/s04/mysql/mysql.sock</v>
      </c>
    </row>
    <row r="30" spans="2:13" x14ac:dyDescent="0.15">
      <c r="B30" s="219"/>
      <c r="C30" s="118" t="s">
        <v>215</v>
      </c>
      <c r="D30" s="142" t="str">
        <f>IF(OR(パラメタ!$U$26&lt;&gt;"○",C30=""),"",CONCATENATE("GRANT ",パラメタ!$I$26," ON ",IF(C30="*","","`"),C30,IF(C30="*","","`"),".* TO '",パラメタ!$D$26,"'@'%' IDENTIFIED BY '",パラメタ!$E$26,"';"))</f>
        <v>GRANT SELECT, INSERT, UPDATE, DELETE ON `town`.* TO 'bcz049634'@'%' IDENTIFIED BY 'CVm23ygN';</v>
      </c>
      <c r="E30" s="143"/>
      <c r="F30" s="143"/>
      <c r="G30" s="143"/>
      <c r="H30" s="143"/>
      <c r="I30" s="143"/>
      <c r="J30" s="143"/>
      <c r="K30" s="144"/>
      <c r="L30" s="139" t="str">
        <f>IF(OR(パラメタ!$U$26="",$C30=""),"",CONCATENATE("use ",$C30,"; show tables;"))</f>
        <v>use town; show tables;</v>
      </c>
    </row>
    <row r="31" spans="2:13" x14ac:dyDescent="0.15">
      <c r="B31" s="219"/>
      <c r="C31" s="116"/>
      <c r="D31" s="142" t="str">
        <f>IF(OR(パラメタ!$U$26&lt;&gt;"○",C31=""),"",CONCATENATE("GRANT ",パラメタ!$I$26," ON ",IF(C31="*","","`"),C31,IF(C31="*","","`"),".* TO '",パラメタ!$D$26,"'@'%' IDENTIFIED BY '",パラメタ!$E$26,"';"))</f>
        <v/>
      </c>
      <c r="E31" s="146"/>
      <c r="F31" s="146"/>
      <c r="G31" s="146"/>
      <c r="H31" s="146"/>
      <c r="I31" s="146"/>
      <c r="J31" s="146"/>
      <c r="K31" s="147"/>
      <c r="L31" s="139" t="str">
        <f>IF(OR(パラメタ!$U$26="",$C31=""),"",CONCATENATE("use ",$C31,"; show tables;"))</f>
        <v/>
      </c>
    </row>
    <row r="32" spans="2:13" x14ac:dyDescent="0.15">
      <c r="B32" s="219"/>
      <c r="C32" s="116"/>
      <c r="D32" s="142" t="str">
        <f>IF(OR(パラメタ!$U$26&lt;&gt;"○",C32=""),"",CONCATENATE("GRANT ",パラメタ!$I$26," ON ",IF(C32="*","","`"),C32,IF(C32="*","","`"),".* TO '",パラメタ!$D$26,"'@'%' IDENTIFIED BY '",パラメタ!$E$26,"';"))</f>
        <v/>
      </c>
      <c r="E32" s="146"/>
      <c r="F32" s="146"/>
      <c r="G32" s="146"/>
      <c r="H32" s="146"/>
      <c r="I32" s="146"/>
      <c r="J32" s="146"/>
      <c r="K32" s="147"/>
      <c r="L32" s="139" t="str">
        <f>IF(OR(パラメタ!$U$26="",$C32=""),"",CONCATENATE("use ",$C32,"; show tables;"))</f>
        <v/>
      </c>
    </row>
    <row r="33" spans="2:12" x14ac:dyDescent="0.15">
      <c r="B33" s="219"/>
      <c r="C33" s="116"/>
      <c r="D33" s="142" t="str">
        <f>IF(OR(パラメタ!$U$26&lt;&gt;"○",C33=""),"",CONCATENATE("GRANT ",パラメタ!$I$26," ON ",IF(C33="*","","`"),C33,IF(C33="*","","`"),".* TO '",パラメタ!$D$26,"'@'%' IDENTIFIED BY '",パラメタ!$E$26,"';"))</f>
        <v/>
      </c>
      <c r="E33" s="146"/>
      <c r="F33" s="146"/>
      <c r="G33" s="146"/>
      <c r="H33" s="146"/>
      <c r="I33" s="146"/>
      <c r="J33" s="146"/>
      <c r="K33" s="147"/>
      <c r="L33" s="139" t="str">
        <f>IF(OR(パラメタ!$U$26="",$C33=""),"",CONCATENATE("use ",$C33,"; show tables;"))</f>
        <v/>
      </c>
    </row>
    <row r="34" spans="2:12" x14ac:dyDescent="0.15">
      <c r="B34" s="219"/>
      <c r="C34" s="116"/>
      <c r="D34" s="142" t="str">
        <f>IF(OR(パラメタ!$U$26&lt;&gt;"○",C34=""),"",CONCATENATE("GRANT ",パラメタ!$I$26," ON ",IF(C34="*","","`"),C34,IF(C34="*","","`"),".* TO '",パラメタ!$D$26,"'@'%' IDENTIFIED BY '",パラメタ!$E$26,"';"))</f>
        <v/>
      </c>
      <c r="E34" s="146"/>
      <c r="F34" s="146"/>
      <c r="G34" s="146"/>
      <c r="H34" s="146"/>
      <c r="I34" s="146"/>
      <c r="J34" s="146"/>
      <c r="K34" s="147"/>
      <c r="L34" s="139" t="str">
        <f>IF(OR(パラメタ!$U$26="",$C34=""),"",CONCATENATE("use ",$C34,"; show tables;"))</f>
        <v/>
      </c>
    </row>
    <row r="35" spans="2:12" x14ac:dyDescent="0.15">
      <c r="B35" s="219"/>
      <c r="C35" s="116"/>
      <c r="D35" s="142" t="str">
        <f>IF(OR(パラメタ!$U$26&lt;&gt;"○",C35=""),"",CONCATENATE("GRANT ",パラメタ!$I$26," ON ",IF(C35="*","","`"),C35,IF(C35="*","","`"),".* TO '",パラメタ!$D$26,"'@'%' IDENTIFIED BY '",パラメタ!$E$26,"';"))</f>
        <v/>
      </c>
      <c r="E35" s="146"/>
      <c r="F35" s="146"/>
      <c r="G35" s="146"/>
      <c r="H35" s="146"/>
      <c r="I35" s="146"/>
      <c r="J35" s="146"/>
      <c r="K35" s="147"/>
      <c r="L35" s="139" t="str">
        <f>IF(OR(パラメタ!$U$26="",$C35=""),"",CONCATENATE("use ",$C35,"; show tables;"))</f>
        <v/>
      </c>
    </row>
    <row r="36" spans="2:12" x14ac:dyDescent="0.15">
      <c r="B36" s="219"/>
      <c r="C36" s="116"/>
      <c r="D36" s="142" t="str">
        <f>IF(OR(パラメタ!$U$26&lt;&gt;"○",C36=""),"",CONCATENATE("GRANT ",パラメタ!$I$26," ON ",IF(C36="*","","`"),C36,IF(C36="*","","`"),".* TO '",パラメタ!$D$26,"'@'%' IDENTIFIED BY '",パラメタ!$E$26,"';"))</f>
        <v/>
      </c>
      <c r="E36" s="146"/>
      <c r="F36" s="146"/>
      <c r="G36" s="146"/>
      <c r="H36" s="146"/>
      <c r="I36" s="146"/>
      <c r="J36" s="146"/>
      <c r="K36" s="147"/>
      <c r="L36" s="139" t="str">
        <f>IF(OR(パラメタ!$U$26="",$C36=""),"",CONCATENATE("use ",$C36,"; show tables;"))</f>
        <v/>
      </c>
    </row>
    <row r="37" spans="2:12" x14ac:dyDescent="0.15">
      <c r="B37" s="219"/>
      <c r="C37" s="116"/>
      <c r="D37" s="142" t="str">
        <f>IF(OR(パラメタ!$U$26&lt;&gt;"○",C37=""),"",CONCATENATE("GRANT ",パラメタ!$I$26," ON ",IF(C37="*","","`"),C37,IF(C37="*","","`"),".* TO '",パラメタ!$D$26,"'@'%' IDENTIFIED BY '",パラメタ!$E$26,"';"))</f>
        <v/>
      </c>
      <c r="E37" s="146"/>
      <c r="F37" s="146"/>
      <c r="G37" s="146"/>
      <c r="H37" s="146"/>
      <c r="I37" s="146"/>
      <c r="J37" s="146"/>
      <c r="K37" s="147"/>
      <c r="L37" s="139" t="str">
        <f>IF(OR(パラメタ!$U$26="",$C37=""),"",CONCATENATE("use ",$C37,"; show tables;"))</f>
        <v/>
      </c>
    </row>
    <row r="38" spans="2:12" x14ac:dyDescent="0.15">
      <c r="B38" s="219"/>
      <c r="C38" s="116"/>
      <c r="D38" s="142" t="str">
        <f>IF(OR(パラメタ!$U$26&lt;&gt;"○",C38=""),"",CONCATENATE("GRANT ",パラメタ!$I$26," ON ",IF(C38="*","","`"),C38,IF(C38="*","","`"),".* TO '",パラメタ!$D$26,"'@'%' IDENTIFIED BY '",パラメタ!$E$26,"';"))</f>
        <v/>
      </c>
      <c r="E38" s="146"/>
      <c r="F38" s="146"/>
      <c r="G38" s="146"/>
      <c r="H38" s="146"/>
      <c r="I38" s="146"/>
      <c r="J38" s="146"/>
      <c r="K38" s="147"/>
      <c r="L38" s="139" t="str">
        <f>IF(OR(パラメタ!$U$26="",$C38=""),"",CONCATENATE("use ",$C38,"; show tables;"))</f>
        <v/>
      </c>
    </row>
    <row r="39" spans="2:12" x14ac:dyDescent="0.15">
      <c r="B39" s="219"/>
      <c r="C39" s="119"/>
      <c r="D39" s="142" t="str">
        <f>IF(OR(パラメタ!$U$26&lt;&gt;"○",C39=""),"",CONCATENATE("GRANT ",パラメタ!$I$26," ON ",IF(C39="*","","`"),C39,IF(C39="*","","`"),".* TO '",パラメタ!$D$26,"'@'%' IDENTIFIED BY '",パラメタ!$E$26,"';"))</f>
        <v/>
      </c>
      <c r="E39" s="148"/>
      <c r="F39" s="148"/>
      <c r="G39" s="148"/>
      <c r="H39" s="148"/>
      <c r="I39" s="148"/>
      <c r="J39" s="148"/>
      <c r="K39" s="149"/>
      <c r="L39" s="139" t="str">
        <f>IF(OR(パラメタ!$U$26="",$C39=""),"",CONCATENATE("use ",$C39,"; show tables;"))</f>
        <v/>
      </c>
    </row>
    <row r="40" spans="2:12" x14ac:dyDescent="0.15">
      <c r="B40" s="218">
        <v>3</v>
      </c>
      <c r="C40" s="185"/>
      <c r="D40" s="181"/>
      <c r="E40" s="182"/>
      <c r="F40" s="182"/>
      <c r="G40" s="182"/>
      <c r="H40" s="182"/>
      <c r="I40" s="182"/>
      <c r="J40" s="182"/>
      <c r="K40" s="183"/>
      <c r="L40" s="138" t="str">
        <f>IF(パラメタ!$U27="","",SUBSTITUTE(SUBSTITUTE(E15,"root",パラメタ!D27),"-p",CONCATENATE("-p",パラメタ!E27)))</f>
        <v>/opt/s04/mysql/bin/mysql --defaults-file=/data/s04/mysql/my.cnf -u bc0090761 -ptnV5WzA7 town --socket=/data/s04/mysql/mysql.sock</v>
      </c>
    </row>
    <row r="41" spans="2:12" x14ac:dyDescent="0.15">
      <c r="B41" s="219"/>
      <c r="C41" s="118" t="s">
        <v>215</v>
      </c>
      <c r="D41" s="142" t="str">
        <f>IF(OR(パラメタ!$U$27&lt;&gt;"○",C41=""),"",CONCATENATE("GRANT ",パラメタ!$I$27," ON ",IF(C41="*","","`"),C41,IF(C41="*","","`"),".* TO '",パラメタ!$D$27,"'@'%' IDENTIFIED BY '",パラメタ!$E$27,"';"))</f>
        <v>GRANT SELECT, INSERT, UPDATE, DELETE ON `town`.* TO 'bc0090761'@'%' IDENTIFIED BY 'tnV5WzA7';</v>
      </c>
      <c r="E41" s="143"/>
      <c r="F41" s="143"/>
      <c r="G41" s="143"/>
      <c r="H41" s="143"/>
      <c r="I41" s="143"/>
      <c r="J41" s="143"/>
      <c r="K41" s="144"/>
      <c r="L41" s="139" t="str">
        <f>IF(OR(パラメタ!$U$27="",$C41=""),"",CONCATENATE("use ",$C41,"; show tables;"))</f>
        <v>use town; show tables;</v>
      </c>
    </row>
    <row r="42" spans="2:12" x14ac:dyDescent="0.15">
      <c r="B42" s="219"/>
      <c r="C42" s="116"/>
      <c r="D42" s="142" t="str">
        <f>IF(OR(パラメタ!$U$27&lt;&gt;"○",C42=""),"",CONCATENATE("GRANT ",パラメタ!$I$27," ON ",IF(C42="*","","`"),C42,IF(C42="*","","`"),".* TO '",パラメタ!$D$27,"'@'%' IDENTIFIED BY '",パラメタ!$E$27,"';"))</f>
        <v/>
      </c>
      <c r="E42" s="146"/>
      <c r="F42" s="146"/>
      <c r="G42" s="146"/>
      <c r="H42" s="146"/>
      <c r="I42" s="146"/>
      <c r="J42" s="146"/>
      <c r="K42" s="147"/>
      <c r="L42" s="139" t="str">
        <f>IF(OR(パラメタ!$U$27="",$C42=""),"",CONCATENATE("use ",$C42,"; show tables;"))</f>
        <v/>
      </c>
    </row>
    <row r="43" spans="2:12" x14ac:dyDescent="0.15">
      <c r="B43" s="219"/>
      <c r="C43" s="116"/>
      <c r="D43" s="142" t="str">
        <f>IF(OR(パラメタ!$U$27&lt;&gt;"○",C43=""),"",CONCATENATE("GRANT ",パラメタ!$I$27," ON ",IF(C43="*","","`"),C43,IF(C43="*","","`"),".* TO '",パラメタ!$D$27,"'@'%' IDENTIFIED BY '",パラメタ!$E$27,"';"))</f>
        <v/>
      </c>
      <c r="E43" s="146"/>
      <c r="F43" s="146"/>
      <c r="G43" s="146"/>
      <c r="H43" s="146"/>
      <c r="I43" s="146"/>
      <c r="J43" s="146"/>
      <c r="K43" s="147"/>
      <c r="L43" s="139" t="str">
        <f>IF(OR(パラメタ!$U$27="",$C43=""),"",CONCATENATE("use ",$C43,"; show tables;"))</f>
        <v/>
      </c>
    </row>
    <row r="44" spans="2:12" x14ac:dyDescent="0.15">
      <c r="B44" s="219"/>
      <c r="C44" s="116"/>
      <c r="D44" s="142" t="str">
        <f>IF(OR(パラメタ!$U$27&lt;&gt;"○",C44=""),"",CONCATENATE("GRANT ",パラメタ!$I$27," ON ",IF(C44="*","","`"),C44,IF(C44="*","","`"),".* TO '",パラメタ!$D$27,"'@'%' IDENTIFIED BY '",パラメタ!$E$27,"';"))</f>
        <v/>
      </c>
      <c r="E44" s="146"/>
      <c r="F44" s="146"/>
      <c r="G44" s="146"/>
      <c r="H44" s="146"/>
      <c r="I44" s="146"/>
      <c r="J44" s="146"/>
      <c r="K44" s="147"/>
      <c r="L44" s="139" t="str">
        <f>IF(OR(パラメタ!$U$27="",$C44=""),"",CONCATENATE("use ",$C44,"; show tables;"))</f>
        <v/>
      </c>
    </row>
    <row r="45" spans="2:12" x14ac:dyDescent="0.15">
      <c r="B45" s="219"/>
      <c r="C45" s="116"/>
      <c r="D45" s="142" t="str">
        <f>IF(OR(パラメタ!$U$27&lt;&gt;"○",C45=""),"",CONCATENATE("GRANT ",パラメタ!$I$27," ON ",IF(C45="*","","`"),C45,IF(C45="*","","`"),".* TO '",パラメタ!$D$27,"'@'%' IDENTIFIED BY '",パラメタ!$E$27,"';"))</f>
        <v/>
      </c>
      <c r="E45" s="146"/>
      <c r="F45" s="146"/>
      <c r="G45" s="146"/>
      <c r="H45" s="146"/>
      <c r="I45" s="146"/>
      <c r="J45" s="146"/>
      <c r="K45" s="147"/>
      <c r="L45" s="139" t="str">
        <f>IF(OR(パラメタ!$U$27="",$C45=""),"",CONCATENATE("use ",$C45,"; show tables;"))</f>
        <v/>
      </c>
    </row>
    <row r="46" spans="2:12" x14ac:dyDescent="0.15">
      <c r="B46" s="219"/>
      <c r="C46" s="116"/>
      <c r="D46" s="142" t="str">
        <f>IF(OR(パラメタ!$U$27&lt;&gt;"○",C46=""),"",CONCATENATE("GRANT ",パラメタ!$I$27," ON ",IF(C46="*","","`"),C46,IF(C46="*","","`"),".* TO '",パラメタ!$D$27,"'@'%' IDENTIFIED BY '",パラメタ!$E$27,"';"))</f>
        <v/>
      </c>
      <c r="E46" s="146"/>
      <c r="F46" s="146"/>
      <c r="G46" s="146"/>
      <c r="H46" s="146"/>
      <c r="I46" s="146"/>
      <c r="J46" s="146"/>
      <c r="K46" s="147"/>
      <c r="L46" s="139" t="str">
        <f>IF(OR(パラメタ!$U$27="",$C46=""),"",CONCATENATE("use ",$C46,"; show tables;"))</f>
        <v/>
      </c>
    </row>
    <row r="47" spans="2:12" x14ac:dyDescent="0.15">
      <c r="B47" s="219"/>
      <c r="C47" s="116"/>
      <c r="D47" s="142" t="str">
        <f>IF(OR(パラメタ!$U$27&lt;&gt;"○",C47=""),"",CONCATENATE("GRANT ",パラメタ!$I$27," ON ",IF(C47="*","","`"),C47,IF(C47="*","","`"),".* TO '",パラメタ!$D$27,"'@'%' IDENTIFIED BY '",パラメタ!$E$27,"';"))</f>
        <v/>
      </c>
      <c r="E47" s="146"/>
      <c r="F47" s="146"/>
      <c r="G47" s="146"/>
      <c r="H47" s="146"/>
      <c r="I47" s="146"/>
      <c r="J47" s="146"/>
      <c r="K47" s="147"/>
      <c r="L47" s="139" t="str">
        <f>IF(OR(パラメタ!$U$27="",$C47=""),"",CONCATENATE("use ",$C47,"; show tables;"))</f>
        <v/>
      </c>
    </row>
    <row r="48" spans="2:12" x14ac:dyDescent="0.15">
      <c r="B48" s="219"/>
      <c r="C48" s="116"/>
      <c r="D48" s="142" t="str">
        <f>IF(OR(パラメタ!$U$27&lt;&gt;"○",C48=""),"",CONCATENATE("GRANT ",パラメタ!$I$27," ON ",IF(C48="*","","`"),C48,IF(C48="*","","`"),".* TO '",パラメタ!$D$27,"'@'%' IDENTIFIED BY '",パラメタ!$E$27,"';"))</f>
        <v/>
      </c>
      <c r="E48" s="146"/>
      <c r="F48" s="146"/>
      <c r="G48" s="146"/>
      <c r="H48" s="146"/>
      <c r="I48" s="146"/>
      <c r="J48" s="146"/>
      <c r="K48" s="147"/>
      <c r="L48" s="139" t="str">
        <f>IF(OR(パラメタ!$U$27="",$C48=""),"",CONCATENATE("use ",$C48,"; show tables;"))</f>
        <v/>
      </c>
    </row>
    <row r="49" spans="2:12" x14ac:dyDescent="0.15">
      <c r="B49" s="219"/>
      <c r="C49" s="116"/>
      <c r="D49" s="142" t="str">
        <f>IF(OR(パラメタ!$U$27&lt;&gt;"○",C49=""),"",CONCATENATE("GRANT ",パラメタ!$I$27," ON ",IF(C49="*","","`"),C49,IF(C49="*","","`"),".* TO '",パラメタ!$D$27,"'@'%' IDENTIFIED BY '",パラメタ!$E$27,"';"))</f>
        <v/>
      </c>
      <c r="E49" s="146"/>
      <c r="F49" s="146"/>
      <c r="G49" s="146"/>
      <c r="H49" s="146"/>
      <c r="I49" s="146"/>
      <c r="J49" s="146"/>
      <c r="K49" s="147"/>
      <c r="L49" s="139" t="str">
        <f>IF(OR(パラメタ!$U$27="",$C49=""),"",CONCATENATE("use ",$C49,"; show tables;"))</f>
        <v/>
      </c>
    </row>
    <row r="50" spans="2:12" x14ac:dyDescent="0.15">
      <c r="B50" s="219"/>
      <c r="C50" s="119"/>
      <c r="D50" s="142" t="str">
        <f>IF(OR(パラメタ!$U$27&lt;&gt;"○",C50=""),"",CONCATENATE("GRANT ",パラメタ!$I$27," ON ",IF(C50="*","","`"),C50,IF(C50="*","","`"),".* TO '",パラメタ!$D$27,"'@'%' IDENTIFIED BY '",パラメタ!$E$27,"';"))</f>
        <v/>
      </c>
      <c r="E50" s="148"/>
      <c r="F50" s="148"/>
      <c r="G50" s="148"/>
      <c r="H50" s="148"/>
      <c r="I50" s="148"/>
      <c r="J50" s="148"/>
      <c r="K50" s="149"/>
      <c r="L50" s="139" t="str">
        <f>IF(OR(パラメタ!$U$27="",$C50=""),"",CONCATENATE("use ",$C50,"; show tables;"))</f>
        <v/>
      </c>
    </row>
    <row r="51" spans="2:12" x14ac:dyDescent="0.15">
      <c r="B51" s="218">
        <v>4</v>
      </c>
      <c r="C51" s="185"/>
      <c r="D51" s="181"/>
      <c r="E51" s="182"/>
      <c r="F51" s="182"/>
      <c r="G51" s="182"/>
      <c r="H51" s="182"/>
      <c r="I51" s="182"/>
      <c r="J51" s="182"/>
      <c r="K51" s="183"/>
      <c r="L51" s="138" t="str">
        <f>IF(パラメタ!$U28="","",SUBSTITUTE(SUBSTITUTE(E15,"root",パラメタ!D28),"-p",CONCATENATE("-p",パラメタ!E28)))</f>
        <v/>
      </c>
    </row>
    <row r="52" spans="2:12" x14ac:dyDescent="0.15">
      <c r="B52" s="219"/>
      <c r="C52" s="118"/>
      <c r="D52" s="142" t="str">
        <f>IF(OR(パラメタ!$U$28&lt;&gt;"○",C52=""),"",CONCATENATE("GRANT ",パラメタ!$I$28," ON ",IF(C52="*","","`"),C52,IF(C52="*","","`"),".* TO '",パラメタ!$D$28,"'@'%' IDENTIFIED BY '",パラメタ!$E$28,"';"))</f>
        <v/>
      </c>
      <c r="E52" s="143"/>
      <c r="F52" s="143"/>
      <c r="G52" s="143"/>
      <c r="H52" s="143"/>
      <c r="I52" s="143"/>
      <c r="J52" s="143"/>
      <c r="K52" s="144"/>
      <c r="L52" s="139" t="str">
        <f>IF(OR(パラメタ!$U$28="",$C52=""),"",CONCATENATE("use ",$C52,"; show tables;"))</f>
        <v/>
      </c>
    </row>
    <row r="53" spans="2:12" x14ac:dyDescent="0.15">
      <c r="B53" s="219"/>
      <c r="C53" s="116"/>
      <c r="D53" s="142" t="str">
        <f>IF(OR(パラメタ!$U$28&lt;&gt;"○",C53=""),"",CONCATENATE("GRANT ",パラメタ!$I$28," ON ",IF(C53="*","","`"),C53,IF(C53="*","","`"),".* TO '",パラメタ!$D$28,"'@'%' IDENTIFIED BY '",パラメタ!$E$28,"';"))</f>
        <v/>
      </c>
      <c r="E53" s="146"/>
      <c r="F53" s="146"/>
      <c r="G53" s="146"/>
      <c r="H53" s="146"/>
      <c r="I53" s="146"/>
      <c r="J53" s="146"/>
      <c r="K53" s="147"/>
      <c r="L53" s="139" t="str">
        <f>IF(OR(パラメタ!$U$28="",$C53=""),"",CONCATENATE("use ",$C53,"; show tables;"))</f>
        <v/>
      </c>
    </row>
    <row r="54" spans="2:12" x14ac:dyDescent="0.15">
      <c r="B54" s="219"/>
      <c r="C54" s="116"/>
      <c r="D54" s="142" t="str">
        <f>IF(OR(パラメタ!$U$28&lt;&gt;"○",C54=""),"",CONCATENATE("GRANT ",パラメタ!$I$28," ON ",IF(C54="*","","`"),C54,IF(C54="*","","`"),".* TO '",パラメタ!$D$28,"'@'%' IDENTIFIED BY '",パラメタ!$E$28,"';"))</f>
        <v/>
      </c>
      <c r="E54" s="146"/>
      <c r="F54" s="146"/>
      <c r="G54" s="146"/>
      <c r="H54" s="146"/>
      <c r="I54" s="146"/>
      <c r="J54" s="146"/>
      <c r="K54" s="147"/>
      <c r="L54" s="139" t="str">
        <f>IF(OR(パラメタ!$U$28="",$C54=""),"",CONCATENATE("use ",$C54,"; show tables;"))</f>
        <v/>
      </c>
    </row>
    <row r="55" spans="2:12" x14ac:dyDescent="0.15">
      <c r="B55" s="219"/>
      <c r="C55" s="116"/>
      <c r="D55" s="142" t="str">
        <f>IF(OR(パラメタ!$U$28&lt;&gt;"○",C55=""),"",CONCATENATE("GRANT ",パラメタ!$I$28," ON ",IF(C55="*","","`"),C55,IF(C55="*","","`"),".* TO '",パラメタ!$D$28,"'@'%' IDENTIFIED BY '",パラメタ!$E$28,"';"))</f>
        <v/>
      </c>
      <c r="E55" s="146"/>
      <c r="F55" s="146"/>
      <c r="G55" s="146"/>
      <c r="H55" s="146"/>
      <c r="I55" s="146"/>
      <c r="J55" s="146"/>
      <c r="K55" s="147"/>
      <c r="L55" s="139" t="str">
        <f>IF(OR(パラメタ!$U$28="",$C55=""),"",CONCATENATE("use ",$C55,"; show tables;"))</f>
        <v/>
      </c>
    </row>
    <row r="56" spans="2:12" x14ac:dyDescent="0.15">
      <c r="B56" s="219"/>
      <c r="C56" s="116"/>
      <c r="D56" s="142" t="str">
        <f>IF(OR(パラメタ!$U$28&lt;&gt;"○",C56=""),"",CONCATENATE("GRANT ",パラメタ!$I$28," ON ",IF(C56="*","","`"),C56,IF(C56="*","","`"),".* TO '",パラメタ!$D$28,"'@'%' IDENTIFIED BY '",パラメタ!$E$28,"';"))</f>
        <v/>
      </c>
      <c r="E56" s="146"/>
      <c r="F56" s="146"/>
      <c r="G56" s="146"/>
      <c r="H56" s="146"/>
      <c r="I56" s="146"/>
      <c r="J56" s="146"/>
      <c r="K56" s="147"/>
      <c r="L56" s="139" t="str">
        <f>IF(OR(パラメタ!$U$28="",$C56=""),"",CONCATENATE("use ",$C56,"; show tables;"))</f>
        <v/>
      </c>
    </row>
    <row r="57" spans="2:12" x14ac:dyDescent="0.15">
      <c r="B57" s="219"/>
      <c r="C57" s="116"/>
      <c r="D57" s="142" t="str">
        <f>IF(OR(パラメタ!$U$28&lt;&gt;"○",C57=""),"",CONCATENATE("GRANT ",パラメタ!$I$28," ON ",IF(C57="*","","`"),C57,IF(C57="*","","`"),".* TO '",パラメタ!$D$28,"'@'%' IDENTIFIED BY '",パラメタ!$E$28,"';"))</f>
        <v/>
      </c>
      <c r="E57" s="146"/>
      <c r="F57" s="146"/>
      <c r="G57" s="146"/>
      <c r="H57" s="146"/>
      <c r="I57" s="146"/>
      <c r="J57" s="146"/>
      <c r="K57" s="147"/>
      <c r="L57" s="139" t="str">
        <f>IF(OR(パラメタ!$U$28="",$C57=""),"",CONCATENATE("use ",$C57,"; show tables;"))</f>
        <v/>
      </c>
    </row>
    <row r="58" spans="2:12" x14ac:dyDescent="0.15">
      <c r="B58" s="219"/>
      <c r="C58" s="116"/>
      <c r="D58" s="142" t="str">
        <f>IF(OR(パラメタ!$U$28&lt;&gt;"○",C58=""),"",CONCATENATE("GRANT ",パラメタ!$I$28," ON ",IF(C58="*","","`"),C58,IF(C58="*","","`"),".* TO '",パラメタ!$D$28,"'@'%' IDENTIFIED BY '",パラメタ!$E$28,"';"))</f>
        <v/>
      </c>
      <c r="E58" s="146"/>
      <c r="F58" s="146"/>
      <c r="G58" s="146"/>
      <c r="H58" s="146"/>
      <c r="I58" s="146"/>
      <c r="J58" s="146"/>
      <c r="K58" s="147"/>
      <c r="L58" s="139" t="str">
        <f>IF(OR(パラメタ!$U$28="",$C58=""),"",CONCATENATE("use ",$C58,"; show tables;"))</f>
        <v/>
      </c>
    </row>
    <row r="59" spans="2:12" x14ac:dyDescent="0.15">
      <c r="B59" s="219"/>
      <c r="C59" s="116"/>
      <c r="D59" s="142" t="str">
        <f>IF(OR(パラメタ!$U$28&lt;&gt;"○",C59=""),"",CONCATENATE("GRANT ",パラメタ!$I$28," ON ",IF(C59="*","","`"),C59,IF(C59="*","","`"),".* TO '",パラメタ!$D$28,"'@'%' IDENTIFIED BY '",パラメタ!$E$28,"';"))</f>
        <v/>
      </c>
      <c r="E59" s="146"/>
      <c r="F59" s="146"/>
      <c r="G59" s="146"/>
      <c r="H59" s="146"/>
      <c r="I59" s="146"/>
      <c r="J59" s="146"/>
      <c r="K59" s="147"/>
      <c r="L59" s="139" t="str">
        <f>IF(OR(パラメタ!$U$28="",$C59=""),"",CONCATENATE("use ",$C59,"; show tables;"))</f>
        <v/>
      </c>
    </row>
    <row r="60" spans="2:12" x14ac:dyDescent="0.15">
      <c r="B60" s="219"/>
      <c r="C60" s="116"/>
      <c r="D60" s="142" t="str">
        <f>IF(OR(パラメタ!$U$28&lt;&gt;"○",C60=""),"",CONCATENATE("GRANT ",パラメタ!$I$28," ON ",IF(C60="*","","`"),C60,IF(C60="*","","`"),".* TO '",パラメタ!$D$28,"'@'%' IDENTIFIED BY '",パラメタ!$E$28,"';"))</f>
        <v/>
      </c>
      <c r="E60" s="146"/>
      <c r="F60" s="146"/>
      <c r="G60" s="146"/>
      <c r="H60" s="146"/>
      <c r="I60" s="146"/>
      <c r="J60" s="146"/>
      <c r="K60" s="147"/>
      <c r="L60" s="139" t="str">
        <f>IF(OR(パラメタ!$U$28="",$C60=""),"",CONCATENATE("use ",$C60,"; show tables;"))</f>
        <v/>
      </c>
    </row>
    <row r="61" spans="2:12" x14ac:dyDescent="0.15">
      <c r="B61" s="219"/>
      <c r="C61" s="119"/>
      <c r="D61" s="142" t="str">
        <f>IF(OR(パラメタ!$U$28&lt;&gt;"○",C61=""),"",CONCATENATE("GRANT ",パラメタ!$I$28," ON ",IF(C61="*","","`"),C61,IF(C61="*","","`"),".* TO '",パラメタ!$D$28,"'@'%' IDENTIFIED BY '",パラメタ!$E$28,"';"))</f>
        <v/>
      </c>
      <c r="E61" s="148"/>
      <c r="F61" s="148"/>
      <c r="G61" s="148"/>
      <c r="H61" s="148"/>
      <c r="I61" s="148"/>
      <c r="J61" s="148"/>
      <c r="K61" s="149"/>
      <c r="L61" s="139" t="str">
        <f>IF(OR(パラメタ!$U$28="",$C61=""),"",CONCATENATE("use ",$C61,"; show tables;"))</f>
        <v/>
      </c>
    </row>
    <row r="62" spans="2:12" x14ac:dyDescent="0.15">
      <c r="B62" s="218">
        <v>5</v>
      </c>
      <c r="C62" s="180"/>
      <c r="D62" s="181"/>
      <c r="E62" s="182"/>
      <c r="F62" s="182"/>
      <c r="G62" s="182"/>
      <c r="H62" s="182"/>
      <c r="I62" s="182"/>
      <c r="J62" s="182"/>
      <c r="K62" s="183"/>
      <c r="L62" s="138" t="str">
        <f>IF(パラメタ!$U29="","",SUBSTITUTE(SUBSTITUTE(E15,"root",パラメタ!D29),"-p",CONCATENATE("-p",パラメタ!E29)))</f>
        <v/>
      </c>
    </row>
    <row r="63" spans="2:12" x14ac:dyDescent="0.15">
      <c r="B63" s="219"/>
      <c r="C63" s="118" t="s">
        <v>97</v>
      </c>
      <c r="D63" s="142" t="str">
        <f>IF(OR(パラメタ!$U$29&lt;&gt;"○",C63=""),"",CONCATENATE("GRANT ",パラメタ!$I$29," ON ",IF(C63="*","","`"),C63,IF(C63="*","","`"),".* TO '",パラメタ!$D$29,"'@'%' IDENTIFIED BY '",パラメタ!$E$29,"';"))</f>
        <v/>
      </c>
      <c r="E63" s="143"/>
      <c r="F63" s="143"/>
      <c r="G63" s="143"/>
      <c r="H63" s="143"/>
      <c r="I63" s="143"/>
      <c r="J63" s="143"/>
      <c r="K63" s="144"/>
      <c r="L63" s="139" t="str">
        <f>IF(OR(パラメタ!$U$29="",$C63=""),"",CONCATENATE("use ",$C63,"; show tables;"))</f>
        <v/>
      </c>
    </row>
    <row r="64" spans="2:12" x14ac:dyDescent="0.15">
      <c r="B64" s="219"/>
      <c r="C64" s="116" t="s">
        <v>98</v>
      </c>
      <c r="D64" s="142" t="str">
        <f>IF(OR(パラメタ!$U$29&lt;&gt;"○",C64=""),"",CONCATENATE("GRANT ",パラメタ!$I$29," ON ",IF(C64="*","","`"),C64,IF(C64="*","","`"),".* TO '",パラメタ!$D$29,"'@'%' IDENTIFIED BY '",パラメタ!$E$29,"';"))</f>
        <v/>
      </c>
      <c r="E64" s="146"/>
      <c r="F64" s="146"/>
      <c r="G64" s="146"/>
      <c r="H64" s="146"/>
      <c r="I64" s="146"/>
      <c r="J64" s="146"/>
      <c r="K64" s="147"/>
      <c r="L64" s="139" t="str">
        <f>IF(OR(パラメタ!$U$29="",$C64=""),"",CONCATENATE("use ",$C64,"; show tables;"))</f>
        <v/>
      </c>
    </row>
    <row r="65" spans="2:12" x14ac:dyDescent="0.15">
      <c r="B65" s="219"/>
      <c r="C65" s="116" t="s">
        <v>99</v>
      </c>
      <c r="D65" s="142" t="str">
        <f>IF(OR(パラメタ!$U$29&lt;&gt;"○",C65=""),"",CONCATENATE("GRANT ",パラメタ!$I$29," ON ",IF(C65="*","","`"),C65,IF(C65="*","","`"),".* TO '",パラメタ!$D$29,"'@'%' IDENTIFIED BY '",パラメタ!$E$29,"';"))</f>
        <v/>
      </c>
      <c r="E65" s="146"/>
      <c r="F65" s="146"/>
      <c r="G65" s="146"/>
      <c r="H65" s="146"/>
      <c r="I65" s="146"/>
      <c r="J65" s="146"/>
      <c r="K65" s="147"/>
      <c r="L65" s="139" t="str">
        <f>IF(OR(パラメタ!$U$29="",$C65=""),"",CONCATENATE("use ",$C65,"; show tables;"))</f>
        <v/>
      </c>
    </row>
    <row r="66" spans="2:12" x14ac:dyDescent="0.15">
      <c r="B66" s="219"/>
      <c r="C66" s="116" t="s">
        <v>100</v>
      </c>
      <c r="D66" s="142" t="str">
        <f>IF(OR(パラメタ!$U$29&lt;&gt;"○",C66=""),"",CONCATENATE("GRANT ",パラメタ!$I$29," ON ",IF(C66="*","","`"),C66,IF(C66="*","","`"),".* TO '",パラメタ!$D$29,"'@'%' IDENTIFIED BY '",パラメタ!$E$29,"';"))</f>
        <v/>
      </c>
      <c r="E66" s="146"/>
      <c r="F66" s="146"/>
      <c r="G66" s="146"/>
      <c r="H66" s="146"/>
      <c r="I66" s="146"/>
      <c r="J66" s="146"/>
      <c r="K66" s="147"/>
      <c r="L66" s="139" t="str">
        <f>IF(OR(パラメタ!$U$29="",$C66=""),"",CONCATENATE("use ",$C66,"; show tables;"))</f>
        <v/>
      </c>
    </row>
    <row r="67" spans="2:12" x14ac:dyDescent="0.15">
      <c r="B67" s="219"/>
      <c r="C67" s="116" t="s">
        <v>101</v>
      </c>
      <c r="D67" s="142" t="str">
        <f>IF(OR(パラメタ!$U$29&lt;&gt;"○",C67=""),"",CONCATENATE("GRANT ",パラメタ!$I$29," ON ",IF(C67="*","","`"),C67,IF(C67="*","","`"),".* TO '",パラメタ!$D$29,"'@'%' IDENTIFIED BY '",パラメタ!$E$29,"';"))</f>
        <v/>
      </c>
      <c r="E67" s="146"/>
      <c r="F67" s="146"/>
      <c r="G67" s="146"/>
      <c r="H67" s="146"/>
      <c r="I67" s="146"/>
      <c r="J67" s="146"/>
      <c r="K67" s="147"/>
      <c r="L67" s="139" t="str">
        <f>IF(OR(パラメタ!$U$29="",$C67=""),"",CONCATENATE("use ",$C67,"; show tables;"))</f>
        <v/>
      </c>
    </row>
    <row r="68" spans="2:12" x14ac:dyDescent="0.15">
      <c r="B68" s="219"/>
      <c r="C68" s="116" t="s">
        <v>102</v>
      </c>
      <c r="D68" s="142" t="str">
        <f>IF(OR(パラメタ!$U$29&lt;&gt;"○",C68=""),"",CONCATENATE("GRANT ",パラメタ!$I$29," ON ",IF(C68="*","","`"),C68,IF(C68="*","","`"),".* TO '",パラメタ!$D$29,"'@'%' IDENTIFIED BY '",パラメタ!$E$29,"';"))</f>
        <v/>
      </c>
      <c r="E68" s="146"/>
      <c r="F68" s="146"/>
      <c r="G68" s="146"/>
      <c r="H68" s="146"/>
      <c r="I68" s="146"/>
      <c r="J68" s="146"/>
      <c r="K68" s="147"/>
      <c r="L68" s="139" t="str">
        <f>IF(OR(パラメタ!$U$29="",$C68=""),"",CONCATENATE("use ",$C68,"; show tables;"))</f>
        <v/>
      </c>
    </row>
    <row r="69" spans="2:12" x14ac:dyDescent="0.15">
      <c r="B69" s="219"/>
      <c r="C69" s="116" t="s">
        <v>103</v>
      </c>
      <c r="D69" s="142" t="str">
        <f>IF(OR(パラメタ!$U$29&lt;&gt;"○",C69=""),"",CONCATENATE("GRANT ",パラメタ!$I$29," ON ",IF(C69="*","","`"),C69,IF(C69="*","","`"),".* TO '",パラメタ!$D$29,"'@'%' IDENTIFIED BY '",パラメタ!$E$29,"';"))</f>
        <v/>
      </c>
      <c r="E69" s="146"/>
      <c r="F69" s="146"/>
      <c r="G69" s="146"/>
      <c r="H69" s="146"/>
      <c r="I69" s="146"/>
      <c r="J69" s="146"/>
      <c r="K69" s="147"/>
      <c r="L69" s="139" t="str">
        <f>IF(OR(パラメタ!$U$29="",$C69=""),"",CONCATENATE("use ",$C69,"; show tables;"))</f>
        <v/>
      </c>
    </row>
    <row r="70" spans="2:12" x14ac:dyDescent="0.15">
      <c r="B70" s="219"/>
      <c r="C70" s="116" t="s">
        <v>104</v>
      </c>
      <c r="D70" s="142" t="str">
        <f>IF(OR(パラメタ!$U$29&lt;&gt;"○",C70=""),"",CONCATENATE("GRANT ",パラメタ!$I$29," ON ",IF(C70="*","","`"),C70,IF(C70="*","","`"),".* TO '",パラメタ!$D$29,"'@'%' IDENTIFIED BY '",パラメタ!$E$29,"';"))</f>
        <v/>
      </c>
      <c r="E70" s="146"/>
      <c r="F70" s="146"/>
      <c r="G70" s="146"/>
      <c r="H70" s="146"/>
      <c r="I70" s="146"/>
      <c r="J70" s="146"/>
      <c r="K70" s="147"/>
      <c r="L70" s="139" t="str">
        <f>IF(OR(パラメタ!$U$29="",$C70=""),"",CONCATENATE("use ",$C70,"; show tables;"))</f>
        <v/>
      </c>
    </row>
    <row r="71" spans="2:12" x14ac:dyDescent="0.15">
      <c r="B71" s="219"/>
      <c r="C71" s="116" t="s">
        <v>105</v>
      </c>
      <c r="D71" s="142" t="str">
        <f>IF(OR(パラメタ!$U$29&lt;&gt;"○",C71=""),"",CONCATENATE("GRANT ",パラメタ!$I$29," ON ",IF(C71="*","","`"),C71,IF(C71="*","","`"),".* TO '",パラメタ!$D$29,"'@'%' IDENTIFIED BY '",パラメタ!$E$29,"';"))</f>
        <v/>
      </c>
      <c r="E71" s="146"/>
      <c r="F71" s="146"/>
      <c r="G71" s="146"/>
      <c r="H71" s="146"/>
      <c r="I71" s="146"/>
      <c r="J71" s="146"/>
      <c r="K71" s="147"/>
      <c r="L71" s="139" t="str">
        <f>IF(OR(パラメタ!$U$29="",$C71=""),"",CONCATENATE("use ",$C71,"; show tables;"))</f>
        <v/>
      </c>
    </row>
    <row r="72" spans="2:12" x14ac:dyDescent="0.15">
      <c r="B72" s="219"/>
      <c r="C72" s="119" t="s">
        <v>106</v>
      </c>
      <c r="D72" s="142" t="str">
        <f>IF(OR(パラメタ!$U$29&lt;&gt;"○",C72=""),"",CONCATENATE("GRANT ",パラメタ!$I$29," ON ",IF(C72="*","","`"),C72,IF(C72="*","","`"),".* TO '",パラメタ!$D$29,"'@'%' IDENTIFIED BY '",パラメタ!$E$29,"';"))</f>
        <v/>
      </c>
      <c r="E72" s="148"/>
      <c r="F72" s="148"/>
      <c r="G72" s="148"/>
      <c r="H72" s="148"/>
      <c r="I72" s="148"/>
      <c r="J72" s="148"/>
      <c r="K72" s="149"/>
      <c r="L72" s="139" t="str">
        <f>IF(OR(パラメタ!$U$29="",$C72=""),"",CONCATENATE("use ",$C72,"; show tables;"))</f>
        <v/>
      </c>
    </row>
    <row r="73" spans="2:12" x14ac:dyDescent="0.15">
      <c r="B73" s="218">
        <v>6</v>
      </c>
      <c r="C73" s="180"/>
      <c r="D73" s="181"/>
      <c r="E73" s="182"/>
      <c r="F73" s="182"/>
      <c r="G73" s="182"/>
      <c r="H73" s="182"/>
      <c r="I73" s="182"/>
      <c r="J73" s="182"/>
      <c r="K73" s="183"/>
      <c r="L73" s="138" t="str">
        <f>IF(パラメタ!$U30="","",SUBSTITUTE(SUBSTITUTE(E15,"root",パラメタ!D30),"-p",CONCATENATE("-p",パラメタ!E30)))</f>
        <v/>
      </c>
    </row>
    <row r="74" spans="2:12" x14ac:dyDescent="0.15">
      <c r="B74" s="219"/>
      <c r="C74" s="118" t="s">
        <v>107</v>
      </c>
      <c r="D74" s="142" t="str">
        <f>IF(OR(パラメタ!$U$30&lt;&gt;"○",C74=""),"",CONCATENATE("GRANT ",パラメタ!$I$30," ON ",IF(C74="*","","`"),C74,IF(C74="*","","`"),".* TO '",パラメタ!$D$30,"'@'%' IDENTIFIED BY '",パラメタ!$E$30,"';"))</f>
        <v/>
      </c>
      <c r="E74" s="143"/>
      <c r="F74" s="143"/>
      <c r="G74" s="143"/>
      <c r="H74" s="143"/>
      <c r="I74" s="143"/>
      <c r="J74" s="143"/>
      <c r="K74" s="144"/>
      <c r="L74" s="139" t="str">
        <f>IF(OR(パラメタ!$U$30="",$C74=""),"",CONCATENATE("use ",$C74,"; show tables;"))</f>
        <v/>
      </c>
    </row>
    <row r="75" spans="2:12" x14ac:dyDescent="0.15">
      <c r="B75" s="219"/>
      <c r="C75" s="116" t="s">
        <v>108</v>
      </c>
      <c r="D75" s="142" t="str">
        <f>IF(OR(パラメタ!$U$30&lt;&gt;"○",C75=""),"",CONCATENATE("GRANT ",パラメタ!$I$30," ON ",IF(C75="*","","`"),C75,IF(C75="*","","`"),".* TO '",パラメタ!$D$30,"'@'%' IDENTIFIED BY '",パラメタ!$E$30,"';"))</f>
        <v/>
      </c>
      <c r="E75" s="146"/>
      <c r="F75" s="146"/>
      <c r="G75" s="146"/>
      <c r="H75" s="146"/>
      <c r="I75" s="146"/>
      <c r="J75" s="146"/>
      <c r="K75" s="147"/>
      <c r="L75" s="139" t="str">
        <f>IF(OR(パラメタ!$U$30="",$C75=""),"",CONCATENATE("use ",$C75,"; show tables;"))</f>
        <v/>
      </c>
    </row>
    <row r="76" spans="2:12" x14ac:dyDescent="0.15">
      <c r="B76" s="219"/>
      <c r="C76" s="116" t="s">
        <v>109</v>
      </c>
      <c r="D76" s="142" t="str">
        <f>IF(OR(パラメタ!$U$30&lt;&gt;"○",C76=""),"",CONCATENATE("GRANT ",パラメタ!$I$30," ON ",IF(C76="*","","`"),C76,IF(C76="*","","`"),".* TO '",パラメタ!$D$30,"'@'%' IDENTIFIED BY '",パラメタ!$E$30,"';"))</f>
        <v/>
      </c>
      <c r="E76" s="146"/>
      <c r="F76" s="146"/>
      <c r="G76" s="146"/>
      <c r="H76" s="146"/>
      <c r="I76" s="146"/>
      <c r="J76" s="146"/>
      <c r="K76" s="147"/>
      <c r="L76" s="139" t="str">
        <f>IF(OR(パラメタ!$U$30="",$C76=""),"",CONCATENATE("use ",$C76,"; show tables;"))</f>
        <v/>
      </c>
    </row>
    <row r="77" spans="2:12" x14ac:dyDescent="0.15">
      <c r="B77" s="219"/>
      <c r="C77" s="116" t="s">
        <v>110</v>
      </c>
      <c r="D77" s="142" t="str">
        <f>IF(OR(パラメタ!$U$30&lt;&gt;"○",C77=""),"",CONCATENATE("GRANT ",パラメタ!$I$30," ON ",IF(C77="*","","`"),C77,IF(C77="*","","`"),".* TO '",パラメタ!$D$30,"'@'%' IDENTIFIED BY '",パラメタ!$E$30,"';"))</f>
        <v/>
      </c>
      <c r="E77" s="146"/>
      <c r="F77" s="146"/>
      <c r="G77" s="146"/>
      <c r="H77" s="146"/>
      <c r="I77" s="146"/>
      <c r="J77" s="146"/>
      <c r="K77" s="147"/>
      <c r="L77" s="139" t="str">
        <f>IF(OR(パラメタ!$U$30="",$C77=""),"",CONCATENATE("use ",$C77,"; show tables;"))</f>
        <v/>
      </c>
    </row>
    <row r="78" spans="2:12" x14ac:dyDescent="0.15">
      <c r="B78" s="219"/>
      <c r="C78" s="116" t="s">
        <v>111</v>
      </c>
      <c r="D78" s="142" t="str">
        <f>IF(OR(パラメタ!$U$30&lt;&gt;"○",C78=""),"",CONCATENATE("GRANT ",パラメタ!$I$30," ON ",IF(C78="*","","`"),C78,IF(C78="*","","`"),".* TO '",パラメタ!$D$30,"'@'%' IDENTIFIED BY '",パラメタ!$E$30,"';"))</f>
        <v/>
      </c>
      <c r="E78" s="146"/>
      <c r="F78" s="146"/>
      <c r="G78" s="146"/>
      <c r="H78" s="146"/>
      <c r="I78" s="146"/>
      <c r="J78" s="146"/>
      <c r="K78" s="147"/>
      <c r="L78" s="139" t="str">
        <f>IF(OR(パラメタ!$U$30="",$C78=""),"",CONCATENATE("use ",$C78,"; show tables;"))</f>
        <v/>
      </c>
    </row>
    <row r="79" spans="2:12" x14ac:dyDescent="0.15">
      <c r="B79" s="219"/>
      <c r="C79" s="116" t="s">
        <v>112</v>
      </c>
      <c r="D79" s="142" t="str">
        <f>IF(OR(パラメタ!$U$30&lt;&gt;"○",C79=""),"",CONCATENATE("GRANT ",パラメタ!$I$30," ON ",IF(C79="*","","`"),C79,IF(C79="*","","`"),".* TO '",パラメタ!$D$30,"'@'%' IDENTIFIED BY '",パラメタ!$E$30,"';"))</f>
        <v/>
      </c>
      <c r="E79" s="146"/>
      <c r="F79" s="146"/>
      <c r="G79" s="146"/>
      <c r="H79" s="146"/>
      <c r="I79" s="146"/>
      <c r="J79" s="146"/>
      <c r="K79" s="147"/>
      <c r="L79" s="139" t="str">
        <f>IF(OR(パラメタ!$U$30="",$C79=""),"",CONCATENATE("use ",$C79,"; show tables;"))</f>
        <v/>
      </c>
    </row>
    <row r="80" spans="2:12" x14ac:dyDescent="0.15">
      <c r="B80" s="219"/>
      <c r="C80" s="116" t="s">
        <v>113</v>
      </c>
      <c r="D80" s="142" t="str">
        <f>IF(OR(パラメタ!$U$30&lt;&gt;"○",C80=""),"",CONCATENATE("GRANT ",パラメタ!$I$30," ON ",IF(C80="*","","`"),C80,IF(C80="*","","`"),".* TO '",パラメタ!$D$30,"'@'%' IDENTIFIED BY '",パラメタ!$E$30,"';"))</f>
        <v/>
      </c>
      <c r="E80" s="146"/>
      <c r="F80" s="146"/>
      <c r="G80" s="146"/>
      <c r="H80" s="146"/>
      <c r="I80" s="146"/>
      <c r="J80" s="146"/>
      <c r="K80" s="147"/>
      <c r="L80" s="139" t="str">
        <f>IF(OR(パラメタ!$U$30="",$C80=""),"",CONCATENATE("use ",$C80,"; show tables;"))</f>
        <v/>
      </c>
    </row>
    <row r="81" spans="2:12" x14ac:dyDescent="0.15">
      <c r="B81" s="219"/>
      <c r="C81" s="116" t="s">
        <v>114</v>
      </c>
      <c r="D81" s="142" t="str">
        <f>IF(OR(パラメタ!$U$30&lt;&gt;"○",C81=""),"",CONCATENATE("GRANT ",パラメタ!$I$30," ON ",IF(C81="*","","`"),C81,IF(C81="*","","`"),".* TO '",パラメタ!$D$30,"'@'%' IDENTIFIED BY '",パラメタ!$E$30,"';"))</f>
        <v/>
      </c>
      <c r="E81" s="146"/>
      <c r="F81" s="146"/>
      <c r="G81" s="146"/>
      <c r="H81" s="146"/>
      <c r="I81" s="146"/>
      <c r="J81" s="146"/>
      <c r="K81" s="147"/>
      <c r="L81" s="139" t="str">
        <f>IF(OR(パラメタ!$U$30="",$C81=""),"",CONCATENATE("use ",$C81,"; show tables;"))</f>
        <v/>
      </c>
    </row>
    <row r="82" spans="2:12" x14ac:dyDescent="0.15">
      <c r="B82" s="219"/>
      <c r="C82" s="116" t="s">
        <v>115</v>
      </c>
      <c r="D82" s="142" t="str">
        <f>IF(OR(パラメタ!$U$30&lt;&gt;"○",C82=""),"",CONCATENATE("GRANT ",パラメタ!$I$30," ON ",IF(C82="*","","`"),C82,IF(C82="*","","`"),".* TO '",パラメタ!$D$30,"'@'%' IDENTIFIED BY '",パラメタ!$E$30,"';"))</f>
        <v/>
      </c>
      <c r="E82" s="146"/>
      <c r="F82" s="146"/>
      <c r="G82" s="146"/>
      <c r="H82" s="146"/>
      <c r="I82" s="146"/>
      <c r="J82" s="146"/>
      <c r="K82" s="147"/>
      <c r="L82" s="139" t="str">
        <f>IF(OR(パラメタ!$U$30="",$C82=""),"",CONCATENATE("use ",$C82,"; show tables;"))</f>
        <v/>
      </c>
    </row>
    <row r="83" spans="2:12" x14ac:dyDescent="0.15">
      <c r="B83" s="219"/>
      <c r="C83" s="119" t="s">
        <v>116</v>
      </c>
      <c r="D83" s="142" t="str">
        <f>IF(OR(パラメタ!$U$30&lt;&gt;"○",C83=""),"",CONCATENATE("GRANT ",パラメタ!$I$30," ON ",IF(C83="*","","`"),C83,IF(C83="*","","`"),".* TO '",パラメタ!$D$30,"'@'%' IDENTIFIED BY '",パラメタ!$E$30,"';"))</f>
        <v/>
      </c>
      <c r="E83" s="148"/>
      <c r="F83" s="148"/>
      <c r="G83" s="148"/>
      <c r="H83" s="148"/>
      <c r="I83" s="148"/>
      <c r="J83" s="148"/>
      <c r="K83" s="149"/>
      <c r="L83" s="139" t="str">
        <f>IF(OR(パラメタ!$U$30="",$C83=""),"",CONCATENATE("use ",$C83,"; show tables;"))</f>
        <v/>
      </c>
    </row>
    <row r="84" spans="2:12" x14ac:dyDescent="0.15">
      <c r="B84" s="218">
        <v>7</v>
      </c>
      <c r="C84" s="180"/>
      <c r="D84" s="181"/>
      <c r="E84" s="182"/>
      <c r="F84" s="182"/>
      <c r="G84" s="182"/>
      <c r="H84" s="182"/>
      <c r="I84" s="182"/>
      <c r="J84" s="182"/>
      <c r="K84" s="183"/>
      <c r="L84" s="138" t="str">
        <f>IF(パラメタ!$U31="","",SUBSTITUTE(SUBSTITUTE(E15,"root",パラメタ!D31),"-p",CONCATENATE("-p",パラメタ!E31)))</f>
        <v/>
      </c>
    </row>
    <row r="85" spans="2:12" x14ac:dyDescent="0.15">
      <c r="B85" s="219"/>
      <c r="C85" s="118" t="s">
        <v>117</v>
      </c>
      <c r="D85" s="142" t="str">
        <f>IF(OR(パラメタ!$U$31&lt;&gt;"○",C85=""),"",CONCATENATE("GRANT ",パラメタ!$I$31," ON ",IF(C85="*","","`"),C85,IF(C85="*","","`"),".* TO '",パラメタ!$D$31,"'@'%' IDENTIFIED BY '",パラメタ!$E$31,"';"))</f>
        <v/>
      </c>
      <c r="E85" s="143"/>
      <c r="F85" s="143"/>
      <c r="G85" s="143"/>
      <c r="H85" s="143"/>
      <c r="I85" s="143"/>
      <c r="J85" s="143"/>
      <c r="K85" s="144"/>
      <c r="L85" s="139" t="str">
        <f>IF(OR(パラメタ!$U$31="",$C85=""),"",CONCATENATE("use ",$C85,"; show tables;"))</f>
        <v/>
      </c>
    </row>
    <row r="86" spans="2:12" x14ac:dyDescent="0.15">
      <c r="B86" s="219"/>
      <c r="C86" s="116" t="s">
        <v>118</v>
      </c>
      <c r="D86" s="142" t="str">
        <f>IF(OR(パラメタ!$U$31&lt;&gt;"○",C86=""),"",CONCATENATE("GRANT ",パラメタ!$I$31," ON ",IF(C86="*","","`"),C86,IF(C86="*","","`"),".* TO '",パラメタ!$D$31,"'@'%' IDENTIFIED BY '",パラメタ!$E$31,"';"))</f>
        <v/>
      </c>
      <c r="E86" s="146"/>
      <c r="F86" s="146"/>
      <c r="G86" s="146"/>
      <c r="H86" s="146"/>
      <c r="I86" s="146"/>
      <c r="J86" s="146"/>
      <c r="K86" s="147"/>
      <c r="L86" s="139" t="str">
        <f>IF(OR(パラメタ!$U$31="",$C86=""),"",CONCATENATE("use ",$C86,"; show tables;"))</f>
        <v/>
      </c>
    </row>
    <row r="87" spans="2:12" x14ac:dyDescent="0.15">
      <c r="B87" s="219"/>
      <c r="C87" s="116" t="s">
        <v>119</v>
      </c>
      <c r="D87" s="142" t="str">
        <f>IF(OR(パラメタ!$U$31&lt;&gt;"○",C87=""),"",CONCATENATE("GRANT ",パラメタ!$I$31," ON ",IF(C87="*","","`"),C87,IF(C87="*","","`"),".* TO '",パラメタ!$D$31,"'@'%' IDENTIFIED BY '",パラメタ!$E$31,"';"))</f>
        <v/>
      </c>
      <c r="E87" s="146"/>
      <c r="F87" s="146"/>
      <c r="G87" s="146"/>
      <c r="H87" s="146"/>
      <c r="I87" s="146"/>
      <c r="J87" s="146"/>
      <c r="K87" s="147"/>
      <c r="L87" s="139" t="str">
        <f>IF(OR(パラメタ!$U$31="",$C87=""),"",CONCATENATE("use ",$C87,"; show tables;"))</f>
        <v/>
      </c>
    </row>
    <row r="88" spans="2:12" x14ac:dyDescent="0.15">
      <c r="B88" s="219"/>
      <c r="C88" s="116" t="s">
        <v>120</v>
      </c>
      <c r="D88" s="142" t="str">
        <f>IF(OR(パラメタ!$U$31&lt;&gt;"○",C88=""),"",CONCATENATE("GRANT ",パラメタ!$I$31," ON ",IF(C88="*","","`"),C88,IF(C88="*","","`"),".* TO '",パラメタ!$D$31,"'@'%' IDENTIFIED BY '",パラメタ!$E$31,"';"))</f>
        <v/>
      </c>
      <c r="E88" s="146"/>
      <c r="F88" s="146"/>
      <c r="G88" s="146"/>
      <c r="H88" s="146"/>
      <c r="I88" s="146"/>
      <c r="J88" s="146"/>
      <c r="K88" s="147"/>
      <c r="L88" s="139" t="str">
        <f>IF(OR(パラメタ!$U$31="",$C88=""),"",CONCATENATE("use ",$C88,"; show tables;"))</f>
        <v/>
      </c>
    </row>
    <row r="89" spans="2:12" x14ac:dyDescent="0.15">
      <c r="B89" s="219"/>
      <c r="C89" s="116" t="s">
        <v>121</v>
      </c>
      <c r="D89" s="142" t="str">
        <f>IF(OR(パラメタ!$U$31&lt;&gt;"○",C89=""),"",CONCATENATE("GRANT ",パラメタ!$I$31," ON ",IF(C89="*","","`"),C89,IF(C89="*","","`"),".* TO '",パラメタ!$D$31,"'@'%' IDENTIFIED BY '",パラメタ!$E$31,"';"))</f>
        <v/>
      </c>
      <c r="E89" s="146"/>
      <c r="F89" s="146"/>
      <c r="G89" s="146"/>
      <c r="H89" s="146"/>
      <c r="I89" s="146"/>
      <c r="J89" s="146"/>
      <c r="K89" s="147"/>
      <c r="L89" s="139" t="str">
        <f>IF(OR(パラメタ!$U$31="",$C89=""),"",CONCATENATE("use ",$C89,"; show tables;"))</f>
        <v/>
      </c>
    </row>
    <row r="90" spans="2:12" x14ac:dyDescent="0.15">
      <c r="B90" s="219"/>
      <c r="C90" s="116" t="s">
        <v>122</v>
      </c>
      <c r="D90" s="142" t="str">
        <f>IF(OR(パラメタ!$U$31&lt;&gt;"○",C90=""),"",CONCATENATE("GRANT ",パラメタ!$I$31," ON ",IF(C90="*","","`"),C90,IF(C90="*","","`"),".* TO '",パラメタ!$D$31,"'@'%' IDENTIFIED BY '",パラメタ!$E$31,"';"))</f>
        <v/>
      </c>
      <c r="E90" s="146"/>
      <c r="F90" s="146"/>
      <c r="G90" s="146"/>
      <c r="H90" s="146"/>
      <c r="I90" s="146"/>
      <c r="J90" s="146"/>
      <c r="K90" s="147"/>
      <c r="L90" s="139" t="str">
        <f>IF(OR(パラメタ!$U$31="",$C90=""),"",CONCATENATE("use ",$C90,"; show tables;"))</f>
        <v/>
      </c>
    </row>
    <row r="91" spans="2:12" x14ac:dyDescent="0.15">
      <c r="B91" s="219"/>
      <c r="C91" s="116" t="s">
        <v>123</v>
      </c>
      <c r="D91" s="142" t="str">
        <f>IF(OR(パラメタ!$U$31&lt;&gt;"○",C91=""),"",CONCATENATE("GRANT ",パラメタ!$I$31," ON ",IF(C91="*","","`"),C91,IF(C91="*","","`"),".* TO '",パラメタ!$D$31,"'@'%' IDENTIFIED BY '",パラメタ!$E$31,"';"))</f>
        <v/>
      </c>
      <c r="E91" s="146"/>
      <c r="F91" s="146"/>
      <c r="G91" s="146"/>
      <c r="H91" s="146"/>
      <c r="I91" s="146"/>
      <c r="J91" s="146"/>
      <c r="K91" s="147"/>
      <c r="L91" s="139" t="str">
        <f>IF(OR(パラメタ!$U$31="",$C91=""),"",CONCATENATE("use ",$C91,"; show tables;"))</f>
        <v/>
      </c>
    </row>
    <row r="92" spans="2:12" x14ac:dyDescent="0.15">
      <c r="B92" s="219"/>
      <c r="C92" s="116" t="s">
        <v>124</v>
      </c>
      <c r="D92" s="142" t="str">
        <f>IF(OR(パラメタ!$U$31&lt;&gt;"○",C92=""),"",CONCATENATE("GRANT ",パラメタ!$I$31," ON ",IF(C92="*","","`"),C92,IF(C92="*","","`"),".* TO '",パラメタ!$D$31,"'@'%' IDENTIFIED BY '",パラメタ!$E$31,"';"))</f>
        <v/>
      </c>
      <c r="E92" s="146"/>
      <c r="F92" s="146"/>
      <c r="G92" s="146"/>
      <c r="H92" s="146"/>
      <c r="I92" s="146"/>
      <c r="J92" s="146"/>
      <c r="K92" s="147"/>
      <c r="L92" s="139" t="str">
        <f>IF(OR(パラメタ!$U$31="",$C92=""),"",CONCATENATE("use ",$C92,"; show tables;"))</f>
        <v/>
      </c>
    </row>
    <row r="93" spans="2:12" x14ac:dyDescent="0.15">
      <c r="B93" s="219"/>
      <c r="C93" s="116" t="s">
        <v>125</v>
      </c>
      <c r="D93" s="142" t="str">
        <f>IF(OR(パラメタ!$U$31&lt;&gt;"○",C93=""),"",CONCATENATE("GRANT ",パラメタ!$I$31," ON ",IF(C93="*","","`"),C93,IF(C93="*","","`"),".* TO '",パラメタ!$D$31,"'@'%' IDENTIFIED BY '",パラメタ!$E$31,"';"))</f>
        <v/>
      </c>
      <c r="E93" s="146"/>
      <c r="F93" s="146"/>
      <c r="G93" s="146"/>
      <c r="H93" s="146"/>
      <c r="I93" s="146"/>
      <c r="J93" s="146"/>
      <c r="K93" s="147"/>
      <c r="L93" s="139" t="str">
        <f>IF(OR(パラメタ!$U$31="",$C93=""),"",CONCATENATE("use ",$C93,"; show tables;"))</f>
        <v/>
      </c>
    </row>
    <row r="94" spans="2:12" x14ac:dyDescent="0.15">
      <c r="B94" s="219"/>
      <c r="C94" s="119" t="s">
        <v>126</v>
      </c>
      <c r="D94" s="142" t="str">
        <f>IF(OR(パラメタ!$U$31&lt;&gt;"○",C94=""),"",CONCATENATE("GRANT ",パラメタ!$I$31," ON ",IF(C94="*","","`"),C94,IF(C94="*","","`"),".* TO '",パラメタ!$D$31,"'@'%' IDENTIFIED BY '",パラメタ!$E$31,"';"))</f>
        <v/>
      </c>
      <c r="E94" s="148"/>
      <c r="F94" s="148"/>
      <c r="G94" s="148"/>
      <c r="H94" s="148"/>
      <c r="I94" s="148"/>
      <c r="J94" s="148"/>
      <c r="K94" s="149"/>
      <c r="L94" s="139" t="str">
        <f>IF(OR(パラメタ!$U$31="",$C94=""),"",CONCATENATE("use ",$C94,"; show tables;"))</f>
        <v/>
      </c>
    </row>
    <row r="95" spans="2:12" x14ac:dyDescent="0.15">
      <c r="B95" s="218">
        <v>8</v>
      </c>
      <c r="C95" s="180"/>
      <c r="D95" s="181"/>
      <c r="E95" s="182"/>
      <c r="F95" s="182"/>
      <c r="G95" s="182"/>
      <c r="H95" s="182"/>
      <c r="I95" s="182"/>
      <c r="J95" s="182"/>
      <c r="K95" s="183"/>
      <c r="L95" s="138" t="str">
        <f>IF(パラメタ!$U32="","",SUBSTITUTE(SUBSTITUTE(E15,"root",パラメタ!D32),"-p",CONCATENATE("-p",パラメタ!E32)))</f>
        <v/>
      </c>
    </row>
    <row r="96" spans="2:12" x14ac:dyDescent="0.15">
      <c r="B96" s="219"/>
      <c r="C96" s="118" t="s">
        <v>127</v>
      </c>
      <c r="D96" s="142" t="str">
        <f>IF(OR(パラメタ!$U$32&lt;&gt;"○",C96=""),"",CONCATENATE("GRANT ",パラメタ!$I$32," ON ",IF(C96="*","","`"),C96,IF(C96="*","","`"),".* TO '",パラメタ!$D$32,"'@'%' IDENTIFIED BY '",パラメタ!$E$32,"';"))</f>
        <v/>
      </c>
      <c r="E96" s="143"/>
      <c r="F96" s="143"/>
      <c r="G96" s="143"/>
      <c r="H96" s="143"/>
      <c r="I96" s="143"/>
      <c r="J96" s="143"/>
      <c r="K96" s="144"/>
      <c r="L96" s="139" t="str">
        <f>IF(OR(パラメタ!$U$32="",$C96=""),"",CONCATENATE("use ",$C96,"; show tables;"))</f>
        <v/>
      </c>
    </row>
    <row r="97" spans="2:12" x14ac:dyDescent="0.15">
      <c r="B97" s="219"/>
      <c r="C97" s="116" t="s">
        <v>128</v>
      </c>
      <c r="D97" s="142" t="str">
        <f>IF(OR(パラメタ!$U$32&lt;&gt;"○",C97=""),"",CONCATENATE("GRANT ",パラメタ!$I$32," ON ",IF(C97="*","","`"),C97,IF(C97="*","","`"),".* TO '",パラメタ!$D$32,"'@'%' IDENTIFIED BY '",パラメタ!$E$32,"';"))</f>
        <v/>
      </c>
      <c r="E97" s="146"/>
      <c r="F97" s="146"/>
      <c r="G97" s="146"/>
      <c r="H97" s="146"/>
      <c r="I97" s="146"/>
      <c r="J97" s="146"/>
      <c r="K97" s="147"/>
      <c r="L97" s="139" t="str">
        <f>IF(OR(パラメタ!$U$32="",$C97=""),"",CONCATENATE("use ",$C97,"; show tables;"))</f>
        <v/>
      </c>
    </row>
    <row r="98" spans="2:12" x14ac:dyDescent="0.15">
      <c r="B98" s="219"/>
      <c r="C98" s="116" t="s">
        <v>129</v>
      </c>
      <c r="D98" s="142" t="str">
        <f>IF(OR(パラメタ!$U$32&lt;&gt;"○",C98=""),"",CONCATENATE("GRANT ",パラメタ!$I$32," ON ",IF(C98="*","","`"),C98,IF(C98="*","","`"),".* TO '",パラメタ!$D$32,"'@'%' IDENTIFIED BY '",パラメタ!$E$32,"';"))</f>
        <v/>
      </c>
      <c r="E98" s="146"/>
      <c r="F98" s="146"/>
      <c r="G98" s="146"/>
      <c r="H98" s="146"/>
      <c r="I98" s="146"/>
      <c r="J98" s="146"/>
      <c r="K98" s="147"/>
      <c r="L98" s="139" t="str">
        <f>IF(OR(パラメタ!$U$32="",$C98=""),"",CONCATENATE("use ",$C98,"; show tables;"))</f>
        <v/>
      </c>
    </row>
    <row r="99" spans="2:12" x14ac:dyDescent="0.15">
      <c r="B99" s="219"/>
      <c r="C99" s="116" t="s">
        <v>130</v>
      </c>
      <c r="D99" s="142" t="str">
        <f>IF(OR(パラメタ!$U$32&lt;&gt;"○",C99=""),"",CONCATENATE("GRANT ",パラメタ!$I$32," ON ",IF(C99="*","","`"),C99,IF(C99="*","","`"),".* TO '",パラメタ!$D$32,"'@'%' IDENTIFIED BY '",パラメタ!$E$32,"';"))</f>
        <v/>
      </c>
      <c r="E99" s="146"/>
      <c r="F99" s="146"/>
      <c r="G99" s="146"/>
      <c r="H99" s="146"/>
      <c r="I99" s="146"/>
      <c r="J99" s="146"/>
      <c r="K99" s="147"/>
      <c r="L99" s="139" t="str">
        <f>IF(OR(パラメタ!$U$32="",$C99=""),"",CONCATENATE("use ",$C99,"; show tables;"))</f>
        <v/>
      </c>
    </row>
    <row r="100" spans="2:12" x14ac:dyDescent="0.15">
      <c r="B100" s="219"/>
      <c r="C100" s="116" t="s">
        <v>131</v>
      </c>
      <c r="D100" s="142" t="str">
        <f>IF(OR(パラメタ!$U$32&lt;&gt;"○",C100=""),"",CONCATENATE("GRANT ",パラメタ!$I$32," ON ",IF(C100="*","","`"),C100,IF(C100="*","","`"),".* TO '",パラメタ!$D$32,"'@'%' IDENTIFIED BY '",パラメタ!$E$32,"';"))</f>
        <v/>
      </c>
      <c r="E100" s="146"/>
      <c r="F100" s="146"/>
      <c r="G100" s="146"/>
      <c r="H100" s="146"/>
      <c r="I100" s="146"/>
      <c r="J100" s="146"/>
      <c r="K100" s="147"/>
      <c r="L100" s="139" t="str">
        <f>IF(OR(パラメタ!$U$32="",$C100=""),"",CONCATENATE("use ",$C100,"; show tables;"))</f>
        <v/>
      </c>
    </row>
    <row r="101" spans="2:12" x14ac:dyDescent="0.15">
      <c r="B101" s="219"/>
      <c r="C101" s="116" t="s">
        <v>132</v>
      </c>
      <c r="D101" s="142" t="str">
        <f>IF(OR(パラメタ!$U$32&lt;&gt;"○",C101=""),"",CONCATENATE("GRANT ",パラメタ!$I$32," ON ",IF(C101="*","","`"),C101,IF(C101="*","","`"),".* TO '",パラメタ!$D$32,"'@'%' IDENTIFIED BY '",パラメタ!$E$32,"';"))</f>
        <v/>
      </c>
      <c r="E101" s="146"/>
      <c r="F101" s="146"/>
      <c r="G101" s="146"/>
      <c r="H101" s="146"/>
      <c r="I101" s="146"/>
      <c r="J101" s="146"/>
      <c r="K101" s="147"/>
      <c r="L101" s="139" t="str">
        <f>IF(OR(パラメタ!$U$32="",$C101=""),"",CONCATENATE("use ",$C101,"; show tables;"))</f>
        <v/>
      </c>
    </row>
    <row r="102" spans="2:12" x14ac:dyDescent="0.15">
      <c r="B102" s="219"/>
      <c r="C102" s="116" t="s">
        <v>133</v>
      </c>
      <c r="D102" s="142" t="str">
        <f>IF(OR(パラメタ!$U$32&lt;&gt;"○",C102=""),"",CONCATENATE("GRANT ",パラメタ!$I$32," ON ",IF(C102="*","","`"),C102,IF(C102="*","","`"),".* TO '",パラメタ!$D$32,"'@'%' IDENTIFIED BY '",パラメタ!$E$32,"';"))</f>
        <v/>
      </c>
      <c r="E102" s="146"/>
      <c r="F102" s="146"/>
      <c r="G102" s="146"/>
      <c r="H102" s="146"/>
      <c r="I102" s="146"/>
      <c r="J102" s="146"/>
      <c r="K102" s="147"/>
      <c r="L102" s="139" t="str">
        <f>IF(OR(パラメタ!$U$32="",$C102=""),"",CONCATENATE("use ",$C102,"; show tables;"))</f>
        <v/>
      </c>
    </row>
    <row r="103" spans="2:12" x14ac:dyDescent="0.15">
      <c r="B103" s="219"/>
      <c r="C103" s="116" t="s">
        <v>134</v>
      </c>
      <c r="D103" s="142" t="str">
        <f>IF(OR(パラメタ!$U$32&lt;&gt;"○",C103=""),"",CONCATENATE("GRANT ",パラメタ!$I$32," ON ",IF(C103="*","","`"),C103,IF(C103="*","","`"),".* TO '",パラメタ!$D$32,"'@'%' IDENTIFIED BY '",パラメタ!$E$32,"';"))</f>
        <v/>
      </c>
      <c r="E103" s="146"/>
      <c r="F103" s="146"/>
      <c r="G103" s="146"/>
      <c r="H103" s="146"/>
      <c r="I103" s="146"/>
      <c r="J103" s="146"/>
      <c r="K103" s="147"/>
      <c r="L103" s="139" t="str">
        <f>IF(OR(パラメタ!$U$32="",$C103=""),"",CONCATENATE("use ",$C103,"; show tables;"))</f>
        <v/>
      </c>
    </row>
    <row r="104" spans="2:12" x14ac:dyDescent="0.15">
      <c r="B104" s="219"/>
      <c r="C104" s="116" t="s">
        <v>135</v>
      </c>
      <c r="D104" s="142" t="str">
        <f>IF(OR(パラメタ!$U$32&lt;&gt;"○",C104=""),"",CONCATENATE("GRANT ",パラメタ!$I$32," ON ",IF(C104="*","","`"),C104,IF(C104="*","","`"),".* TO '",パラメタ!$D$32,"'@'%' IDENTIFIED BY '",パラメタ!$E$32,"';"))</f>
        <v/>
      </c>
      <c r="E104" s="146"/>
      <c r="F104" s="146"/>
      <c r="G104" s="146"/>
      <c r="H104" s="146"/>
      <c r="I104" s="146"/>
      <c r="J104" s="146"/>
      <c r="K104" s="147"/>
      <c r="L104" s="139" t="str">
        <f>IF(OR(パラメタ!$U$32="",$C104=""),"",CONCATENATE("use ",$C104,"; show tables;"))</f>
        <v/>
      </c>
    </row>
    <row r="105" spans="2:12" x14ac:dyDescent="0.15">
      <c r="B105" s="219"/>
      <c r="C105" s="119" t="s">
        <v>136</v>
      </c>
      <c r="D105" s="142" t="str">
        <f>IF(OR(パラメタ!$U$32&lt;&gt;"○",C105=""),"",CONCATENATE("GRANT ",パラメタ!$I$32," ON ",IF(C105="*","","`"),C105,IF(C105="*","","`"),".* TO '",パラメタ!$D$32,"'@'%' IDENTIFIED BY '",パラメタ!$E$32,"';"))</f>
        <v/>
      </c>
      <c r="E105" s="148"/>
      <c r="F105" s="148"/>
      <c r="G105" s="148"/>
      <c r="H105" s="148"/>
      <c r="I105" s="148"/>
      <c r="J105" s="148"/>
      <c r="K105" s="149"/>
      <c r="L105" s="155" t="str">
        <f>IF(OR(パラメタ!$U$32="",$C105=""),"",CONCATENATE("use ",$C105,"; show tables;"))</f>
        <v/>
      </c>
    </row>
    <row r="106" spans="2:12" x14ac:dyDescent="0.15">
      <c r="B106" s="218">
        <v>9</v>
      </c>
      <c r="C106" s="180"/>
      <c r="D106" s="181"/>
      <c r="E106" s="182"/>
      <c r="F106" s="182"/>
      <c r="G106" s="182"/>
      <c r="H106" s="182"/>
      <c r="I106" s="182"/>
      <c r="J106" s="182"/>
      <c r="K106" s="183"/>
      <c r="L106" s="156" t="str">
        <f>IF(パラメタ!$U33="","",SUBSTITUTE(SUBSTITUTE(E15,"root",パラメタ!D33),"-p",CONCATENATE("-p",パラメタ!E33)))</f>
        <v/>
      </c>
    </row>
    <row r="107" spans="2:12" x14ac:dyDescent="0.15">
      <c r="B107" s="219"/>
      <c r="C107" s="118" t="s">
        <v>137</v>
      </c>
      <c r="D107" s="142" t="str">
        <f>IF(OR(パラメタ!$U$33&lt;&gt;"○",C107=""),"",CONCATENATE("GRANT ",パラメタ!$I$33," ON ",IF(C107="*","","`"),C107,IF(C107="*","","`"),".* TO '",パラメタ!$D$33,"'@'%' IDENTIFIED BY '",パラメタ!$E$33,"';"))</f>
        <v/>
      </c>
      <c r="E107" s="143"/>
      <c r="F107" s="143"/>
      <c r="G107" s="143"/>
      <c r="H107" s="143"/>
      <c r="I107" s="143"/>
      <c r="J107" s="143"/>
      <c r="K107" s="144"/>
      <c r="L107" s="140" t="str">
        <f>IF(OR(パラメタ!$U$33="",$C107=""),"",CONCATENATE("use ",$C107,"; show tables;"))</f>
        <v/>
      </c>
    </row>
    <row r="108" spans="2:12" x14ac:dyDescent="0.15">
      <c r="B108" s="219"/>
      <c r="C108" s="116" t="s">
        <v>138</v>
      </c>
      <c r="D108" s="142" t="str">
        <f>IF(OR(パラメタ!$U$33&lt;&gt;"○",C108=""),"",CONCATENATE("GRANT ",パラメタ!$I$33," ON ",IF(C108="*","","`"),C108,IF(C108="*","","`"),".* TO '",パラメタ!$D$33,"'@'%' IDENTIFIED BY '",パラメタ!$E$33,"';"))</f>
        <v/>
      </c>
      <c r="E108" s="143"/>
      <c r="F108" s="143"/>
      <c r="G108" s="143"/>
      <c r="H108" s="143"/>
      <c r="I108" s="143"/>
      <c r="J108" s="143"/>
      <c r="K108" s="144"/>
      <c r="L108" s="140" t="str">
        <f>IF(OR(パラメタ!$U$33="",$C108=""),"",CONCATENATE("use ",$C108,"; show tables;"))</f>
        <v/>
      </c>
    </row>
    <row r="109" spans="2:12" x14ac:dyDescent="0.15">
      <c r="B109" s="219"/>
      <c r="C109" s="116" t="s">
        <v>139</v>
      </c>
      <c r="D109" s="142" t="str">
        <f>IF(OR(パラメタ!$U$33&lt;&gt;"○",C109=""),"",CONCATENATE("GRANT ",パラメタ!$I$33," ON ",IF(C109="*","","`"),C109,IF(C109="*","","`"),".* TO '",パラメタ!$D$33,"'@'%' IDENTIFIED BY '",パラメタ!$E$33,"';"))</f>
        <v/>
      </c>
      <c r="E109" s="143"/>
      <c r="F109" s="143"/>
      <c r="G109" s="143"/>
      <c r="H109" s="143"/>
      <c r="I109" s="143"/>
      <c r="J109" s="143"/>
      <c r="K109" s="144"/>
      <c r="L109" s="140" t="str">
        <f>IF(OR(パラメタ!$U$33="",$C109=""),"",CONCATENATE("use ",$C109,"; show tables;"))</f>
        <v/>
      </c>
    </row>
    <row r="110" spans="2:12" x14ac:dyDescent="0.15">
      <c r="B110" s="219"/>
      <c r="C110" s="116" t="s">
        <v>140</v>
      </c>
      <c r="D110" s="142" t="str">
        <f>IF(OR(パラメタ!$U$33&lt;&gt;"○",C110=""),"",CONCATENATE("GRANT ",パラメタ!$I$33," ON ",IF(C110="*","","`"),C110,IF(C110="*","","`"),".* TO '",パラメタ!$D$33,"'@'%' IDENTIFIED BY '",パラメタ!$E$33,"';"))</f>
        <v/>
      </c>
      <c r="E110" s="143"/>
      <c r="F110" s="143"/>
      <c r="G110" s="143"/>
      <c r="H110" s="143"/>
      <c r="I110" s="143"/>
      <c r="J110" s="143"/>
      <c r="K110" s="144"/>
      <c r="L110" s="140" t="str">
        <f>IF(OR(パラメタ!$U$33="",$C110=""),"",CONCATENATE("use ",$C110,"; show tables;"))</f>
        <v/>
      </c>
    </row>
    <row r="111" spans="2:12" x14ac:dyDescent="0.15">
      <c r="B111" s="219"/>
      <c r="C111" s="116" t="s">
        <v>141</v>
      </c>
      <c r="D111" s="142" t="str">
        <f>IF(OR(パラメタ!$U$33&lt;&gt;"○",C111=""),"",CONCATENATE("GRANT ",パラメタ!$I$33," ON ",IF(C111="*","","`"),C111,IF(C111="*","","`"),".* TO '",パラメタ!$D$33,"'@'%' IDENTIFIED BY '",パラメタ!$E$33,"';"))</f>
        <v/>
      </c>
      <c r="E111" s="143"/>
      <c r="F111" s="143"/>
      <c r="G111" s="143"/>
      <c r="H111" s="143"/>
      <c r="I111" s="143"/>
      <c r="J111" s="143"/>
      <c r="K111" s="144"/>
      <c r="L111" s="140" t="str">
        <f>IF(OR(パラメタ!$U$33="",$C111=""),"",CONCATENATE("use ",$C111,"; show tables;"))</f>
        <v/>
      </c>
    </row>
    <row r="112" spans="2:12" x14ac:dyDescent="0.15">
      <c r="B112" s="219"/>
      <c r="C112" s="116" t="s">
        <v>142</v>
      </c>
      <c r="D112" s="142" t="str">
        <f>IF(OR(パラメタ!$U$33&lt;&gt;"○",C112=""),"",CONCATENATE("GRANT ",パラメタ!$I$33," ON ",IF(C112="*","","`"),C112,IF(C112="*","","`"),".* TO '",パラメタ!$D$33,"'@'%' IDENTIFIED BY '",パラメタ!$E$33,"';"))</f>
        <v/>
      </c>
      <c r="E112" s="143"/>
      <c r="F112" s="143"/>
      <c r="G112" s="143"/>
      <c r="H112" s="143"/>
      <c r="I112" s="143"/>
      <c r="J112" s="143"/>
      <c r="K112" s="144"/>
      <c r="L112" s="140" t="str">
        <f>IF(OR(パラメタ!$U$33="",$C112=""),"",CONCATENATE("use ",$C112,"; show tables;"))</f>
        <v/>
      </c>
    </row>
    <row r="113" spans="2:12" x14ac:dyDescent="0.15">
      <c r="B113" s="219"/>
      <c r="C113" s="116" t="s">
        <v>143</v>
      </c>
      <c r="D113" s="142" t="str">
        <f>IF(OR(パラメタ!$U$33&lt;&gt;"○",C113=""),"",CONCATENATE("GRANT ",パラメタ!$I$33," ON ",IF(C113="*","","`"),C113,IF(C113="*","","`"),".* TO '",パラメタ!$D$33,"'@'%' IDENTIFIED BY '",パラメタ!$E$33,"';"))</f>
        <v/>
      </c>
      <c r="E113" s="143"/>
      <c r="F113" s="143"/>
      <c r="G113" s="143"/>
      <c r="H113" s="143"/>
      <c r="I113" s="143"/>
      <c r="J113" s="143"/>
      <c r="K113" s="144"/>
      <c r="L113" s="140" t="str">
        <f>IF(OR(パラメタ!$U$33="",$C113=""),"",CONCATENATE("use ",$C113,"; show tables;"))</f>
        <v/>
      </c>
    </row>
    <row r="114" spans="2:12" x14ac:dyDescent="0.15">
      <c r="B114" s="219"/>
      <c r="C114" s="116" t="s">
        <v>144</v>
      </c>
      <c r="D114" s="142" t="str">
        <f>IF(OR(パラメタ!$U$33&lt;&gt;"○",C114=""),"",CONCATENATE("GRANT ",パラメタ!$I$33," ON ",IF(C114="*","","`"),C114,IF(C114="*","","`"),".* TO '",パラメタ!$D$33,"'@'%' IDENTIFIED BY '",パラメタ!$E$33,"';"))</f>
        <v/>
      </c>
      <c r="E114" s="143"/>
      <c r="F114" s="143"/>
      <c r="G114" s="143"/>
      <c r="H114" s="143"/>
      <c r="I114" s="143"/>
      <c r="J114" s="143"/>
      <c r="K114" s="144"/>
      <c r="L114" s="140" t="str">
        <f>IF(OR(パラメタ!$U$33="",$C114=""),"",CONCATENATE("use ",$C114,"; show tables;"))</f>
        <v/>
      </c>
    </row>
    <row r="115" spans="2:12" x14ac:dyDescent="0.15">
      <c r="B115" s="219"/>
      <c r="C115" s="116" t="s">
        <v>145</v>
      </c>
      <c r="D115" s="142" t="str">
        <f>IF(OR(パラメタ!$U$33&lt;&gt;"○",C115=""),"",CONCATENATE("GRANT ",パラメタ!$I$33," ON ",IF(C115="*","","`"),C115,IF(C115="*","","`"),".* TO '",パラメタ!$D$33,"'@'%' IDENTIFIED BY '",パラメタ!$E$33,"';"))</f>
        <v/>
      </c>
      <c r="E115" s="143"/>
      <c r="F115" s="143"/>
      <c r="G115" s="143"/>
      <c r="H115" s="143"/>
      <c r="I115" s="143"/>
      <c r="J115" s="143"/>
      <c r="K115" s="144"/>
      <c r="L115" s="140" t="str">
        <f>IF(OR(パラメタ!$U$33="",$C115=""),"",CONCATENATE("use ",$C115,"; show tables;"))</f>
        <v/>
      </c>
    </row>
    <row r="116" spans="2:12" x14ac:dyDescent="0.15">
      <c r="B116" s="219"/>
      <c r="C116" s="119" t="s">
        <v>146</v>
      </c>
      <c r="D116" s="142" t="str">
        <f>IF(OR(パラメタ!$U$33&lt;&gt;"○",C116=""),"",CONCATENATE("GRANT ",パラメタ!$I$33," ON ",IF(C116="*","","`"),C116,IF(C116="*","","`"),".* TO '",パラメタ!$D$33,"'@'%' IDENTIFIED BY '",パラメタ!$E$33,"';"))</f>
        <v/>
      </c>
      <c r="E116" s="150"/>
      <c r="F116" s="150"/>
      <c r="G116" s="150"/>
      <c r="H116" s="150"/>
      <c r="I116" s="150"/>
      <c r="J116" s="150"/>
      <c r="K116" s="151"/>
      <c r="L116" s="157" t="str">
        <f>IF(OR(パラメタ!$U$33="",$C116=""),"",CONCATENATE("use ",$C116,"; show tables;"))</f>
        <v/>
      </c>
    </row>
    <row r="117" spans="2:12" x14ac:dyDescent="0.15">
      <c r="B117" s="218">
        <v>10</v>
      </c>
      <c r="C117" s="180"/>
      <c r="D117" s="181"/>
      <c r="E117" s="182"/>
      <c r="F117" s="182"/>
      <c r="G117" s="182"/>
      <c r="H117" s="182"/>
      <c r="I117" s="182"/>
      <c r="J117" s="182"/>
      <c r="K117" s="183"/>
      <c r="L117" s="138" t="str">
        <f>IF(パラメタ!$U34="","",SUBSTITUTE(SUBSTITUTE(E15,"root",パラメタ!D34),"-p",CONCATENATE("-p",パラメタ!E34)))</f>
        <v/>
      </c>
    </row>
    <row r="118" spans="2:12" x14ac:dyDescent="0.15">
      <c r="B118" s="219"/>
      <c r="C118" s="118" t="s">
        <v>147</v>
      </c>
      <c r="D118" s="142" t="str">
        <f>IF(OR(パラメタ!$U$34&lt;&gt;"○",C118=""),"",CONCATENATE("GRANT ",パラメタ!$I$34," ON ",IF(C118="*","","`"),C118,IF(C118="*","","`"),".* TO '",パラメタ!$D$34,"'@'%' IDENTIFIED BY '",パラメタ!$E$34,"';"))</f>
        <v/>
      </c>
      <c r="E118" s="143"/>
      <c r="F118" s="143"/>
      <c r="G118" s="143"/>
      <c r="H118" s="143"/>
      <c r="I118" s="143"/>
      <c r="J118" s="143"/>
      <c r="K118" s="144"/>
      <c r="L118" s="139" t="str">
        <f>IF(OR(パラメタ!$U$34="",$C118=""),"",CONCATENATE("use ",$C118,"; show tables;"))</f>
        <v/>
      </c>
    </row>
    <row r="119" spans="2:12" x14ac:dyDescent="0.15">
      <c r="B119" s="219"/>
      <c r="C119" s="116" t="s">
        <v>148</v>
      </c>
      <c r="D119" s="145" t="str">
        <f>IF(OR(パラメタ!$U$34&lt;&gt;"○",C119=""),"",CONCATENATE("GRANT ",パラメタ!$I$34," ON ",IF(C119="*","","`"),C119,IF(C119="*","","`"),".* TO '",パラメタ!$D$34,"'@'%' IDENTIFIED BY '",パラメタ!$E$34,"';"))</f>
        <v/>
      </c>
      <c r="E119" s="146"/>
      <c r="F119" s="146"/>
      <c r="G119" s="146"/>
      <c r="H119" s="146"/>
      <c r="I119" s="146"/>
      <c r="J119" s="146"/>
      <c r="K119" s="147"/>
      <c r="L119" s="139" t="str">
        <f>IF(OR(パラメタ!$U$34="",$C119=""),"",CONCATENATE("use ",$C119,"; show tables;"))</f>
        <v/>
      </c>
    </row>
    <row r="120" spans="2:12" x14ac:dyDescent="0.15">
      <c r="B120" s="219"/>
      <c r="C120" s="116" t="s">
        <v>149</v>
      </c>
      <c r="D120" s="142" t="str">
        <f>IF(OR(パラメタ!$U$34&lt;&gt;"○",C120=""),"",CONCATENATE("GRANT ",パラメタ!$I$34," ON ",IF(C120="*","","`"),C120,IF(C120="*","","`"),".* TO '",パラメタ!$D$34,"'@'%' IDENTIFIED BY '",パラメタ!$E$34,"';"))</f>
        <v/>
      </c>
      <c r="E120" s="146"/>
      <c r="F120" s="146"/>
      <c r="G120" s="146"/>
      <c r="H120" s="146"/>
      <c r="I120" s="146"/>
      <c r="J120" s="146"/>
      <c r="K120" s="147"/>
      <c r="L120" s="139" t="str">
        <f>IF(OR(パラメタ!$U$34="",$C120=""),"",CONCATENATE("use ",$C120,"; show tables;"))</f>
        <v/>
      </c>
    </row>
    <row r="121" spans="2:12" x14ac:dyDescent="0.15">
      <c r="B121" s="219"/>
      <c r="C121" s="116" t="s">
        <v>150</v>
      </c>
      <c r="D121" s="142" t="str">
        <f>IF(OR(パラメタ!$U$34&lt;&gt;"○",C121=""),"",CONCATENATE("GRANT ",パラメタ!$I$34," ON ",IF(C121="*","","`"),C121,IF(C121="*","","`"),".* TO '",パラメタ!$D$34,"'@'%' IDENTIFIED BY '",パラメタ!$E$34,"';"))</f>
        <v/>
      </c>
      <c r="E121" s="146"/>
      <c r="F121" s="146"/>
      <c r="G121" s="146"/>
      <c r="H121" s="146"/>
      <c r="I121" s="146"/>
      <c r="J121" s="146"/>
      <c r="K121" s="147"/>
      <c r="L121" s="139" t="str">
        <f>IF(OR(パラメタ!$U$34="",$C121=""),"",CONCATENATE("use ",$C121,"; show tables;"))</f>
        <v/>
      </c>
    </row>
    <row r="122" spans="2:12" x14ac:dyDescent="0.15">
      <c r="B122" s="219"/>
      <c r="C122" s="116" t="s">
        <v>151</v>
      </c>
      <c r="D122" s="142" t="str">
        <f>IF(OR(パラメタ!$U$34&lt;&gt;"○",C122=""),"",CONCATENATE("GRANT ",パラメタ!$I$34," ON ",IF(C122="*","","`"),C122,IF(C122="*","","`"),".* TO '",パラメタ!$D$34,"'@'%' IDENTIFIED BY '",パラメタ!$E$34,"';"))</f>
        <v/>
      </c>
      <c r="E122" s="146"/>
      <c r="F122" s="146"/>
      <c r="G122" s="146"/>
      <c r="H122" s="146"/>
      <c r="I122" s="146"/>
      <c r="J122" s="146"/>
      <c r="K122" s="147"/>
      <c r="L122" s="139" t="str">
        <f>IF(OR(パラメタ!$U$34="",$C122=""),"",CONCATENATE("use ",$C122,"; show tables;"))</f>
        <v/>
      </c>
    </row>
    <row r="123" spans="2:12" x14ac:dyDescent="0.15">
      <c r="B123" s="219"/>
      <c r="C123" s="116" t="s">
        <v>152</v>
      </c>
      <c r="D123" s="142" t="str">
        <f>IF(OR(パラメタ!$U$34&lt;&gt;"○",C123=""),"",CONCATENATE("GRANT ",パラメタ!$I$34," ON ",IF(C123="*","","`"),C123,IF(C123="*","","`"),".* TO '",パラメタ!$D$34,"'@'%' IDENTIFIED BY '",パラメタ!$E$34,"';"))</f>
        <v/>
      </c>
      <c r="E123" s="146"/>
      <c r="F123" s="146"/>
      <c r="G123" s="146"/>
      <c r="H123" s="146"/>
      <c r="I123" s="146"/>
      <c r="J123" s="146"/>
      <c r="K123" s="147"/>
      <c r="L123" s="139" t="str">
        <f>IF(OR(パラメタ!$U$34="",$C123=""),"",CONCATENATE("use ",$C123,"; show tables;"))</f>
        <v/>
      </c>
    </row>
    <row r="124" spans="2:12" x14ac:dyDescent="0.15">
      <c r="B124" s="219"/>
      <c r="C124" s="116" t="s">
        <v>153</v>
      </c>
      <c r="D124" s="142" t="str">
        <f>IF(OR(パラメタ!$U$34&lt;&gt;"○",C124=""),"",CONCATENATE("GRANT ",パラメタ!$I$34," ON ",IF(C124="*","","`"),C124,IF(C124="*","","`"),".* TO '",パラメタ!$D$34,"'@'%' IDENTIFIED BY '",パラメタ!$E$34,"';"))</f>
        <v/>
      </c>
      <c r="E124" s="146"/>
      <c r="F124" s="146"/>
      <c r="G124" s="146"/>
      <c r="H124" s="146"/>
      <c r="I124" s="146"/>
      <c r="J124" s="146"/>
      <c r="K124" s="147"/>
      <c r="L124" s="139" t="str">
        <f>IF(OR(パラメタ!$U$34="",$C124=""),"",CONCATENATE("use ",$C124,"; show tables;"))</f>
        <v/>
      </c>
    </row>
    <row r="125" spans="2:12" x14ac:dyDescent="0.15">
      <c r="B125" s="219"/>
      <c r="C125" s="116" t="s">
        <v>154</v>
      </c>
      <c r="D125" s="142" t="str">
        <f>IF(OR(パラメタ!$U$34&lt;&gt;"○",C125=""),"",CONCATENATE("GRANT ",パラメタ!$I$34," ON ",IF(C125="*","","`"),C125,IF(C125="*","","`"),".* TO '",パラメタ!$D$34,"'@'%' IDENTIFIED BY '",パラメタ!$E$34,"';"))</f>
        <v/>
      </c>
      <c r="E125" s="146"/>
      <c r="F125" s="146"/>
      <c r="G125" s="146"/>
      <c r="H125" s="146"/>
      <c r="I125" s="146"/>
      <c r="J125" s="146"/>
      <c r="K125" s="147"/>
      <c r="L125" s="139" t="str">
        <f>IF(OR(パラメタ!$U$34="",$C125=""),"",CONCATENATE("use ",$C125,"; show tables;"))</f>
        <v/>
      </c>
    </row>
    <row r="126" spans="2:12" x14ac:dyDescent="0.15">
      <c r="B126" s="219"/>
      <c r="C126" s="116" t="s">
        <v>155</v>
      </c>
      <c r="D126" s="142" t="str">
        <f>IF(OR(パラメタ!$U$34&lt;&gt;"○",C126=""),"",CONCATENATE("GRANT ",パラメタ!$I$34," ON ",IF(C126="*","","`"),C126,IF(C126="*","","`"),".* TO '",パラメタ!$D$34,"'@'%' IDENTIFIED BY '",パラメタ!$E$34,"';"))</f>
        <v/>
      </c>
      <c r="E126" s="146"/>
      <c r="F126" s="146"/>
      <c r="G126" s="146"/>
      <c r="H126" s="146"/>
      <c r="I126" s="146"/>
      <c r="J126" s="146"/>
      <c r="K126" s="147"/>
      <c r="L126" s="139" t="str">
        <f>IF(OR(パラメタ!$U$34="",$C126=""),"",CONCATENATE("use ",$C126,"; show tables;"))</f>
        <v/>
      </c>
    </row>
    <row r="127" spans="2:12" x14ac:dyDescent="0.15">
      <c r="B127" s="220"/>
      <c r="C127" s="117" t="s">
        <v>156</v>
      </c>
      <c r="D127" s="161" t="str">
        <f>IF(OR(パラメタ!$U$34&lt;&gt;"○",C127=""),"",CONCATENATE("GRANT ",パラメタ!$I$34," ON ",IF(C127="*","","`"),C127,IF(C127="*","","`"),".* TO '",パラメタ!$D$34,"'@'%' IDENTIFIED BY '",パラメタ!$E$34,"';"))</f>
        <v/>
      </c>
      <c r="E127" s="153"/>
      <c r="F127" s="153"/>
      <c r="G127" s="153"/>
      <c r="H127" s="153"/>
      <c r="I127" s="153"/>
      <c r="J127" s="153"/>
      <c r="K127" s="154"/>
      <c r="L127" s="141" t="str">
        <f>IF(OR(パラメタ!$U$34="",$C127=""),"",CONCATENATE("use ",$C127,"; show tables;"))</f>
        <v/>
      </c>
    </row>
  </sheetData>
  <mergeCells count="11">
    <mergeCell ref="B73:B83"/>
    <mergeCell ref="B84:B94"/>
    <mergeCell ref="B95:B105"/>
    <mergeCell ref="B106:B116"/>
    <mergeCell ref="B117:B127"/>
    <mergeCell ref="B62:B72"/>
    <mergeCell ref="E14:I14"/>
    <mergeCell ref="B18:B28"/>
    <mergeCell ref="B29:B39"/>
    <mergeCell ref="B40:B50"/>
    <mergeCell ref="B51:B61"/>
  </mergeCells>
  <phoneticPr fontId="3"/>
  <dataValidations count="1">
    <dataValidation type="list" allowBlank="1" showInputMessage="1" showErrorMessage="1" sqref="B15" xr:uid="{00000000-0002-0000-0C00-000000000000}">
      <formula1>対象No.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70C0"/>
  </sheetPr>
  <dimension ref="B3:B43"/>
  <sheetViews>
    <sheetView workbookViewId="0">
      <selection activeCell="B41" sqref="B41:B43"/>
    </sheetView>
  </sheetViews>
  <sheetFormatPr defaultRowHeight="11.25" x14ac:dyDescent="0.15"/>
  <cols>
    <col min="2" max="2" width="36.5" bestFit="1" customWidth="1"/>
  </cols>
  <sheetData>
    <row r="3" spans="2:2" x14ac:dyDescent="0.15">
      <c r="B3" s="68" t="s">
        <v>58</v>
      </c>
    </row>
    <row r="4" spans="2:2" x14ac:dyDescent="0.15">
      <c r="B4" s="69" t="s">
        <v>41</v>
      </c>
    </row>
    <row r="5" spans="2:2" x14ac:dyDescent="0.15">
      <c r="B5" s="69" t="s">
        <v>44</v>
      </c>
    </row>
    <row r="7" spans="2:2" x14ac:dyDescent="0.15">
      <c r="B7" s="74" t="s">
        <v>38</v>
      </c>
    </row>
    <row r="8" spans="2:2" x14ac:dyDescent="0.15">
      <c r="B8" s="69" t="s">
        <v>40</v>
      </c>
    </row>
    <row r="9" spans="2:2" x14ac:dyDescent="0.15">
      <c r="B9" s="69" t="s">
        <v>43</v>
      </c>
    </row>
    <row r="10" spans="2:2" x14ac:dyDescent="0.15">
      <c r="B10" s="69" t="s">
        <v>42</v>
      </c>
    </row>
    <row r="12" spans="2:2" x14ac:dyDescent="0.15">
      <c r="B12" s="100" t="s">
        <v>71</v>
      </c>
    </row>
    <row r="13" spans="2:2" x14ac:dyDescent="0.15">
      <c r="B13" s="69" t="s">
        <v>95</v>
      </c>
    </row>
    <row r="14" spans="2:2" x14ac:dyDescent="0.15">
      <c r="B14" s="69" t="s">
        <v>94</v>
      </c>
    </row>
    <row r="15" spans="2:2" x14ac:dyDescent="0.15">
      <c r="B15" s="69" t="s">
        <v>96</v>
      </c>
    </row>
    <row r="17" spans="2:2" x14ac:dyDescent="0.15">
      <c r="B17" s="100" t="s">
        <v>79</v>
      </c>
    </row>
    <row r="18" spans="2:2" x14ac:dyDescent="0.15">
      <c r="B18" s="69" t="s">
        <v>78</v>
      </c>
    </row>
    <row r="19" spans="2:2" x14ac:dyDescent="0.15">
      <c r="B19" s="69" t="s">
        <v>80</v>
      </c>
    </row>
    <row r="20" spans="2:2" x14ac:dyDescent="0.15">
      <c r="B20" s="69" t="s">
        <v>81</v>
      </c>
    </row>
    <row r="22" spans="2:2" ht="21.75" x14ac:dyDescent="0.15">
      <c r="B22" s="115" t="s">
        <v>77</v>
      </c>
    </row>
    <row r="23" spans="2:2" x14ac:dyDescent="0.15">
      <c r="B23" s="69" t="s">
        <v>82</v>
      </c>
    </row>
    <row r="24" spans="2:2" x14ac:dyDescent="0.15">
      <c r="B24" s="69" t="s">
        <v>83</v>
      </c>
    </row>
    <row r="25" spans="2:2" x14ac:dyDescent="0.15">
      <c r="B25" s="69" t="s">
        <v>84</v>
      </c>
    </row>
    <row r="26" spans="2:2" x14ac:dyDescent="0.15">
      <c r="B26" s="69" t="s">
        <v>85</v>
      </c>
    </row>
    <row r="27" spans="2:2" x14ac:dyDescent="0.15">
      <c r="B27" s="69" t="s">
        <v>86</v>
      </c>
    </row>
    <row r="28" spans="2:2" x14ac:dyDescent="0.15">
      <c r="B28" s="69" t="s">
        <v>87</v>
      </c>
    </row>
    <row r="29" spans="2:2" x14ac:dyDescent="0.15">
      <c r="B29" s="69" t="s">
        <v>88</v>
      </c>
    </row>
    <row r="30" spans="2:2" x14ac:dyDescent="0.15">
      <c r="B30" s="69" t="s">
        <v>89</v>
      </c>
    </row>
    <row r="31" spans="2:2" x14ac:dyDescent="0.15">
      <c r="B31" s="69" t="s">
        <v>90</v>
      </c>
    </row>
    <row r="32" spans="2:2" x14ac:dyDescent="0.15">
      <c r="B32" s="69" t="s">
        <v>91</v>
      </c>
    </row>
    <row r="34" spans="2:2" x14ac:dyDescent="0.15">
      <c r="B34" s="115" t="s">
        <v>62</v>
      </c>
    </row>
    <row r="35" spans="2:2" x14ac:dyDescent="0.15">
      <c r="B35" s="69">
        <v>3306</v>
      </c>
    </row>
    <row r="36" spans="2:2" x14ac:dyDescent="0.15">
      <c r="B36" s="69">
        <v>3307</v>
      </c>
    </row>
    <row r="37" spans="2:2" x14ac:dyDescent="0.15">
      <c r="B37" s="69">
        <v>3308</v>
      </c>
    </row>
    <row r="38" spans="2:2" x14ac:dyDescent="0.15">
      <c r="B38" s="69">
        <v>3309</v>
      </c>
    </row>
    <row r="39" spans="2:2" x14ac:dyDescent="0.15">
      <c r="B39" s="69">
        <v>3310</v>
      </c>
    </row>
    <row r="41" spans="2:2" x14ac:dyDescent="0.15">
      <c r="B41" s="136" t="s">
        <v>168</v>
      </c>
    </row>
    <row r="42" spans="2:2" x14ac:dyDescent="0.15">
      <c r="B42" s="69" t="s">
        <v>169</v>
      </c>
    </row>
    <row r="43" spans="2:2" x14ac:dyDescent="0.15">
      <c r="B43" s="69" t="s">
        <v>170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  <pageSetUpPr fitToPage="1"/>
  </sheetPr>
  <dimension ref="A1:I101"/>
  <sheetViews>
    <sheetView showGridLines="0" zoomScale="115" zoomScaleNormal="115" workbookViewId="0">
      <selection activeCell="I6" sqref="I6"/>
    </sheetView>
  </sheetViews>
  <sheetFormatPr defaultRowHeight="11.25" x14ac:dyDescent="0.15"/>
  <cols>
    <col min="1" max="1" width="3.33203125" style="54" customWidth="1"/>
    <col min="2" max="2" width="4.6640625" style="54" bestFit="1" customWidth="1"/>
    <col min="3" max="3" width="20.1640625" style="60" bestFit="1" customWidth="1"/>
    <col min="4" max="4" width="17.1640625" style="60" bestFit="1" customWidth="1"/>
    <col min="5" max="5" width="63.33203125" style="61" customWidth="1"/>
    <col min="6" max="6" width="7" style="52" customWidth="1"/>
    <col min="7" max="7" width="108.5" style="61" bestFit="1" customWidth="1"/>
    <col min="8" max="8" width="12.1640625" style="54" bestFit="1" customWidth="1"/>
    <col min="9" max="9" width="15.1640625" style="54" customWidth="1"/>
    <col min="10" max="16384" width="9.33203125" style="54"/>
  </cols>
  <sheetData>
    <row r="1" spans="1:9" ht="21" x14ac:dyDescent="0.15">
      <c r="A1" s="1" t="s">
        <v>201</v>
      </c>
      <c r="B1" s="2"/>
      <c r="C1" s="11"/>
      <c r="D1" s="11"/>
      <c r="E1" s="2"/>
      <c r="F1" s="3"/>
      <c r="G1" s="2"/>
    </row>
    <row r="2" spans="1:9" x14ac:dyDescent="0.15">
      <c r="A2" s="53"/>
      <c r="B2" s="53"/>
      <c r="C2" s="55"/>
      <c r="D2" s="55"/>
      <c r="E2" s="53"/>
      <c r="F2" s="56"/>
      <c r="G2" s="53"/>
      <c r="H2" s="53"/>
      <c r="I2" s="53"/>
    </row>
    <row r="3" spans="1:9" x14ac:dyDescent="0.15">
      <c r="A3" s="53"/>
      <c r="B3" s="53"/>
      <c r="C3" s="55"/>
      <c r="D3" s="55"/>
      <c r="E3" s="53"/>
      <c r="F3" s="56"/>
      <c r="G3" s="53"/>
      <c r="H3" s="53"/>
      <c r="I3" s="53"/>
    </row>
    <row r="4" spans="1:9" x14ac:dyDescent="0.15">
      <c r="A4" s="53"/>
      <c r="B4" s="53"/>
      <c r="C4" s="113" t="s">
        <v>0</v>
      </c>
      <c r="D4" s="112"/>
      <c r="E4" s="83" t="str">
        <f>パラメタ!C9</f>
        <v>tbdb501v</v>
      </c>
      <c r="F4" s="57"/>
      <c r="G4" s="53"/>
    </row>
    <row r="5" spans="1:9" x14ac:dyDescent="0.15">
      <c r="A5" s="53"/>
      <c r="B5" s="53"/>
      <c r="C5" s="113" t="s">
        <v>62</v>
      </c>
      <c r="D5" s="112"/>
      <c r="E5" s="93">
        <f>パラメタ!D9</f>
        <v>3306</v>
      </c>
      <c r="F5" s="57"/>
      <c r="G5" s="53"/>
    </row>
    <row r="6" spans="1:9" x14ac:dyDescent="0.15">
      <c r="A6" s="53"/>
      <c r="B6" s="53"/>
      <c r="C6" s="113" t="s">
        <v>45</v>
      </c>
      <c r="D6" s="112"/>
      <c r="E6" s="83" t="str">
        <f>パラメタ!E9</f>
        <v>検証</v>
      </c>
      <c r="F6" s="57"/>
      <c r="G6" s="53"/>
      <c r="H6" s="64" t="s">
        <v>29</v>
      </c>
      <c r="I6" s="65">
        <v>45324</v>
      </c>
    </row>
    <row r="7" spans="1:9" x14ac:dyDescent="0.15">
      <c r="A7" s="53"/>
      <c r="B7" s="53"/>
      <c r="C7" s="113" t="s">
        <v>39</v>
      </c>
      <c r="D7" s="112"/>
      <c r="E7" s="83" t="str">
        <f>パラメタ!F9</f>
        <v>無し</v>
      </c>
      <c r="F7" s="57"/>
      <c r="G7" s="53"/>
      <c r="H7" s="64" t="s">
        <v>25</v>
      </c>
      <c r="I7" s="65"/>
    </row>
    <row r="8" spans="1:9" x14ac:dyDescent="0.15">
      <c r="A8" s="53"/>
      <c r="B8" s="53"/>
      <c r="C8" s="53"/>
      <c r="D8" s="55"/>
      <c r="E8" s="55"/>
      <c r="F8" s="57"/>
      <c r="G8" s="53"/>
      <c r="H8" s="64" t="s">
        <v>30</v>
      </c>
      <c r="I8" s="65"/>
    </row>
    <row r="9" spans="1:9" x14ac:dyDescent="0.15">
      <c r="A9" s="53"/>
      <c r="B9" s="53"/>
      <c r="C9" s="53"/>
      <c r="D9" s="55"/>
      <c r="E9" s="55"/>
      <c r="F9" s="57"/>
      <c r="G9" s="53"/>
      <c r="H9" s="64" t="s">
        <v>31</v>
      </c>
      <c r="I9" s="65"/>
    </row>
    <row r="10" spans="1:9" x14ac:dyDescent="0.15">
      <c r="A10" s="53"/>
      <c r="B10" s="53"/>
      <c r="C10" s="55"/>
      <c r="D10" s="55"/>
      <c r="E10" s="53"/>
      <c r="F10" s="56"/>
      <c r="G10" s="53"/>
      <c r="H10" s="51"/>
      <c r="I10" s="51"/>
    </row>
    <row r="11" spans="1:9" x14ac:dyDescent="0.15">
      <c r="A11" s="53"/>
      <c r="B11" s="200" t="s">
        <v>23</v>
      </c>
      <c r="C11" s="202" t="s">
        <v>1</v>
      </c>
      <c r="D11" s="62"/>
      <c r="E11" s="200" t="s">
        <v>2</v>
      </c>
      <c r="F11" s="204" t="s">
        <v>24</v>
      </c>
      <c r="G11" s="205"/>
      <c r="H11" s="192" t="s">
        <v>3</v>
      </c>
      <c r="I11" s="192" t="s">
        <v>4</v>
      </c>
    </row>
    <row r="12" spans="1:9" x14ac:dyDescent="0.15">
      <c r="A12" s="53"/>
      <c r="B12" s="201"/>
      <c r="C12" s="203"/>
      <c r="D12" s="63"/>
      <c r="E12" s="201"/>
      <c r="F12" s="206"/>
      <c r="G12" s="207"/>
      <c r="H12" s="193"/>
      <c r="I12" s="193"/>
    </row>
    <row r="13" spans="1:9" x14ac:dyDescent="0.15">
      <c r="A13" s="53"/>
      <c r="B13" s="4" t="s">
        <v>7</v>
      </c>
      <c r="C13" s="5"/>
      <c r="D13" s="5"/>
      <c r="E13" s="5"/>
      <c r="F13" s="5"/>
      <c r="G13" s="5"/>
      <c r="H13" s="5"/>
      <c r="I13" s="5"/>
    </row>
    <row r="14" spans="1:9" x14ac:dyDescent="0.15">
      <c r="A14" s="53"/>
      <c r="B14" s="194">
        <v>1</v>
      </c>
      <c r="C14" s="12" t="s">
        <v>17</v>
      </c>
      <c r="D14" s="6"/>
      <c r="E14" s="17" t="s">
        <v>34</v>
      </c>
      <c r="F14" s="21"/>
      <c r="G14" s="28" t="s">
        <v>33</v>
      </c>
      <c r="H14" s="197" t="str">
        <f>$E$4</f>
        <v>tbdb501v</v>
      </c>
      <c r="I14" s="197"/>
    </row>
    <row r="15" spans="1:9" x14ac:dyDescent="0.15">
      <c r="A15" s="53"/>
      <c r="B15" s="195"/>
      <c r="C15" s="13"/>
      <c r="D15" s="7"/>
      <c r="E15" s="20" t="s">
        <v>35</v>
      </c>
      <c r="F15" s="21"/>
      <c r="G15" s="29" t="s">
        <v>12</v>
      </c>
      <c r="H15" s="198"/>
      <c r="I15" s="198"/>
    </row>
    <row r="16" spans="1:9" x14ac:dyDescent="0.15">
      <c r="A16" s="53"/>
      <c r="B16" s="195"/>
      <c r="C16" s="13"/>
      <c r="D16" s="7"/>
      <c r="E16" s="20"/>
      <c r="F16" s="21"/>
      <c r="G16" s="22"/>
      <c r="H16" s="198"/>
      <c r="I16" s="198"/>
    </row>
    <row r="17" spans="1:9" x14ac:dyDescent="0.15">
      <c r="A17" s="53"/>
      <c r="B17" s="195"/>
      <c r="C17" s="13"/>
      <c r="D17" s="7"/>
      <c r="E17" s="20" t="s">
        <v>11</v>
      </c>
      <c r="F17" s="21" t="s">
        <v>189</v>
      </c>
      <c r="G17" s="22" t="s">
        <v>10</v>
      </c>
      <c r="H17" s="198"/>
      <c r="I17" s="198"/>
    </row>
    <row r="18" spans="1:9" x14ac:dyDescent="0.15">
      <c r="A18" s="53"/>
      <c r="B18" s="195"/>
      <c r="C18" s="13"/>
      <c r="D18" s="7"/>
      <c r="E18" s="20"/>
      <c r="F18" s="21"/>
      <c r="G18" s="22" t="str">
        <f>CONCATENATE("確認) ",$E$4," であること")</f>
        <v>確認) tbdb501v であること</v>
      </c>
      <c r="H18" s="198"/>
      <c r="I18" s="198"/>
    </row>
    <row r="19" spans="1:9" x14ac:dyDescent="0.15">
      <c r="A19" s="53"/>
      <c r="B19" s="195"/>
      <c r="C19" s="13"/>
      <c r="D19" s="7"/>
      <c r="E19" s="20"/>
      <c r="F19" s="21"/>
      <c r="G19" s="22"/>
      <c r="H19" s="198"/>
      <c r="I19" s="198"/>
    </row>
    <row r="20" spans="1:9" x14ac:dyDescent="0.15">
      <c r="A20" s="53"/>
      <c r="B20" s="195"/>
      <c r="C20" s="13"/>
      <c r="D20" s="7"/>
      <c r="E20" s="20" t="s">
        <v>36</v>
      </c>
      <c r="F20" s="21" t="s">
        <v>189</v>
      </c>
      <c r="G20" s="22" t="s">
        <v>5</v>
      </c>
      <c r="H20" s="198"/>
      <c r="I20" s="198"/>
    </row>
    <row r="21" spans="1:9" x14ac:dyDescent="0.15">
      <c r="A21" s="53"/>
      <c r="B21" s="195"/>
      <c r="C21" s="13"/>
      <c r="D21" s="7"/>
      <c r="E21" s="20"/>
      <c r="F21" s="31"/>
      <c r="G21" s="22"/>
      <c r="H21" s="198"/>
      <c r="I21" s="198"/>
    </row>
    <row r="22" spans="1:9" x14ac:dyDescent="0.15">
      <c r="A22" s="53"/>
      <c r="B22" s="195"/>
      <c r="C22" s="13"/>
      <c r="D22" s="7"/>
      <c r="E22" s="20" t="s">
        <v>13</v>
      </c>
      <c r="F22" s="21" t="s">
        <v>190</v>
      </c>
      <c r="G22" s="22" t="s">
        <v>14</v>
      </c>
      <c r="H22" s="198"/>
      <c r="I22" s="198"/>
    </row>
    <row r="23" spans="1:9" x14ac:dyDescent="0.15">
      <c r="A23" s="53"/>
      <c r="B23" s="195"/>
      <c r="C23" s="13"/>
      <c r="D23" s="7"/>
      <c r="E23" s="20"/>
      <c r="F23" s="21"/>
      <c r="G23" s="22"/>
      <c r="H23" s="198"/>
      <c r="I23" s="198"/>
    </row>
    <row r="24" spans="1:9" x14ac:dyDescent="0.15">
      <c r="A24" s="53"/>
      <c r="B24" s="195"/>
      <c r="C24" s="13"/>
      <c r="D24" s="7"/>
      <c r="E24" s="30" t="s">
        <v>160</v>
      </c>
      <c r="F24" s="21" t="s">
        <v>187</v>
      </c>
      <c r="G24" s="131" t="s">
        <v>161</v>
      </c>
      <c r="H24" s="198"/>
      <c r="I24" s="198"/>
    </row>
    <row r="25" spans="1:9" x14ac:dyDescent="0.15">
      <c r="A25" s="53"/>
      <c r="B25" s="195"/>
      <c r="C25" s="13"/>
      <c r="D25" s="7"/>
      <c r="E25" s="137" t="s">
        <v>173</v>
      </c>
      <c r="F25" s="31"/>
      <c r="G25" s="131" t="s">
        <v>162</v>
      </c>
      <c r="H25" s="198"/>
      <c r="I25" s="198"/>
    </row>
    <row r="26" spans="1:9" x14ac:dyDescent="0.15">
      <c r="A26" s="53"/>
      <c r="B26" s="195"/>
      <c r="C26" s="13"/>
      <c r="D26" s="7"/>
      <c r="E26" s="20"/>
      <c r="F26" s="31"/>
      <c r="G26" s="22"/>
      <c r="H26" s="198"/>
      <c r="I26" s="198"/>
    </row>
    <row r="27" spans="1:9" x14ac:dyDescent="0.15">
      <c r="A27" s="53"/>
      <c r="B27" s="195"/>
      <c r="C27" s="13"/>
      <c r="D27" s="7"/>
      <c r="E27" s="30" t="s">
        <v>60</v>
      </c>
      <c r="F27" s="21" t="s">
        <v>187</v>
      </c>
      <c r="G27" s="32" t="str">
        <f>パラメタ!H9</f>
        <v>/opt/s01/mysql/bin/mysql --defaults-file=/data/s01/mysql/my.cnf -u root -p town --socket=/data/s01/mysql/mysql.sock</v>
      </c>
      <c r="H27" s="198"/>
      <c r="I27" s="198"/>
    </row>
    <row r="28" spans="1:9" x14ac:dyDescent="0.15">
      <c r="A28" s="53"/>
      <c r="B28" s="195"/>
      <c r="C28" s="13"/>
      <c r="D28" s="7"/>
      <c r="E28" s="30"/>
      <c r="F28" s="31"/>
      <c r="G28" s="32" t="s">
        <v>163</v>
      </c>
      <c r="H28" s="198"/>
      <c r="I28" s="198"/>
    </row>
    <row r="29" spans="1:9" x14ac:dyDescent="0.15">
      <c r="A29" s="53"/>
      <c r="B29" s="196"/>
      <c r="C29" s="14"/>
      <c r="D29" s="8"/>
      <c r="E29" s="26"/>
      <c r="F29" s="24"/>
      <c r="G29" s="27"/>
      <c r="H29" s="199"/>
      <c r="I29" s="199"/>
    </row>
    <row r="30" spans="1:9" x14ac:dyDescent="0.15">
      <c r="A30" s="53"/>
      <c r="B30" s="4" t="s">
        <v>7</v>
      </c>
      <c r="C30" s="5"/>
      <c r="D30" s="5"/>
      <c r="E30" s="114"/>
      <c r="F30" s="5"/>
      <c r="G30" s="5"/>
      <c r="H30" s="5"/>
      <c r="I30" s="5"/>
    </row>
    <row r="31" spans="1:9" s="53" customFormat="1" ht="11.25" customHeight="1" x14ac:dyDescent="0.15">
      <c r="B31" s="194">
        <v>2</v>
      </c>
      <c r="C31" s="13" t="s">
        <v>20</v>
      </c>
      <c r="D31" s="9"/>
      <c r="E31" s="17"/>
      <c r="F31" s="18"/>
      <c r="G31" s="22"/>
      <c r="H31" s="197" t="str">
        <f>$E$4</f>
        <v>tbdb501v</v>
      </c>
      <c r="I31" s="197"/>
    </row>
    <row r="32" spans="1:9" s="53" customFormat="1" ht="11.25" customHeight="1" x14ac:dyDescent="0.15">
      <c r="B32" s="195"/>
      <c r="C32" s="13"/>
      <c r="D32" s="9"/>
      <c r="E32" s="20" t="s">
        <v>21</v>
      </c>
      <c r="F32" s="21" t="s">
        <v>191</v>
      </c>
      <c r="G32" s="22" t="str">
        <f>IF(パラメタ!P25="","",CONCATENATE("SELECT Host,User FROM mysql.user WHERE user='",パラメタ!D25,"'\G"))</f>
        <v>SELECT Host,User FROM mysql.user WHERE user='bcz049633'\G</v>
      </c>
      <c r="H32" s="198"/>
      <c r="I32" s="198"/>
    </row>
    <row r="33" spans="1:9" s="53" customFormat="1" ht="11.25" customHeight="1" x14ac:dyDescent="0.15">
      <c r="B33" s="195"/>
      <c r="C33" s="13"/>
      <c r="D33" s="9"/>
      <c r="E33" s="38"/>
      <c r="F33" s="21" t="s">
        <v>191</v>
      </c>
      <c r="G33" s="22" t="str">
        <f>IF(パラメタ!P26="","",CONCATENATE("SELECT Host,User FROM mysql.user WHERE user=""",パラメタ!D26,"""\G"))</f>
        <v>SELECT Host,User FROM mysql.user WHERE user="bcz049634"\G</v>
      </c>
      <c r="H33" s="198"/>
      <c r="I33" s="198"/>
    </row>
    <row r="34" spans="1:9" s="53" customFormat="1" ht="11.25" customHeight="1" x14ac:dyDescent="0.15">
      <c r="B34" s="195"/>
      <c r="C34" s="13"/>
      <c r="D34" s="9"/>
      <c r="E34" s="38"/>
      <c r="F34" s="21" t="s">
        <v>191</v>
      </c>
      <c r="G34" s="22" t="str">
        <f>IF(パラメタ!P27="","",CONCATENATE("SELECT Host,User FROM mysql.user WHERE user=""",パラメタ!D27,"""\G"))</f>
        <v>SELECT Host,User FROM mysql.user WHERE user="bc0090761"\G</v>
      </c>
      <c r="H34" s="198"/>
      <c r="I34" s="198"/>
    </row>
    <row r="35" spans="1:9" s="53" customFormat="1" ht="11.25" customHeight="1" x14ac:dyDescent="0.15">
      <c r="B35" s="195"/>
      <c r="C35" s="13"/>
      <c r="D35" s="9"/>
      <c r="E35" s="38"/>
      <c r="F35" s="21" t="s">
        <v>191</v>
      </c>
      <c r="G35" s="22" t="str">
        <f>IF(パラメタ!P28="","",CONCATENATE("SELECT Host,User FROM mysql.user WHERE user=""",パラメタ!D28,"""\G"))</f>
        <v/>
      </c>
      <c r="H35" s="198"/>
      <c r="I35" s="198"/>
    </row>
    <row r="36" spans="1:9" s="53" customFormat="1" ht="11.25" customHeight="1" x14ac:dyDescent="0.15">
      <c r="B36" s="195"/>
      <c r="C36" s="13"/>
      <c r="D36" s="9"/>
      <c r="E36" s="38"/>
      <c r="F36" s="21" t="s">
        <v>191</v>
      </c>
      <c r="G36" s="22" t="str">
        <f>IF(パラメタ!P29="","",CONCATENATE("SELECT Host,User FROM mysql.user WHERE user=""",パラメタ!D29,"""\G"))</f>
        <v/>
      </c>
      <c r="H36" s="198"/>
      <c r="I36" s="198"/>
    </row>
    <row r="37" spans="1:9" s="53" customFormat="1" ht="11.25" customHeight="1" x14ac:dyDescent="0.15">
      <c r="B37" s="195"/>
      <c r="C37" s="13"/>
      <c r="D37" s="9"/>
      <c r="E37" s="38"/>
      <c r="F37" s="21" t="s">
        <v>191</v>
      </c>
      <c r="G37" s="22" t="str">
        <f>IF(パラメタ!P30="","",CONCATENATE("SELECT Host,User FROM mysql.user WHERE user=""",パラメタ!D30,"""\G"))</f>
        <v/>
      </c>
      <c r="H37" s="198"/>
      <c r="I37" s="198"/>
    </row>
    <row r="38" spans="1:9" s="53" customFormat="1" ht="11.25" customHeight="1" x14ac:dyDescent="0.15">
      <c r="B38" s="195"/>
      <c r="C38" s="13"/>
      <c r="D38" s="9"/>
      <c r="E38" s="38"/>
      <c r="F38" s="21" t="s">
        <v>191</v>
      </c>
      <c r="G38" s="22" t="str">
        <f>IF(パラメタ!P31="","",CONCATENATE("SELECT Host,User FROM mysql.user WHERE user='",パラメタ!D31,"'\G"))</f>
        <v/>
      </c>
      <c r="H38" s="198"/>
      <c r="I38" s="198"/>
    </row>
    <row r="39" spans="1:9" s="53" customFormat="1" ht="11.25" customHeight="1" x14ac:dyDescent="0.15">
      <c r="B39" s="195"/>
      <c r="C39" s="13"/>
      <c r="D39" s="9"/>
      <c r="E39" s="38"/>
      <c r="F39" s="21" t="s">
        <v>191</v>
      </c>
      <c r="G39" s="22" t="str">
        <f>IF(パラメタ!P32="","",CONCATENATE("SELECT Host,User FROM mysql.user WHERE user=""",パラメタ!D32,"""\G"))</f>
        <v/>
      </c>
      <c r="H39" s="198"/>
      <c r="I39" s="198"/>
    </row>
    <row r="40" spans="1:9" s="53" customFormat="1" ht="11.25" customHeight="1" x14ac:dyDescent="0.15">
      <c r="B40" s="195"/>
      <c r="C40" s="13"/>
      <c r="D40" s="9"/>
      <c r="E40" s="38"/>
      <c r="F40" s="21" t="s">
        <v>191</v>
      </c>
      <c r="G40" s="22" t="str">
        <f>IF(パラメタ!P33="","",CONCATENATE("SELECT Host,User FROM mysql.user WHERE user=""",パラメタ!D33,"""\G"))</f>
        <v/>
      </c>
      <c r="H40" s="198"/>
      <c r="I40" s="198"/>
    </row>
    <row r="41" spans="1:9" s="53" customFormat="1" ht="11.25" customHeight="1" x14ac:dyDescent="0.15">
      <c r="B41" s="195"/>
      <c r="C41" s="13"/>
      <c r="D41" s="9"/>
      <c r="E41" s="38"/>
      <c r="F41" s="21" t="s">
        <v>191</v>
      </c>
      <c r="G41" s="22" t="str">
        <f>IF(パラメタ!P34="","",CONCATENATE("SELECT Host,User FROM mysql.user WHERE user=""",パラメタ!D34,"""\G"))</f>
        <v/>
      </c>
      <c r="H41" s="198"/>
      <c r="I41" s="198"/>
    </row>
    <row r="42" spans="1:9" s="53" customFormat="1" ht="11.25" customHeight="1" x14ac:dyDescent="0.15">
      <c r="B42" s="196"/>
      <c r="C42" s="14"/>
      <c r="D42" s="10"/>
      <c r="E42" s="38"/>
      <c r="F42" s="39"/>
      <c r="G42" s="40"/>
      <c r="H42" s="198"/>
      <c r="I42" s="198"/>
    </row>
    <row r="43" spans="1:9" s="59" customFormat="1" x14ac:dyDescent="0.15">
      <c r="A43" s="58"/>
      <c r="B43" s="194">
        <v>3</v>
      </c>
      <c r="C43" s="41" t="s">
        <v>63</v>
      </c>
      <c r="D43" s="42"/>
      <c r="E43" s="43"/>
      <c r="F43" s="44"/>
      <c r="G43" s="45"/>
      <c r="H43" s="208" t="str">
        <f>$E$4</f>
        <v>tbdb501v</v>
      </c>
      <c r="I43" s="208"/>
    </row>
    <row r="44" spans="1:9" s="59" customFormat="1" x14ac:dyDescent="0.15">
      <c r="A44" s="58"/>
      <c r="B44" s="195"/>
      <c r="C44" s="33"/>
      <c r="D44" s="34"/>
      <c r="E44" s="35" t="s">
        <v>185</v>
      </c>
      <c r="F44" s="21" t="s">
        <v>195</v>
      </c>
      <c r="G44" s="94" t="s">
        <v>196</v>
      </c>
      <c r="H44" s="209"/>
      <c r="I44" s="209"/>
    </row>
    <row r="45" spans="1:9" s="59" customFormat="1" x14ac:dyDescent="0.15">
      <c r="A45" s="58"/>
      <c r="B45" s="195"/>
      <c r="C45" s="33"/>
      <c r="D45" s="34"/>
      <c r="E45" s="35"/>
      <c r="F45" s="36"/>
      <c r="G45" s="94" t="s">
        <v>197</v>
      </c>
      <c r="H45" s="209"/>
      <c r="I45" s="209"/>
    </row>
    <row r="46" spans="1:9" s="59" customFormat="1" x14ac:dyDescent="0.15">
      <c r="A46" s="58"/>
      <c r="B46" s="195"/>
      <c r="C46" s="33"/>
      <c r="D46" s="34"/>
      <c r="E46" s="158"/>
      <c r="F46" s="159"/>
      <c r="G46" s="160"/>
      <c r="H46" s="209"/>
      <c r="I46" s="209"/>
    </row>
    <row r="47" spans="1:9" x14ac:dyDescent="0.15">
      <c r="A47" s="53"/>
      <c r="B47" s="4" t="s">
        <v>9</v>
      </c>
      <c r="C47" s="5"/>
      <c r="D47" s="5"/>
      <c r="E47" s="5"/>
      <c r="F47" s="5"/>
      <c r="G47" s="5"/>
      <c r="H47" s="5"/>
      <c r="I47" s="5"/>
    </row>
    <row r="48" spans="1:9" s="53" customFormat="1" ht="11.25" customHeight="1" x14ac:dyDescent="0.15">
      <c r="B48" s="194">
        <v>4</v>
      </c>
      <c r="C48" s="13" t="s">
        <v>15</v>
      </c>
      <c r="D48" s="9"/>
      <c r="E48" s="17"/>
      <c r="F48" s="18"/>
      <c r="G48" s="19"/>
      <c r="H48" s="197" t="str">
        <f>$E$4</f>
        <v>tbdb501v</v>
      </c>
      <c r="I48" s="197"/>
    </row>
    <row r="49" spans="1:9" s="53" customFormat="1" ht="11.25" customHeight="1" x14ac:dyDescent="0.15">
      <c r="B49" s="195"/>
      <c r="C49" s="15"/>
      <c r="D49" s="9"/>
      <c r="E49" s="20" t="s">
        <v>16</v>
      </c>
      <c r="F49" s="21"/>
      <c r="G49" s="37"/>
      <c r="H49" s="198"/>
      <c r="I49" s="198"/>
    </row>
    <row r="50" spans="1:9" s="53" customFormat="1" ht="11.25" customHeight="1" x14ac:dyDescent="0.15">
      <c r="B50" s="195"/>
      <c r="C50" s="15"/>
      <c r="D50" s="9"/>
      <c r="E50" s="20"/>
      <c r="F50" s="21"/>
      <c r="G50" s="37"/>
      <c r="H50" s="198"/>
      <c r="I50" s="198"/>
    </row>
    <row r="51" spans="1:9" s="53" customFormat="1" ht="11.25" customHeight="1" x14ac:dyDescent="0.15">
      <c r="B51" s="195"/>
      <c r="C51" s="15"/>
      <c r="D51" s="9"/>
      <c r="E51" s="20"/>
      <c r="F51" s="21"/>
      <c r="G51" s="37"/>
      <c r="H51" s="198"/>
      <c r="I51" s="198"/>
    </row>
    <row r="52" spans="1:9" s="53" customFormat="1" ht="11.25" customHeight="1" x14ac:dyDescent="0.15">
      <c r="B52" s="195"/>
      <c r="C52" s="15"/>
      <c r="D52" s="9"/>
      <c r="E52" s="20"/>
      <c r="F52" s="21"/>
      <c r="G52" s="37"/>
      <c r="H52" s="198"/>
      <c r="I52" s="198"/>
    </row>
    <row r="53" spans="1:9" s="53" customFormat="1" ht="11.25" customHeight="1" x14ac:dyDescent="0.15">
      <c r="B53" s="195"/>
      <c r="C53" s="15"/>
      <c r="D53" s="9"/>
      <c r="E53" s="20"/>
      <c r="F53" s="21"/>
      <c r="G53" s="37"/>
      <c r="H53" s="198"/>
      <c r="I53" s="198"/>
    </row>
    <row r="54" spans="1:9" s="53" customFormat="1" ht="11.25" customHeight="1" x14ac:dyDescent="0.15">
      <c r="B54" s="195"/>
      <c r="C54" s="15"/>
      <c r="D54" s="9"/>
      <c r="E54" s="20"/>
      <c r="F54" s="21"/>
      <c r="G54" s="37"/>
      <c r="H54" s="198"/>
      <c r="I54" s="198"/>
    </row>
    <row r="55" spans="1:9" s="53" customFormat="1" ht="11.25" customHeight="1" x14ac:dyDescent="0.15">
      <c r="B55" s="195"/>
      <c r="C55" s="15"/>
      <c r="D55" s="9"/>
      <c r="E55" s="20"/>
      <c r="F55" s="21"/>
      <c r="G55" s="37"/>
      <c r="H55" s="198"/>
      <c r="I55" s="198"/>
    </row>
    <row r="56" spans="1:9" s="53" customFormat="1" ht="11.25" customHeight="1" x14ac:dyDescent="0.15">
      <c r="B56" s="195"/>
      <c r="C56" s="15"/>
      <c r="D56" s="9"/>
      <c r="E56" s="20"/>
      <c r="F56" s="21"/>
      <c r="G56" s="37"/>
      <c r="H56" s="198"/>
      <c r="I56" s="198"/>
    </row>
    <row r="57" spans="1:9" s="53" customFormat="1" ht="11.25" customHeight="1" x14ac:dyDescent="0.15">
      <c r="B57" s="195"/>
      <c r="C57" s="15"/>
      <c r="D57" s="9"/>
      <c r="E57" s="20"/>
      <c r="F57" s="21"/>
      <c r="G57" s="37"/>
      <c r="H57" s="198"/>
      <c r="I57" s="198"/>
    </row>
    <row r="58" spans="1:9" s="53" customFormat="1" ht="11.25" customHeight="1" x14ac:dyDescent="0.15">
      <c r="B58" s="195"/>
      <c r="C58" s="15"/>
      <c r="D58" s="9"/>
      <c r="E58" s="20"/>
      <c r="F58" s="21"/>
      <c r="G58" s="37"/>
      <c r="H58" s="198"/>
      <c r="I58" s="198"/>
    </row>
    <row r="59" spans="1:9" s="53" customFormat="1" x14ac:dyDescent="0.15">
      <c r="B59" s="196"/>
      <c r="C59" s="16"/>
      <c r="D59" s="10"/>
      <c r="E59" s="23"/>
      <c r="F59" s="24"/>
      <c r="G59" s="25"/>
      <c r="H59" s="199"/>
      <c r="I59" s="199"/>
    </row>
    <row r="60" spans="1:9" x14ac:dyDescent="0.15">
      <c r="A60" s="53"/>
      <c r="B60" s="4" t="s">
        <v>8</v>
      </c>
      <c r="C60" s="5"/>
      <c r="D60" s="5"/>
      <c r="E60" s="5"/>
      <c r="F60" s="5"/>
      <c r="G60" s="5"/>
      <c r="H60" s="5"/>
      <c r="I60" s="5"/>
    </row>
    <row r="61" spans="1:9" s="53" customFormat="1" ht="11.25" customHeight="1" x14ac:dyDescent="0.15">
      <c r="B61" s="194">
        <v>6</v>
      </c>
      <c r="C61" s="13" t="s">
        <v>20</v>
      </c>
      <c r="D61" s="9"/>
      <c r="E61" s="17"/>
      <c r="F61" s="18"/>
      <c r="G61" s="19"/>
      <c r="H61" s="197" t="str">
        <f>$E$4</f>
        <v>tbdb501v</v>
      </c>
      <c r="I61" s="197"/>
    </row>
    <row r="62" spans="1:9" s="53" customFormat="1" ht="11.25" customHeight="1" x14ac:dyDescent="0.15">
      <c r="B62" s="195"/>
      <c r="C62" s="13"/>
      <c r="D62" s="9"/>
      <c r="E62" s="20" t="s">
        <v>22</v>
      </c>
      <c r="F62" s="21" t="s">
        <v>193</v>
      </c>
      <c r="G62" s="22" t="str">
        <f>IF(パラメタ!P25="","",CONCATENATE("SELECT Host,User FROM mysql.user WHERE user='",パラメタ!D25,"'\G"))</f>
        <v>SELECT Host,User FROM mysql.user WHERE user='bcz049633'\G</v>
      </c>
      <c r="H62" s="198"/>
      <c r="I62" s="198"/>
    </row>
    <row r="63" spans="1:9" s="53" customFormat="1" ht="11.25" customHeight="1" x14ac:dyDescent="0.15">
      <c r="B63" s="195"/>
      <c r="C63" s="13"/>
      <c r="D63" s="9"/>
      <c r="E63" s="38"/>
      <c r="F63" s="21" t="s">
        <v>193</v>
      </c>
      <c r="G63" s="22" t="str">
        <f>IF(パラメタ!P26="","",CONCATENATE("SELECT Host,User FROM mysql.user WHERE user='",パラメタ!D26,"'\G"))</f>
        <v>SELECT Host,User FROM mysql.user WHERE user='bcz049634'\G</v>
      </c>
      <c r="H63" s="198"/>
      <c r="I63" s="198"/>
    </row>
    <row r="64" spans="1:9" s="53" customFormat="1" ht="11.25" customHeight="1" x14ac:dyDescent="0.15">
      <c r="B64" s="195"/>
      <c r="C64" s="13"/>
      <c r="D64" s="9"/>
      <c r="E64" s="38"/>
      <c r="F64" s="21" t="s">
        <v>193</v>
      </c>
      <c r="G64" s="22" t="str">
        <f>IF(パラメタ!P27="","",CONCATENATE("SELECT Host,User FROM mysql.user WHERE user='",パラメタ!D27,"'\G"))</f>
        <v>SELECT Host,User FROM mysql.user WHERE user='bc0090761'\G</v>
      </c>
      <c r="H64" s="198"/>
      <c r="I64" s="198"/>
    </row>
    <row r="65" spans="2:9" s="53" customFormat="1" ht="11.25" customHeight="1" x14ac:dyDescent="0.15">
      <c r="B65" s="195"/>
      <c r="C65" s="13"/>
      <c r="D65" s="9"/>
      <c r="E65" s="38"/>
      <c r="F65" s="21" t="s">
        <v>193</v>
      </c>
      <c r="G65" s="22" t="str">
        <f>IF(パラメタ!P28="","",CONCATENATE("SELECT Host,User FROM mysql.user WHERE user='",パラメタ!D28,"'\G"))</f>
        <v/>
      </c>
      <c r="H65" s="198"/>
      <c r="I65" s="198"/>
    </row>
    <row r="66" spans="2:9" s="53" customFormat="1" ht="11.25" customHeight="1" x14ac:dyDescent="0.15">
      <c r="B66" s="195"/>
      <c r="C66" s="13"/>
      <c r="D66" s="9"/>
      <c r="E66" s="38"/>
      <c r="F66" s="21" t="s">
        <v>193</v>
      </c>
      <c r="G66" s="22" t="str">
        <f>IF(パラメタ!P29="","",CONCATENATE("SELECT Host,User FROM mysql.user WHERE user='",パラメタ!D29,"'\G"))</f>
        <v/>
      </c>
      <c r="H66" s="198"/>
      <c r="I66" s="198"/>
    </row>
    <row r="67" spans="2:9" s="53" customFormat="1" ht="11.25" customHeight="1" x14ac:dyDescent="0.15">
      <c r="B67" s="195"/>
      <c r="C67" s="13"/>
      <c r="D67" s="9"/>
      <c r="E67" s="38"/>
      <c r="F67" s="21" t="s">
        <v>193</v>
      </c>
      <c r="G67" s="22" t="str">
        <f>IF(パラメタ!P30="","",CONCATENATE("SELECT Host,User FROM mysql.user WHERE user='",パラメタ!D30,"'\G"))</f>
        <v/>
      </c>
      <c r="H67" s="198"/>
      <c r="I67" s="198"/>
    </row>
    <row r="68" spans="2:9" s="53" customFormat="1" ht="11.25" customHeight="1" x14ac:dyDescent="0.15">
      <c r="B68" s="195"/>
      <c r="C68" s="13"/>
      <c r="D68" s="9"/>
      <c r="E68" s="38"/>
      <c r="F68" s="21" t="s">
        <v>193</v>
      </c>
      <c r="G68" s="22" t="str">
        <f>IF(パラメタ!P31="","",CONCATENATE("SELECT Host,User FROM mysql.user WHERE user='",パラメタ!D31,"'\G"))</f>
        <v/>
      </c>
      <c r="H68" s="198"/>
      <c r="I68" s="198"/>
    </row>
    <row r="69" spans="2:9" s="53" customFormat="1" ht="11.25" customHeight="1" x14ac:dyDescent="0.15">
      <c r="B69" s="195"/>
      <c r="C69" s="13"/>
      <c r="D69" s="9"/>
      <c r="E69" s="38"/>
      <c r="F69" s="21" t="s">
        <v>193</v>
      </c>
      <c r="G69" s="22" t="str">
        <f>IF(パラメタ!P32="","",CONCATENATE("SELECT Host,User FROM mysql.user WHERE user='",パラメタ!D32,"'\G"))</f>
        <v/>
      </c>
      <c r="H69" s="198"/>
      <c r="I69" s="198"/>
    </row>
    <row r="70" spans="2:9" s="53" customFormat="1" ht="11.25" customHeight="1" x14ac:dyDescent="0.15">
      <c r="B70" s="195"/>
      <c r="C70" s="13"/>
      <c r="D70" s="9"/>
      <c r="E70" s="38"/>
      <c r="F70" s="21" t="s">
        <v>193</v>
      </c>
      <c r="G70" s="22" t="str">
        <f>IF(パラメタ!P33="","",CONCATENATE("SELECT Host,User FROM mysql.user WHERE user='",パラメタ!D33,"'\G"))</f>
        <v/>
      </c>
      <c r="H70" s="198"/>
      <c r="I70" s="198"/>
    </row>
    <row r="71" spans="2:9" s="53" customFormat="1" ht="11.25" customHeight="1" x14ac:dyDescent="0.15">
      <c r="B71" s="195"/>
      <c r="C71" s="13"/>
      <c r="D71" s="9"/>
      <c r="E71" s="38"/>
      <c r="F71" s="21" t="s">
        <v>193</v>
      </c>
      <c r="G71" s="22" t="str">
        <f>IF(パラメタ!P34="","",CONCATENATE("SELECT Host,User FROM mysql.user WHERE user='",パラメタ!D34,"'\G"))</f>
        <v/>
      </c>
      <c r="H71" s="198"/>
      <c r="I71" s="198"/>
    </row>
    <row r="72" spans="2:9" s="53" customFormat="1" ht="11.25" customHeight="1" x14ac:dyDescent="0.15">
      <c r="B72" s="195"/>
      <c r="C72" s="14"/>
      <c r="D72" s="10"/>
      <c r="E72" s="38"/>
      <c r="F72" s="39"/>
      <c r="G72" s="40"/>
      <c r="H72" s="198"/>
      <c r="I72" s="198"/>
    </row>
    <row r="73" spans="2:9" s="53" customFormat="1" ht="11.25" customHeight="1" x14ac:dyDescent="0.15">
      <c r="B73" s="195"/>
      <c r="C73" s="13" t="s">
        <v>92</v>
      </c>
      <c r="D73" s="9"/>
      <c r="E73" s="17"/>
      <c r="F73" s="18"/>
      <c r="G73" s="19"/>
      <c r="H73" s="197" t="str">
        <f>$E$4</f>
        <v>tbdb501v</v>
      </c>
      <c r="I73" s="197"/>
    </row>
    <row r="74" spans="2:9" s="53" customFormat="1" ht="11.25" customHeight="1" x14ac:dyDescent="0.15">
      <c r="B74" s="195"/>
      <c r="C74" s="13"/>
      <c r="D74" s="9"/>
      <c r="E74" s="20" t="s">
        <v>93</v>
      </c>
      <c r="F74" s="21" t="s">
        <v>192</v>
      </c>
      <c r="G74" s="22" t="str">
        <f>IF(パラメタ!P25="","",CONCATENATE("SHOW GRANTS FOR '",パラメタ!D25,"'@'%';"))</f>
        <v>SHOW GRANTS FOR 'bcz049633'@'%';</v>
      </c>
      <c r="H74" s="198"/>
      <c r="I74" s="198"/>
    </row>
    <row r="75" spans="2:9" s="53" customFormat="1" ht="11.25" customHeight="1" x14ac:dyDescent="0.15">
      <c r="B75" s="195"/>
      <c r="C75" s="13"/>
      <c r="D75" s="9"/>
      <c r="E75" s="38"/>
      <c r="F75" s="21" t="s">
        <v>192</v>
      </c>
      <c r="G75" s="22" t="str">
        <f>IF(パラメタ!P26="","",CONCATENATE("SHOW GRANTS FOR '",パラメタ!D26,"'@'%';"))</f>
        <v>SHOW GRANTS FOR 'bcz049634'@'%';</v>
      </c>
      <c r="H75" s="198"/>
      <c r="I75" s="198"/>
    </row>
    <row r="76" spans="2:9" s="53" customFormat="1" ht="11.25" customHeight="1" x14ac:dyDescent="0.15">
      <c r="B76" s="195"/>
      <c r="C76" s="13"/>
      <c r="D76" s="9"/>
      <c r="E76" s="38"/>
      <c r="F76" s="21" t="s">
        <v>192</v>
      </c>
      <c r="G76" s="22" t="str">
        <f>IF(パラメタ!P27="","",CONCATENATE("SHOW GRANTS FOR '",パラメタ!D27,"'@'%';"))</f>
        <v>SHOW GRANTS FOR 'bc0090761'@'%';</v>
      </c>
      <c r="H76" s="198"/>
      <c r="I76" s="198"/>
    </row>
    <row r="77" spans="2:9" s="53" customFormat="1" ht="11.25" customHeight="1" x14ac:dyDescent="0.15">
      <c r="B77" s="195"/>
      <c r="C77" s="13"/>
      <c r="D77" s="9"/>
      <c r="E77" s="38"/>
      <c r="F77" s="21" t="s">
        <v>192</v>
      </c>
      <c r="G77" s="22" t="str">
        <f>IF(パラメタ!P28="","",CONCATENATE("SHOW GRANTS FOR '",パラメタ!D28,"'@'%';"))</f>
        <v/>
      </c>
      <c r="H77" s="198"/>
      <c r="I77" s="198"/>
    </row>
    <row r="78" spans="2:9" s="53" customFormat="1" ht="11.25" customHeight="1" x14ac:dyDescent="0.15">
      <c r="B78" s="195"/>
      <c r="C78" s="13"/>
      <c r="D78" s="9"/>
      <c r="E78" s="38"/>
      <c r="F78" s="21" t="s">
        <v>192</v>
      </c>
      <c r="G78" s="22" t="str">
        <f>IF(パラメタ!P29="","",CONCATENATE("SHOW GRANTS FOR '",パラメタ!D29,"'@'%';"))</f>
        <v/>
      </c>
      <c r="H78" s="198"/>
      <c r="I78" s="198"/>
    </row>
    <row r="79" spans="2:9" s="53" customFormat="1" ht="11.25" customHeight="1" x14ac:dyDescent="0.15">
      <c r="B79" s="195"/>
      <c r="C79" s="13"/>
      <c r="D79" s="9"/>
      <c r="E79" s="38"/>
      <c r="F79" s="21" t="s">
        <v>192</v>
      </c>
      <c r="G79" s="22" t="str">
        <f>IF(パラメタ!P30="","",CONCATENATE("SHOW GRANTS FOR '",パラメタ!D30,"'@'%';"))</f>
        <v/>
      </c>
      <c r="H79" s="198"/>
      <c r="I79" s="198"/>
    </row>
    <row r="80" spans="2:9" s="53" customFormat="1" ht="11.25" customHeight="1" x14ac:dyDescent="0.15">
      <c r="B80" s="195"/>
      <c r="C80" s="13"/>
      <c r="D80" s="9"/>
      <c r="E80" s="38"/>
      <c r="F80" s="21" t="s">
        <v>192</v>
      </c>
      <c r="G80" s="22" t="str">
        <f>IF(パラメタ!P31="","",CONCATENATE("SHOW GRANTS FOR '",パラメタ!D31,"'@'%';"))</f>
        <v/>
      </c>
      <c r="H80" s="198"/>
      <c r="I80" s="198"/>
    </row>
    <row r="81" spans="1:9" s="53" customFormat="1" ht="11.25" customHeight="1" x14ac:dyDescent="0.15">
      <c r="B81" s="195"/>
      <c r="C81" s="13"/>
      <c r="D81" s="9"/>
      <c r="E81" s="38"/>
      <c r="F81" s="21" t="s">
        <v>192</v>
      </c>
      <c r="G81" s="22" t="str">
        <f>IF(パラメタ!P32="","",CONCATENATE("SHOW GRANTS FOR '",パラメタ!D32,"'@'%';"))</f>
        <v/>
      </c>
      <c r="H81" s="198"/>
      <c r="I81" s="198"/>
    </row>
    <row r="82" spans="1:9" s="53" customFormat="1" ht="11.25" customHeight="1" x14ac:dyDescent="0.15">
      <c r="B82" s="195"/>
      <c r="C82" s="13"/>
      <c r="D82" s="9"/>
      <c r="E82" s="38"/>
      <c r="F82" s="21" t="s">
        <v>192</v>
      </c>
      <c r="G82" s="22" t="str">
        <f>IF(パラメタ!P33="","",CONCATENATE("SHOW GRANTS FOR '",パラメタ!D33,"'@'%';"))</f>
        <v/>
      </c>
      <c r="H82" s="198"/>
      <c r="I82" s="198"/>
    </row>
    <row r="83" spans="1:9" s="53" customFormat="1" ht="11.25" customHeight="1" x14ac:dyDescent="0.15">
      <c r="B83" s="195"/>
      <c r="C83" s="13"/>
      <c r="D83" s="9"/>
      <c r="E83" s="38"/>
      <c r="F83" s="21" t="s">
        <v>192</v>
      </c>
      <c r="G83" s="22" t="str">
        <f>IF(パラメタ!P34="","",CONCATENATE("SHOW GRANTS FOR '",パラメタ!D34,"'@'%';"))</f>
        <v/>
      </c>
      <c r="H83" s="198"/>
      <c r="I83" s="198"/>
    </row>
    <row r="84" spans="1:9" s="53" customFormat="1" ht="11.25" customHeight="1" x14ac:dyDescent="0.15">
      <c r="B84" s="196"/>
      <c r="C84" s="14"/>
      <c r="D84" s="10"/>
      <c r="E84" s="38"/>
      <c r="F84" s="39"/>
      <c r="G84" s="40"/>
      <c r="H84" s="198"/>
      <c r="I84" s="198"/>
    </row>
    <row r="85" spans="1:9" s="59" customFormat="1" x14ac:dyDescent="0.15">
      <c r="A85" s="58"/>
      <c r="B85" s="194">
        <v>8</v>
      </c>
      <c r="C85" s="41" t="s">
        <v>65</v>
      </c>
      <c r="D85" s="42"/>
      <c r="E85" s="43"/>
      <c r="F85" s="44"/>
      <c r="G85" s="45"/>
      <c r="H85" s="208" t="str">
        <f>$E$4</f>
        <v>tbdb501v</v>
      </c>
      <c r="I85" s="208"/>
    </row>
    <row r="86" spans="1:9" s="59" customFormat="1" x14ac:dyDescent="0.15">
      <c r="A86" s="58"/>
      <c r="B86" s="195"/>
      <c r="C86" s="33"/>
      <c r="D86" s="34"/>
      <c r="E86" s="35" t="s">
        <v>66</v>
      </c>
      <c r="F86" s="21" t="s">
        <v>192</v>
      </c>
      <c r="G86" s="37" t="s">
        <v>67</v>
      </c>
      <c r="H86" s="209"/>
      <c r="I86" s="209"/>
    </row>
    <row r="87" spans="1:9" s="59" customFormat="1" x14ac:dyDescent="0.15">
      <c r="A87" s="58"/>
      <c r="B87" s="195"/>
      <c r="C87" s="33"/>
      <c r="D87" s="34"/>
      <c r="E87" s="35"/>
      <c r="F87" s="36"/>
      <c r="G87" s="37"/>
      <c r="H87" s="209"/>
      <c r="I87" s="209"/>
    </row>
    <row r="88" spans="1:9" s="59" customFormat="1" x14ac:dyDescent="0.15">
      <c r="A88" s="58"/>
      <c r="B88" s="195"/>
      <c r="C88" s="33"/>
      <c r="D88" s="34"/>
      <c r="E88" s="35" t="s">
        <v>68</v>
      </c>
      <c r="F88" s="21" t="s">
        <v>192</v>
      </c>
      <c r="G88" s="37" t="s">
        <v>18</v>
      </c>
      <c r="H88" s="209"/>
      <c r="I88" s="209"/>
    </row>
    <row r="89" spans="1:9" s="58" customFormat="1" ht="11.25" customHeight="1" x14ac:dyDescent="0.15">
      <c r="B89" s="196"/>
      <c r="C89" s="46"/>
      <c r="D89" s="47"/>
      <c r="E89" s="48"/>
      <c r="F89" s="49"/>
      <c r="G89" s="50"/>
      <c r="H89" s="210"/>
      <c r="I89" s="210"/>
    </row>
    <row r="90" spans="1:9" s="53" customFormat="1" ht="11.25" customHeight="1" x14ac:dyDescent="0.15">
      <c r="B90" s="195">
        <v>9</v>
      </c>
      <c r="C90" s="15" t="s">
        <v>6</v>
      </c>
      <c r="D90" s="9"/>
      <c r="E90" s="38" t="s">
        <v>13</v>
      </c>
      <c r="F90" s="21" t="s">
        <v>187</v>
      </c>
      <c r="G90" s="40" t="s">
        <v>14</v>
      </c>
      <c r="H90" s="198" t="str">
        <f>$E$4</f>
        <v>tbdb501v</v>
      </c>
      <c r="I90" s="198"/>
    </row>
    <row r="91" spans="1:9" x14ac:dyDescent="0.15">
      <c r="A91" s="53"/>
      <c r="B91" s="195"/>
      <c r="C91" s="13"/>
      <c r="D91" s="7"/>
      <c r="E91" s="20"/>
      <c r="F91" s="21"/>
      <c r="G91" s="22"/>
      <c r="H91" s="198"/>
      <c r="I91" s="198"/>
    </row>
    <row r="92" spans="1:9" x14ac:dyDescent="0.15">
      <c r="A92" s="53"/>
      <c r="B92" s="195"/>
      <c r="C92" s="13"/>
      <c r="D92" s="7"/>
      <c r="E92" s="30" t="s">
        <v>160</v>
      </c>
      <c r="F92" s="21" t="s">
        <v>187</v>
      </c>
      <c r="G92" s="131" t="s">
        <v>161</v>
      </c>
      <c r="H92" s="198"/>
      <c r="I92" s="198"/>
    </row>
    <row r="93" spans="1:9" x14ac:dyDescent="0.15">
      <c r="A93" s="53"/>
      <c r="B93" s="195"/>
      <c r="C93" s="13"/>
      <c r="D93" s="7"/>
      <c r="E93" s="137" t="s">
        <v>173</v>
      </c>
      <c r="F93" s="31"/>
      <c r="G93" s="131" t="s">
        <v>162</v>
      </c>
      <c r="H93" s="198"/>
      <c r="I93" s="198"/>
    </row>
    <row r="94" spans="1:9" x14ac:dyDescent="0.15">
      <c r="A94" s="53"/>
      <c r="B94" s="195"/>
      <c r="C94" s="13"/>
      <c r="D94" s="7"/>
      <c r="E94" s="20"/>
      <c r="F94" s="21"/>
      <c r="G94" s="22"/>
      <c r="H94" s="198"/>
      <c r="I94" s="198"/>
    </row>
    <row r="95" spans="1:9" x14ac:dyDescent="0.15">
      <c r="A95" s="53"/>
      <c r="B95" s="4" t="s">
        <v>164</v>
      </c>
      <c r="C95" s="5"/>
      <c r="D95" s="5"/>
      <c r="E95" s="5"/>
      <c r="F95" s="5"/>
      <c r="G95" s="5"/>
      <c r="H95" s="5"/>
      <c r="I95" s="5"/>
    </row>
    <row r="96" spans="1:9" s="53" customFormat="1" ht="11.25" customHeight="1" x14ac:dyDescent="0.15">
      <c r="B96" s="211">
        <v>10</v>
      </c>
      <c r="C96" s="15" t="s">
        <v>165</v>
      </c>
      <c r="D96" s="9"/>
      <c r="E96" s="38"/>
      <c r="F96" s="39"/>
      <c r="G96" s="40"/>
      <c r="H96" s="214" t="str">
        <f>$E$4</f>
        <v>tbdb501v</v>
      </c>
      <c r="I96" s="132"/>
    </row>
    <row r="97" spans="1:9" s="53" customFormat="1" ht="11.25" customHeight="1" x14ac:dyDescent="0.15">
      <c r="B97" s="212"/>
      <c r="C97" s="15"/>
      <c r="D97" s="9"/>
      <c r="E97" s="38" t="s">
        <v>166</v>
      </c>
      <c r="F97" s="39"/>
      <c r="G97" s="40"/>
      <c r="H97" s="215"/>
      <c r="I97" s="133"/>
    </row>
    <row r="98" spans="1:9" x14ac:dyDescent="0.15">
      <c r="A98" s="53"/>
      <c r="B98" s="212"/>
      <c r="C98" s="13"/>
      <c r="D98" s="7"/>
      <c r="E98" s="20"/>
      <c r="F98" s="21"/>
      <c r="G98" s="22"/>
      <c r="H98" s="215"/>
      <c r="I98" s="133"/>
    </row>
    <row r="99" spans="1:9" x14ac:dyDescent="0.15">
      <c r="A99" s="53"/>
      <c r="B99" s="212"/>
      <c r="C99" s="13"/>
      <c r="D99" s="7"/>
      <c r="E99" s="20"/>
      <c r="F99" s="21"/>
      <c r="G99" s="22"/>
      <c r="H99" s="215"/>
      <c r="I99" s="133"/>
    </row>
    <row r="100" spans="1:9" s="53" customFormat="1" ht="11.25" customHeight="1" x14ac:dyDescent="0.15">
      <c r="B100" s="212"/>
      <c r="C100" s="15"/>
      <c r="D100" s="9"/>
      <c r="E100" s="20" t="s">
        <v>167</v>
      </c>
      <c r="F100" s="21" t="s">
        <v>188</v>
      </c>
      <c r="G100" s="22" t="s">
        <v>18</v>
      </c>
      <c r="H100" s="215"/>
      <c r="I100" s="133"/>
    </row>
    <row r="101" spans="1:9" s="53" customFormat="1" x14ac:dyDescent="0.15">
      <c r="B101" s="213"/>
      <c r="C101" s="16"/>
      <c r="D101" s="10"/>
      <c r="E101" s="23"/>
      <c r="F101" s="24" t="s">
        <v>198</v>
      </c>
      <c r="G101" s="25" t="s">
        <v>199</v>
      </c>
      <c r="H101" s="216"/>
      <c r="I101" s="134"/>
    </row>
  </sheetData>
  <mergeCells count="31">
    <mergeCell ref="B61:B84"/>
    <mergeCell ref="B96:B101"/>
    <mergeCell ref="H96:H101"/>
    <mergeCell ref="B90:B94"/>
    <mergeCell ref="H90:H94"/>
    <mergeCell ref="H85:H89"/>
    <mergeCell ref="I85:I89"/>
    <mergeCell ref="I90:I94"/>
    <mergeCell ref="B85:B89"/>
    <mergeCell ref="H31:H42"/>
    <mergeCell ref="H48:H59"/>
    <mergeCell ref="I31:I42"/>
    <mergeCell ref="I48:I59"/>
    <mergeCell ref="B31:B42"/>
    <mergeCell ref="B43:B46"/>
    <mergeCell ref="H43:H46"/>
    <mergeCell ref="I43:I46"/>
    <mergeCell ref="B48:B59"/>
    <mergeCell ref="H61:H72"/>
    <mergeCell ref="I61:I72"/>
    <mergeCell ref="H73:H84"/>
    <mergeCell ref="I73:I84"/>
    <mergeCell ref="I11:I12"/>
    <mergeCell ref="B14:B29"/>
    <mergeCell ref="H14:H29"/>
    <mergeCell ref="I14:I29"/>
    <mergeCell ref="B11:B12"/>
    <mergeCell ref="C11:C12"/>
    <mergeCell ref="E11:E12"/>
    <mergeCell ref="F11:G12"/>
    <mergeCell ref="H11:H12"/>
  </mergeCells>
  <phoneticPr fontId="3"/>
  <dataValidations count="1">
    <dataValidation allowBlank="1" showInputMessage="1" sqref="E4 E6" xr:uid="{00000000-0002-0000-0100-000000000000}"/>
  </dataValidations>
  <pageMargins left="0.70866141732283472" right="0.70866141732283472" top="0.74803149606299213" bottom="0.74803149606299213" header="0.31496062992125984" footer="0.31496062992125984"/>
  <pageSetup paperSize="9" scale="72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3EE7242-DE61-4C55-98F2-6C705887AF13}">
            <xm:f>'\\sygnas\vol-008\本部用フォルダ\部門共通\ITIL関連\ServiceNow\05_変更管理・リリース管理\02_CAB-eCAB資料\2016年度\CHG0031978\03.作業手順書\[SYEN_DBアカウント作成手順(Oracle).xlsx]パラメタ'!#REF!=""</xm:f>
            <x14:dxf>
              <fill>
                <patternFill>
                  <bgColor theme="0" tint="-0.24994659260841701"/>
                </patternFill>
              </fill>
            </x14:dxf>
          </x14:cfRule>
          <xm:sqref>G31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M127"/>
  <sheetViews>
    <sheetView zoomScale="115" zoomScaleNormal="115" workbookViewId="0">
      <selection activeCell="C19" sqref="C19"/>
    </sheetView>
  </sheetViews>
  <sheetFormatPr defaultRowHeight="11.25" x14ac:dyDescent="0.15"/>
  <cols>
    <col min="1" max="1" width="3.5" style="163" customWidth="1"/>
    <col min="2" max="2" width="10.83203125" style="163" customWidth="1"/>
    <col min="3" max="3" width="17.1640625" style="165" customWidth="1"/>
    <col min="4" max="4" width="18.5" style="165" customWidth="1"/>
    <col min="5" max="5" width="21.33203125" style="165" bestFit="1" customWidth="1"/>
    <col min="6" max="10" width="18.5" style="165" customWidth="1"/>
    <col min="11" max="11" width="8.5" style="165" customWidth="1"/>
    <col min="12" max="12" width="91" style="164" bestFit="1" customWidth="1"/>
    <col min="13" max="13" width="8.6640625" style="163" bestFit="1" customWidth="1"/>
    <col min="14" max="16384" width="9.33203125" style="163"/>
  </cols>
  <sheetData>
    <row r="1" spans="1:12" ht="21" x14ac:dyDescent="0.15">
      <c r="A1" s="1" t="s">
        <v>59</v>
      </c>
      <c r="B1" s="162"/>
      <c r="C1" s="163"/>
      <c r="D1" s="163"/>
      <c r="E1" s="163"/>
      <c r="F1" s="163"/>
      <c r="G1" s="163"/>
      <c r="H1" s="163"/>
      <c r="I1" s="163"/>
      <c r="J1" s="163"/>
      <c r="K1" s="163"/>
    </row>
    <row r="3" spans="1:12" x14ac:dyDescent="0.15">
      <c r="B3" s="163" t="s">
        <v>178</v>
      </c>
    </row>
    <row r="4" spans="1:12" hidden="1" x14ac:dyDescent="0.15">
      <c r="B4" s="163" t="s">
        <v>176</v>
      </c>
    </row>
    <row r="5" spans="1:12" hidden="1" x14ac:dyDescent="0.15">
      <c r="B5" s="163" t="s">
        <v>177</v>
      </c>
    </row>
    <row r="7" spans="1:12" x14ac:dyDescent="0.15">
      <c r="B7" s="163" t="s">
        <v>179</v>
      </c>
    </row>
    <row r="8" spans="1:12" hidden="1" x14ac:dyDescent="0.15">
      <c r="B8" s="163" t="s">
        <v>183</v>
      </c>
      <c r="C8" s="163"/>
      <c r="L8" s="163"/>
    </row>
    <row r="9" spans="1:12" hidden="1" x14ac:dyDescent="0.15">
      <c r="B9" s="163" t="s">
        <v>180</v>
      </c>
      <c r="C9" s="163"/>
      <c r="L9" s="163"/>
    </row>
    <row r="10" spans="1:12" x14ac:dyDescent="0.15">
      <c r="B10" s="163" t="s">
        <v>186</v>
      </c>
      <c r="C10" s="163"/>
      <c r="L10" s="163"/>
    </row>
    <row r="11" spans="1:12" x14ac:dyDescent="0.15">
      <c r="B11" s="163" t="s">
        <v>175</v>
      </c>
      <c r="C11" s="163"/>
      <c r="L11" s="163"/>
    </row>
    <row r="12" spans="1:12" x14ac:dyDescent="0.15">
      <c r="C12" s="163"/>
      <c r="L12" s="163"/>
    </row>
    <row r="13" spans="1:12" x14ac:dyDescent="0.15">
      <c r="C13" s="163"/>
      <c r="E13" s="166"/>
      <c r="F13" s="166"/>
      <c r="G13" s="166"/>
      <c r="H13" s="166"/>
      <c r="I13" s="166"/>
      <c r="J13" s="166"/>
      <c r="K13" s="166"/>
      <c r="L13" s="163"/>
    </row>
    <row r="14" spans="1:12" x14ac:dyDescent="0.15">
      <c r="B14" s="167" t="s">
        <v>181</v>
      </c>
      <c r="C14" s="168" t="s">
        <v>37</v>
      </c>
      <c r="D14" s="168" t="s">
        <v>62</v>
      </c>
      <c r="E14" s="217" t="s">
        <v>159</v>
      </c>
      <c r="F14" s="217"/>
      <c r="G14" s="217"/>
      <c r="H14" s="217"/>
      <c r="I14" s="217"/>
      <c r="J14" s="169"/>
      <c r="K14" s="169"/>
      <c r="L14" s="163"/>
    </row>
    <row r="15" spans="1:12" x14ac:dyDescent="0.15">
      <c r="B15" s="170" t="s">
        <v>182</v>
      </c>
      <c r="C15" s="171" t="str">
        <f>IF(B15="","",VLOOKUP(B15,パラメタ!$B$9:$D$18,2,0))</f>
        <v>tbdb501v</v>
      </c>
      <c r="D15" s="172">
        <f>IF(B15="","",VLOOKUP(B15,パラメタ!$B$9:$D$18,3,0))</f>
        <v>3306</v>
      </c>
      <c r="E15" s="171" t="str">
        <f>IF(B15="","",VLOOKUP(B15,パラメタ!$B$9:$H$18,7,0))</f>
        <v>/opt/s01/mysql/bin/mysql --defaults-file=/data/s01/mysql/my.cnf -u root -p town --socket=/data/s01/mysql/mysql.sock</v>
      </c>
      <c r="F15" s="173"/>
      <c r="G15" s="173"/>
      <c r="H15" s="173"/>
      <c r="I15" s="174"/>
      <c r="J15" s="175"/>
      <c r="K15" s="175"/>
      <c r="L15" s="163"/>
    </row>
    <row r="17" spans="2:13" x14ac:dyDescent="0.15">
      <c r="B17" s="167" t="s">
        <v>75</v>
      </c>
      <c r="C17" s="176" t="s">
        <v>72</v>
      </c>
      <c r="D17" s="177" t="s">
        <v>76</v>
      </c>
      <c r="E17" s="178"/>
      <c r="F17" s="178"/>
      <c r="G17" s="178"/>
      <c r="H17" s="178"/>
      <c r="I17" s="178"/>
      <c r="J17" s="178"/>
      <c r="K17" s="179"/>
      <c r="L17" s="176" t="s">
        <v>172</v>
      </c>
    </row>
    <row r="18" spans="2:13" x14ac:dyDescent="0.15">
      <c r="B18" s="218">
        <v>1</v>
      </c>
      <c r="C18" s="180"/>
      <c r="D18" s="181"/>
      <c r="E18" s="182"/>
      <c r="F18" s="182"/>
      <c r="G18" s="182"/>
      <c r="H18" s="182"/>
      <c r="I18" s="182"/>
      <c r="J18" s="182"/>
      <c r="K18" s="183"/>
      <c r="L18" s="184" t="str">
        <f>IF(パラメタ!$P25="","",SUBSTITUTE(SUBSTITUTE(E15,"root",パラメタ!D25),"-p",CONCATENATE("-p",パラメタ!E25)))</f>
        <v>/opt/s01/mysql/bin/mysql --defaults-file=/data/s01/mysql/my.cnf -u bcz049633 -pU9gPt2Bc town --socket=/data/s01/mysql/mysql.sock</v>
      </c>
    </row>
    <row r="19" spans="2:13" x14ac:dyDescent="0.15">
      <c r="B19" s="219"/>
      <c r="C19" s="118" t="s">
        <v>215</v>
      </c>
      <c r="D19" s="142" t="str">
        <f>IF(OR(パラメタ!$P$25&lt;&gt;"○",C19=""),"",CONCATENATE("GRANT ",パラメタ!$I$25," ON ",IF(C19="*","","`"),C19,IF(C19="*","","`"),".* TO '",パラメタ!$D$25,"'@'%' IDENTIFIED BY '",パラメタ!$E$25,"';"))</f>
        <v>GRANT SELECT, INSERT, UPDATE, DELETE ON `town`.* TO 'bcz049633'@'%' IDENTIFIED BY 'U9gPt2Bc';</v>
      </c>
      <c r="E19" s="143"/>
      <c r="F19" s="143"/>
      <c r="G19" s="143"/>
      <c r="H19" s="143"/>
      <c r="I19" s="143"/>
      <c r="J19" s="143"/>
      <c r="K19" s="144"/>
      <c r="L19" s="139" t="str">
        <f>IF(OR(パラメタ!$P$25="",$C19=""),"",CONCATENATE("use ",$C19,"; show tables;"))</f>
        <v>use town; show tables;</v>
      </c>
    </row>
    <row r="20" spans="2:13" x14ac:dyDescent="0.15">
      <c r="B20" s="219"/>
      <c r="C20" s="116"/>
      <c r="D20" s="142" t="str">
        <f>IF(OR(パラメタ!$P$25&lt;&gt;"○",C20=""),"",CONCATENATE("GRANT ",パラメタ!$I$25," ON ",IF(C20="*","","`"),C20,IF(C20="*","","`"),".* TO '",パラメタ!$D$25,"'@'%' IDENTIFIED BY '",パラメタ!$E$25,"';"))</f>
        <v/>
      </c>
      <c r="E20" s="146"/>
      <c r="F20" s="146"/>
      <c r="G20" s="146"/>
      <c r="H20" s="146"/>
      <c r="I20" s="146"/>
      <c r="J20" s="146"/>
      <c r="K20" s="147"/>
      <c r="L20" s="139" t="str">
        <f>IF(OR(パラメタ!$P$25="",$C20=""),"",CONCATENATE("use ",$C20,"; show tables;"))</f>
        <v/>
      </c>
    </row>
    <row r="21" spans="2:13" x14ac:dyDescent="0.15">
      <c r="B21" s="219"/>
      <c r="C21" s="116"/>
      <c r="D21" s="142" t="str">
        <f>IF(OR(パラメタ!$P$25&lt;&gt;"○",C21=""),"",CONCATENATE("GRANT ",パラメタ!$I$25," ON ",IF(C21="*","","`"),C21,IF(C21="*","","`"),".* TO '",パラメタ!$D$25,"'@'%' IDENTIFIED BY '",パラメタ!$E$25,"';"))</f>
        <v/>
      </c>
      <c r="E21" s="146"/>
      <c r="F21" s="146"/>
      <c r="G21" s="146"/>
      <c r="H21" s="146"/>
      <c r="I21" s="146"/>
      <c r="J21" s="146"/>
      <c r="K21" s="147"/>
      <c r="L21" s="139" t="str">
        <f>IF(OR(パラメタ!$P$25="",$C21=""),"",CONCATENATE("use ",$C21,"; show tables;"))</f>
        <v/>
      </c>
    </row>
    <row r="22" spans="2:13" x14ac:dyDescent="0.15">
      <c r="B22" s="219"/>
      <c r="C22" s="116"/>
      <c r="D22" s="142" t="str">
        <f>IF(OR(パラメタ!$P$25&lt;&gt;"○",C22=""),"",CONCATENATE("GRANT ",パラメタ!$I$25," ON ",IF(C22="*","","`"),C22,IF(C22="*","","`"),".* TO '",パラメタ!$D$25,"'@'%' IDENTIFIED BY '",パラメタ!$E$25,"';"))</f>
        <v/>
      </c>
      <c r="E22" s="146"/>
      <c r="F22" s="146"/>
      <c r="G22" s="146"/>
      <c r="H22" s="146"/>
      <c r="I22" s="146"/>
      <c r="J22" s="146"/>
      <c r="K22" s="147"/>
      <c r="L22" s="139" t="str">
        <f>IF(OR(パラメタ!$P$25="",$C22=""),"",CONCATENATE("use ",$C22,"; show tables;"))</f>
        <v/>
      </c>
    </row>
    <row r="23" spans="2:13" x14ac:dyDescent="0.15">
      <c r="B23" s="219"/>
      <c r="C23" s="116"/>
      <c r="D23" s="142" t="str">
        <f>IF(OR(パラメタ!$P$25&lt;&gt;"○",C23=""),"",CONCATENATE("GRANT ",パラメタ!$I$25," ON ",IF(C23="*","","`"),C23,IF(C23="*","","`"),".* TO '",パラメタ!$D$25,"'@'%' IDENTIFIED BY '",パラメタ!$E$25,"';"))</f>
        <v/>
      </c>
      <c r="E23" s="146"/>
      <c r="F23" s="146"/>
      <c r="G23" s="146"/>
      <c r="H23" s="146"/>
      <c r="I23" s="146"/>
      <c r="J23" s="146"/>
      <c r="K23" s="147"/>
      <c r="L23" s="139" t="str">
        <f>IF(OR(パラメタ!$P$25="",$C23=""),"",CONCATENATE("use ",$C23,"; show tables;"))</f>
        <v/>
      </c>
    </row>
    <row r="24" spans="2:13" x14ac:dyDescent="0.15">
      <c r="B24" s="219"/>
      <c r="C24" s="116"/>
      <c r="D24" s="142" t="str">
        <f>IF(OR(パラメタ!$P$25&lt;&gt;"○",C24=""),"",CONCATENATE("GRANT ",パラメタ!$I$25," ON ",IF(C24="*","","`"),C24,IF(C24="*","","`"),".* TO '",パラメタ!$D$25,"'@'%' IDENTIFIED BY '",パラメタ!$E$25,"';"))</f>
        <v/>
      </c>
      <c r="E24" s="146"/>
      <c r="F24" s="146"/>
      <c r="G24" s="146"/>
      <c r="H24" s="146"/>
      <c r="I24" s="146"/>
      <c r="J24" s="146"/>
      <c r="K24" s="147"/>
      <c r="L24" s="139" t="str">
        <f>IF(OR(パラメタ!$P$25="",$C24=""),"",CONCATENATE("use ",$C24,"; show tables;"))</f>
        <v/>
      </c>
    </row>
    <row r="25" spans="2:13" x14ac:dyDescent="0.15">
      <c r="B25" s="219"/>
      <c r="C25" s="116"/>
      <c r="D25" s="142" t="str">
        <f>IF(OR(パラメタ!$P$25&lt;&gt;"○",C25=""),"",CONCATENATE("GRANT ",パラメタ!$I$25," ON ",IF(C25="*","","`"),C25,IF(C25="*","","`"),".* TO '",パラメタ!$D$25,"'@'%' IDENTIFIED BY '",パラメタ!$E$25,"';"))</f>
        <v/>
      </c>
      <c r="E25" s="146"/>
      <c r="F25" s="146"/>
      <c r="G25" s="146"/>
      <c r="H25" s="146"/>
      <c r="I25" s="146"/>
      <c r="J25" s="146"/>
      <c r="K25" s="147"/>
      <c r="L25" s="139" t="str">
        <f>IF(OR(パラメタ!$P$25="",$C25=""),"",CONCATENATE("use ",$C25,"; show tables;"))</f>
        <v/>
      </c>
    </row>
    <row r="26" spans="2:13" x14ac:dyDescent="0.15">
      <c r="B26" s="219"/>
      <c r="C26" s="116"/>
      <c r="D26" s="142" t="str">
        <f>IF(OR(パラメタ!$P$25&lt;&gt;"○",C26=""),"",CONCATENATE("GRANT ",パラメタ!$I$25," ON ",IF(C26="*","","`"),C26,IF(C26="*","","`"),".* TO '",パラメタ!$D$25,"'@'%' IDENTIFIED BY '",パラメタ!$E$25,"';"))</f>
        <v/>
      </c>
      <c r="E26" s="146"/>
      <c r="F26" s="146"/>
      <c r="G26" s="146"/>
      <c r="H26" s="146"/>
      <c r="I26" s="146"/>
      <c r="J26" s="146"/>
      <c r="K26" s="147"/>
      <c r="L26" s="139" t="str">
        <f>IF(OR(パラメタ!$P$25="",$C26=""),"",CONCATENATE("use ",$C26,"; show tables;"))</f>
        <v/>
      </c>
    </row>
    <row r="27" spans="2:13" x14ac:dyDescent="0.15">
      <c r="B27" s="219"/>
      <c r="C27" s="116"/>
      <c r="D27" s="142" t="str">
        <f>IF(OR(パラメタ!$P$25&lt;&gt;"○",C27=""),"",CONCATENATE("GRANT ",パラメタ!$I$25," ON ",IF(C27="*","","`"),C27,IF(C27="*","","`"),".* TO '",パラメタ!$D$25,"'@'%' IDENTIFIED BY '",パラメタ!$E$25,"';"))</f>
        <v/>
      </c>
      <c r="E27" s="146"/>
      <c r="F27" s="146"/>
      <c r="G27" s="146"/>
      <c r="H27" s="146"/>
      <c r="I27" s="146"/>
      <c r="J27" s="146"/>
      <c r="K27" s="147"/>
      <c r="L27" s="139" t="str">
        <f>IF(OR(パラメタ!$P$25="",$C27=""),"",CONCATENATE("use ",$C27,"; show tables;"))</f>
        <v/>
      </c>
    </row>
    <row r="28" spans="2:13" x14ac:dyDescent="0.15">
      <c r="B28" s="219"/>
      <c r="C28" s="119"/>
      <c r="D28" s="142" t="str">
        <f>IF(OR(パラメタ!$P$25&lt;&gt;"○",C28=""),"",CONCATENATE("GRANT ",パラメタ!$I$25," ON ",IF(C28="*","","`"),C28,IF(C28="*","","`"),".* TO '",パラメタ!$D$25,"'@'%' IDENTIFIED BY '",パラメタ!$E$25,"';"))</f>
        <v/>
      </c>
      <c r="E28" s="148"/>
      <c r="F28" s="148"/>
      <c r="G28" s="148"/>
      <c r="H28" s="148"/>
      <c r="I28" s="148"/>
      <c r="J28" s="148"/>
      <c r="K28" s="149"/>
      <c r="L28" s="139" t="str">
        <f>IF(OR(パラメタ!$P$25="",$C28=""),"",CONCATENATE("use ",$C28,"; show tables;"))</f>
        <v/>
      </c>
      <c r="M28" s="163" t="str">
        <f>IF(パラメタ!P35="","",SUBSTITUTE(SUBSTITUTE(パラメタ!I19,"root",パラメタ!D35),"-p",CONCATENATE("-p",パラメタ!E35)))</f>
        <v/>
      </c>
    </row>
    <row r="29" spans="2:13" x14ac:dyDescent="0.15">
      <c r="B29" s="218">
        <v>2</v>
      </c>
      <c r="C29" s="180"/>
      <c r="D29" s="181"/>
      <c r="E29" s="182"/>
      <c r="F29" s="182"/>
      <c r="G29" s="182"/>
      <c r="H29" s="182"/>
      <c r="I29" s="182"/>
      <c r="J29" s="182"/>
      <c r="K29" s="183"/>
      <c r="L29" s="184" t="str">
        <f>IF(パラメタ!$P26="","",SUBSTITUTE(SUBSTITUTE(E15,"root",パラメタ!D26),"-p",CONCATENATE("-p",パラメタ!E26)))</f>
        <v>/opt/s01/mysql/bin/mysql --defaults-file=/data/s01/mysql/my.cnf -u bcz049634 -pCVm23ygN town --socket=/data/s01/mysql/mysql.sock</v>
      </c>
    </row>
    <row r="30" spans="2:13" x14ac:dyDescent="0.15">
      <c r="B30" s="219"/>
      <c r="C30" s="118" t="s">
        <v>215</v>
      </c>
      <c r="D30" s="142" t="str">
        <f>IF(OR(パラメタ!$P$26&lt;&gt;"○",C30=""),"",CONCATENATE("GRANT ",パラメタ!$I$26," ON ",IF(C30="*","","`"),C30,IF(C30="*","","`"),".* TO '",パラメタ!$D$26,"'@'%' IDENTIFIED BY '",パラメタ!$E$26,"';"))</f>
        <v>GRANT SELECT, INSERT, UPDATE, DELETE ON `town`.* TO 'bcz049634'@'%' IDENTIFIED BY 'CVm23ygN';</v>
      </c>
      <c r="E30" s="143"/>
      <c r="F30" s="143"/>
      <c r="G30" s="143"/>
      <c r="H30" s="143"/>
      <c r="I30" s="143"/>
      <c r="J30" s="143"/>
      <c r="K30" s="144"/>
      <c r="L30" s="139" t="str">
        <f>IF(OR(パラメタ!$P$26="",$C30=""),"",CONCATENATE("use ",$C30,"; show tables;"))</f>
        <v>use town; show tables;</v>
      </c>
    </row>
    <row r="31" spans="2:13" x14ac:dyDescent="0.15">
      <c r="B31" s="219"/>
      <c r="C31" s="116"/>
      <c r="D31" s="142" t="str">
        <f>IF(OR(パラメタ!$P$26&lt;&gt;"○",C31=""),"",CONCATENATE("GRANT ",パラメタ!$I$26," ON ",IF(C31="*","","`"),C31,IF(C31="*","","`"),".* TO '",パラメタ!$D$26,"'@'%' IDENTIFIED BY '",パラメタ!$E$26,"';"))</f>
        <v/>
      </c>
      <c r="E31" s="146"/>
      <c r="F31" s="146"/>
      <c r="G31" s="146"/>
      <c r="H31" s="146"/>
      <c r="I31" s="146"/>
      <c r="J31" s="146"/>
      <c r="K31" s="147"/>
      <c r="L31" s="139" t="str">
        <f>IF(OR(パラメタ!$P$26="",$C31=""),"",CONCATENATE("use ",$C31,"; show tables;"))</f>
        <v/>
      </c>
    </row>
    <row r="32" spans="2:13" x14ac:dyDescent="0.15">
      <c r="B32" s="219"/>
      <c r="C32" s="116"/>
      <c r="D32" s="142" t="str">
        <f>IF(OR(パラメタ!$P$26&lt;&gt;"○",C32=""),"",CONCATENATE("GRANT ",パラメタ!$I$26," ON ",IF(C32="*","","`"),C32,IF(C32="*","","`"),".* TO '",パラメタ!$D$26,"'@'%' IDENTIFIED BY '",パラメタ!$E$26,"';"))</f>
        <v/>
      </c>
      <c r="E32" s="146"/>
      <c r="F32" s="146"/>
      <c r="G32" s="146"/>
      <c r="H32" s="146"/>
      <c r="I32" s="146"/>
      <c r="J32" s="146"/>
      <c r="K32" s="147"/>
      <c r="L32" s="139" t="str">
        <f>IF(OR(パラメタ!$P$26="",$C32=""),"",CONCATENATE("use ",$C32,"; show tables;"))</f>
        <v/>
      </c>
    </row>
    <row r="33" spans="2:12" x14ac:dyDescent="0.15">
      <c r="B33" s="219"/>
      <c r="C33" s="116"/>
      <c r="D33" s="142" t="str">
        <f>IF(OR(パラメタ!$P$26&lt;&gt;"○",C33=""),"",CONCATENATE("GRANT ",パラメタ!$I$26," ON ",IF(C33="*","","`"),C33,IF(C33="*","","`"),".* TO '",パラメタ!$D$26,"'@'%' IDENTIFIED BY '",パラメタ!$E$26,"';"))</f>
        <v/>
      </c>
      <c r="E33" s="146"/>
      <c r="F33" s="146"/>
      <c r="G33" s="146"/>
      <c r="H33" s="146"/>
      <c r="I33" s="146"/>
      <c r="J33" s="146"/>
      <c r="K33" s="147"/>
      <c r="L33" s="139" t="str">
        <f>IF(OR(パラメタ!$P$26="",$C33=""),"",CONCATENATE("use ",$C33,"; show tables;"))</f>
        <v/>
      </c>
    </row>
    <row r="34" spans="2:12" x14ac:dyDescent="0.15">
      <c r="B34" s="219"/>
      <c r="C34" s="116"/>
      <c r="D34" s="142" t="str">
        <f>IF(OR(パラメタ!$P$26&lt;&gt;"○",C34=""),"",CONCATENATE("GRANT ",パラメタ!$I$26," ON ",IF(C34="*","","`"),C34,IF(C34="*","","`"),".* TO '",パラメタ!$D$26,"'@'%' IDENTIFIED BY '",パラメタ!$E$26,"';"))</f>
        <v/>
      </c>
      <c r="E34" s="146"/>
      <c r="F34" s="146"/>
      <c r="G34" s="146"/>
      <c r="H34" s="146"/>
      <c r="I34" s="146"/>
      <c r="J34" s="146"/>
      <c r="K34" s="147"/>
      <c r="L34" s="139" t="str">
        <f>IF(OR(パラメタ!$P$26="",$C34=""),"",CONCATENATE("use ",$C34,"; show tables;"))</f>
        <v/>
      </c>
    </row>
    <row r="35" spans="2:12" x14ac:dyDescent="0.15">
      <c r="B35" s="219"/>
      <c r="C35" s="116"/>
      <c r="D35" s="142" t="str">
        <f>IF(OR(パラメタ!$P$26&lt;&gt;"○",C35=""),"",CONCATENATE("GRANT ",パラメタ!$I$26," ON ",IF(C35="*","","`"),C35,IF(C35="*","","`"),".* TO '",パラメタ!$D$26,"'@'%' IDENTIFIED BY '",パラメタ!$E$26,"';"))</f>
        <v/>
      </c>
      <c r="E35" s="146"/>
      <c r="F35" s="146"/>
      <c r="G35" s="146"/>
      <c r="H35" s="146"/>
      <c r="I35" s="146"/>
      <c r="J35" s="146"/>
      <c r="K35" s="147"/>
      <c r="L35" s="139" t="str">
        <f>IF(OR(パラメタ!$P$26="",$C35=""),"",CONCATENATE("use ",$C35,"; show tables;"))</f>
        <v/>
      </c>
    </row>
    <row r="36" spans="2:12" x14ac:dyDescent="0.15">
      <c r="B36" s="219"/>
      <c r="C36" s="116"/>
      <c r="D36" s="142" t="str">
        <f>IF(OR(パラメタ!$P$26&lt;&gt;"○",C36=""),"",CONCATENATE("GRANT ",パラメタ!$I$26," ON ",IF(C36="*","","`"),C36,IF(C36="*","","`"),".* TO '",パラメタ!$D$26,"'@'%' IDENTIFIED BY '",パラメタ!$E$26,"';"))</f>
        <v/>
      </c>
      <c r="E36" s="146"/>
      <c r="F36" s="146"/>
      <c r="G36" s="146"/>
      <c r="H36" s="146"/>
      <c r="I36" s="146"/>
      <c r="J36" s="146"/>
      <c r="K36" s="147"/>
      <c r="L36" s="139" t="str">
        <f>IF(OR(パラメタ!$P$26="",$C36=""),"",CONCATENATE("use ",$C36,"; show tables;"))</f>
        <v/>
      </c>
    </row>
    <row r="37" spans="2:12" x14ac:dyDescent="0.15">
      <c r="B37" s="219"/>
      <c r="C37" s="116"/>
      <c r="D37" s="142" t="str">
        <f>IF(OR(パラメタ!$P$26&lt;&gt;"○",C37=""),"",CONCATENATE("GRANT ",パラメタ!$I$26," ON ",IF(C37="*","","`"),C37,IF(C37="*","","`"),".* TO '",パラメタ!$D$26,"'@'%' IDENTIFIED BY '",パラメタ!$E$26,"';"))</f>
        <v/>
      </c>
      <c r="E37" s="146"/>
      <c r="F37" s="146"/>
      <c r="G37" s="146"/>
      <c r="H37" s="146"/>
      <c r="I37" s="146"/>
      <c r="J37" s="146"/>
      <c r="K37" s="147"/>
      <c r="L37" s="139" t="str">
        <f>IF(OR(パラメタ!$P$26="",$C37=""),"",CONCATENATE("use ",$C37,"; show tables;"))</f>
        <v/>
      </c>
    </row>
    <row r="38" spans="2:12" x14ac:dyDescent="0.15">
      <c r="B38" s="219"/>
      <c r="C38" s="116"/>
      <c r="D38" s="142" t="str">
        <f>IF(OR(パラメタ!$P$26&lt;&gt;"○",C38=""),"",CONCATENATE("GRANT ",パラメタ!$I$26," ON ",IF(C38="*","","`"),C38,IF(C38="*","","`"),".* TO '",パラメタ!$D$26,"'@'%' IDENTIFIED BY '",パラメタ!$E$26,"';"))</f>
        <v/>
      </c>
      <c r="E38" s="146"/>
      <c r="F38" s="146"/>
      <c r="G38" s="146"/>
      <c r="H38" s="146"/>
      <c r="I38" s="146"/>
      <c r="J38" s="146"/>
      <c r="K38" s="147"/>
      <c r="L38" s="139" t="str">
        <f>IF(OR(パラメタ!$P$26="",$C38=""),"",CONCATENATE("use ",$C38,"; show tables;"))</f>
        <v/>
      </c>
    </row>
    <row r="39" spans="2:12" x14ac:dyDescent="0.15">
      <c r="B39" s="219"/>
      <c r="C39" s="119"/>
      <c r="D39" s="142" t="str">
        <f>IF(OR(パラメタ!$P$26&lt;&gt;"○",C39=""),"",CONCATENATE("GRANT ",パラメタ!$I$26," ON ",IF(C39="*","","`"),C39,IF(C39="*","","`"),".* TO '",パラメタ!$D$26,"'@'%' IDENTIFIED BY '",パラメタ!$E$26,"';"))</f>
        <v/>
      </c>
      <c r="E39" s="148"/>
      <c r="F39" s="148"/>
      <c r="G39" s="148"/>
      <c r="H39" s="148"/>
      <c r="I39" s="148"/>
      <c r="J39" s="148"/>
      <c r="K39" s="149"/>
      <c r="L39" s="139" t="str">
        <f>IF(OR(パラメタ!$P$26="",$C39=""),"",CONCATENATE("use ",$C39,"; show tables;"))</f>
        <v/>
      </c>
    </row>
    <row r="40" spans="2:12" x14ac:dyDescent="0.15">
      <c r="B40" s="218">
        <v>3</v>
      </c>
      <c r="C40" s="180"/>
      <c r="D40" s="181"/>
      <c r="E40" s="182"/>
      <c r="F40" s="182"/>
      <c r="G40" s="182"/>
      <c r="H40" s="182"/>
      <c r="I40" s="182"/>
      <c r="J40" s="182"/>
      <c r="K40" s="183"/>
      <c r="L40" s="138" t="str">
        <f>IF(パラメタ!$P27="","",SUBSTITUTE(SUBSTITUTE(E15,"root",パラメタ!D27),"-p",CONCATENATE("-p",パラメタ!E27)))</f>
        <v>/opt/s01/mysql/bin/mysql --defaults-file=/data/s01/mysql/my.cnf -u bc0090761 -ptnV5WzA7 town --socket=/data/s01/mysql/mysql.sock</v>
      </c>
    </row>
    <row r="41" spans="2:12" x14ac:dyDescent="0.15">
      <c r="B41" s="219"/>
      <c r="C41" s="118" t="s">
        <v>215</v>
      </c>
      <c r="D41" s="142" t="str">
        <f>IF(OR(パラメタ!$P$27&lt;&gt;"○",C41=""),"",CONCATENATE("GRANT ",パラメタ!$I$27," ON ",IF(C41="*","","`"),C41,IF(C41="*","","`"),".* TO '",パラメタ!$D$27,"'@'%' IDENTIFIED BY '",パラメタ!$E$27,"';"))</f>
        <v>GRANT SELECT, INSERT, UPDATE, DELETE ON `town`.* TO 'bc0090761'@'%' IDENTIFIED BY 'tnV5WzA7';</v>
      </c>
      <c r="E41" s="143"/>
      <c r="F41" s="143"/>
      <c r="G41" s="143"/>
      <c r="H41" s="143"/>
      <c r="I41" s="143"/>
      <c r="J41" s="143"/>
      <c r="K41" s="144"/>
      <c r="L41" s="139" t="str">
        <f>IF(OR(パラメタ!$P$27="",$C41=""),"",CONCATENATE("use ",$C41,"; show tables;"))</f>
        <v>use town; show tables;</v>
      </c>
    </row>
    <row r="42" spans="2:12" x14ac:dyDescent="0.15">
      <c r="B42" s="219"/>
      <c r="C42" s="116"/>
      <c r="D42" s="142" t="str">
        <f>IF(OR(パラメタ!$P$27&lt;&gt;"○",C42=""),"",CONCATENATE("GRANT ",パラメタ!$I$27," ON ",IF(C42="*","","`"),C42,IF(C42="*","","`"),".* TO '",パラメタ!$D$27,"'@'%' IDENTIFIED BY '",パラメタ!$E$27,"';"))</f>
        <v/>
      </c>
      <c r="E42" s="146"/>
      <c r="F42" s="146"/>
      <c r="G42" s="146"/>
      <c r="H42" s="146"/>
      <c r="I42" s="146"/>
      <c r="J42" s="146"/>
      <c r="K42" s="147"/>
      <c r="L42" s="139" t="str">
        <f>IF(OR(パラメタ!$P$27="",$C42=""),"",CONCATENATE("use ",$C42,"; show tables;"))</f>
        <v/>
      </c>
    </row>
    <row r="43" spans="2:12" x14ac:dyDescent="0.15">
      <c r="B43" s="219"/>
      <c r="C43" s="116"/>
      <c r="D43" s="142" t="str">
        <f>IF(OR(パラメタ!$P$27&lt;&gt;"○",C43=""),"",CONCATENATE("GRANT ",パラメタ!$I$27," ON ",IF(C43="*","","`"),C43,IF(C43="*","","`"),".* TO '",パラメタ!$D$27,"'@'%' IDENTIFIED BY '",パラメタ!$E$27,"';"))</f>
        <v/>
      </c>
      <c r="E43" s="146"/>
      <c r="F43" s="146"/>
      <c r="G43" s="146"/>
      <c r="H43" s="146"/>
      <c r="I43" s="146"/>
      <c r="J43" s="146"/>
      <c r="K43" s="147"/>
      <c r="L43" s="139" t="str">
        <f>IF(OR(パラメタ!$P$27="",$C43=""),"",CONCATENATE("use ",$C43,"; show tables;"))</f>
        <v/>
      </c>
    </row>
    <row r="44" spans="2:12" x14ac:dyDescent="0.15">
      <c r="B44" s="219"/>
      <c r="C44" s="116"/>
      <c r="D44" s="142" t="str">
        <f>IF(OR(パラメタ!$P$27&lt;&gt;"○",C44=""),"",CONCATENATE("GRANT ",パラメタ!$I$27," ON ",IF(C44="*","","`"),C44,IF(C44="*","","`"),".* TO '",パラメタ!$D$27,"'@'%' IDENTIFIED BY '",パラメタ!$E$27,"';"))</f>
        <v/>
      </c>
      <c r="E44" s="146"/>
      <c r="F44" s="146"/>
      <c r="G44" s="146"/>
      <c r="H44" s="146"/>
      <c r="I44" s="146"/>
      <c r="J44" s="146"/>
      <c r="K44" s="147"/>
      <c r="L44" s="139" t="str">
        <f>IF(OR(パラメタ!$P$27="",$C44=""),"",CONCATENATE("use ",$C44,"; show tables;"))</f>
        <v/>
      </c>
    </row>
    <row r="45" spans="2:12" x14ac:dyDescent="0.15">
      <c r="B45" s="219"/>
      <c r="C45" s="116"/>
      <c r="D45" s="142" t="str">
        <f>IF(OR(パラメタ!$P$27&lt;&gt;"○",C45=""),"",CONCATENATE("GRANT ",パラメタ!$I$27," ON ",IF(C45="*","","`"),C45,IF(C45="*","","`"),".* TO '",パラメタ!$D$27,"'@'%' IDENTIFIED BY '",パラメタ!$E$27,"';"))</f>
        <v/>
      </c>
      <c r="E45" s="146"/>
      <c r="F45" s="146"/>
      <c r="G45" s="146"/>
      <c r="H45" s="146"/>
      <c r="I45" s="146"/>
      <c r="J45" s="146"/>
      <c r="K45" s="147"/>
      <c r="L45" s="139" t="str">
        <f>IF(OR(パラメタ!$P$27="",$C45=""),"",CONCATENATE("use ",$C45,"; show tables;"))</f>
        <v/>
      </c>
    </row>
    <row r="46" spans="2:12" x14ac:dyDescent="0.15">
      <c r="B46" s="219"/>
      <c r="C46" s="116"/>
      <c r="D46" s="142" t="str">
        <f>IF(OR(パラメタ!$P$27&lt;&gt;"○",C46=""),"",CONCATENATE("GRANT ",パラメタ!$I$27," ON ",IF(C46="*","","`"),C46,IF(C46="*","","`"),".* TO '",パラメタ!$D$27,"'@'%' IDENTIFIED BY '",パラメタ!$E$27,"';"))</f>
        <v/>
      </c>
      <c r="E46" s="146"/>
      <c r="F46" s="146"/>
      <c r="G46" s="146"/>
      <c r="H46" s="146"/>
      <c r="I46" s="146"/>
      <c r="J46" s="146"/>
      <c r="K46" s="147"/>
      <c r="L46" s="139" t="str">
        <f>IF(OR(パラメタ!$P$27="",$C46=""),"",CONCATENATE("use ",$C46,"; show tables;"))</f>
        <v/>
      </c>
    </row>
    <row r="47" spans="2:12" x14ac:dyDescent="0.15">
      <c r="B47" s="219"/>
      <c r="C47" s="116"/>
      <c r="D47" s="142" t="str">
        <f>IF(OR(パラメタ!$P$27&lt;&gt;"○",C47=""),"",CONCATENATE("GRANT ",パラメタ!$I$27," ON ",IF(C47="*","","`"),C47,IF(C47="*","","`"),".* TO '",パラメタ!$D$27,"'@'%' IDENTIFIED BY '",パラメタ!$E$27,"';"))</f>
        <v/>
      </c>
      <c r="E47" s="146"/>
      <c r="F47" s="146"/>
      <c r="G47" s="146"/>
      <c r="H47" s="146"/>
      <c r="I47" s="146"/>
      <c r="J47" s="146"/>
      <c r="K47" s="147"/>
      <c r="L47" s="139" t="str">
        <f>IF(OR(パラメタ!$P$27="",$C47=""),"",CONCATENATE("use ",$C47,"; show tables;"))</f>
        <v/>
      </c>
    </row>
    <row r="48" spans="2:12" x14ac:dyDescent="0.15">
      <c r="B48" s="219"/>
      <c r="C48" s="116"/>
      <c r="D48" s="142" t="str">
        <f>IF(OR(パラメタ!$P$27&lt;&gt;"○",C48=""),"",CONCATENATE("GRANT ",パラメタ!$I$27," ON ",IF(C48="*","","`"),C48,IF(C48="*","","`"),".* TO '",パラメタ!$D$27,"'@'%' IDENTIFIED BY '",パラメタ!$E$27,"';"))</f>
        <v/>
      </c>
      <c r="E48" s="146"/>
      <c r="F48" s="146"/>
      <c r="G48" s="146"/>
      <c r="H48" s="146"/>
      <c r="I48" s="146"/>
      <c r="J48" s="146"/>
      <c r="K48" s="147"/>
      <c r="L48" s="139" t="str">
        <f>IF(OR(パラメタ!$P$27="",$C48=""),"",CONCATENATE("use ",$C48,"; show tables;"))</f>
        <v/>
      </c>
    </row>
    <row r="49" spans="2:12" x14ac:dyDescent="0.15">
      <c r="B49" s="219"/>
      <c r="C49" s="116"/>
      <c r="D49" s="142" t="str">
        <f>IF(OR(パラメタ!$P$27&lt;&gt;"○",C49=""),"",CONCATENATE("GRANT ",パラメタ!$I$27," ON ",IF(C49="*","","`"),C49,IF(C49="*","","`"),".* TO '",パラメタ!$D$27,"'@'%' IDENTIFIED BY '",パラメタ!$E$27,"';"))</f>
        <v/>
      </c>
      <c r="E49" s="146"/>
      <c r="F49" s="146"/>
      <c r="G49" s="146"/>
      <c r="H49" s="146"/>
      <c r="I49" s="146"/>
      <c r="J49" s="146"/>
      <c r="K49" s="147"/>
      <c r="L49" s="139" t="str">
        <f>IF(OR(パラメタ!$P$27="",$C49=""),"",CONCATENATE("use ",$C49,"; show tables;"))</f>
        <v/>
      </c>
    </row>
    <row r="50" spans="2:12" x14ac:dyDescent="0.15">
      <c r="B50" s="219"/>
      <c r="C50" s="119"/>
      <c r="D50" s="142" t="str">
        <f>IF(OR(パラメタ!$P$27&lt;&gt;"○",C50=""),"",CONCATENATE("GRANT ",パラメタ!$I$27," ON ",IF(C50="*","","`"),C50,IF(C50="*","","`"),".* TO '",パラメタ!$D$27,"'@'%' IDENTIFIED BY '",パラメタ!$E$27,"';"))</f>
        <v/>
      </c>
      <c r="E50" s="148"/>
      <c r="F50" s="148"/>
      <c r="G50" s="148"/>
      <c r="H50" s="148"/>
      <c r="I50" s="148"/>
      <c r="J50" s="148"/>
      <c r="K50" s="149"/>
      <c r="L50" s="139" t="str">
        <f>IF(OR(パラメタ!$P$27="",$C50=""),"",CONCATENATE("use ",$C50,"; show tables;"))</f>
        <v/>
      </c>
    </row>
    <row r="51" spans="2:12" x14ac:dyDescent="0.15">
      <c r="B51" s="218">
        <v>4</v>
      </c>
      <c r="C51" s="180"/>
      <c r="D51" s="181"/>
      <c r="E51" s="182"/>
      <c r="F51" s="182"/>
      <c r="G51" s="182"/>
      <c r="H51" s="182"/>
      <c r="I51" s="182"/>
      <c r="J51" s="182"/>
      <c r="K51" s="183"/>
      <c r="L51" s="138" t="str">
        <f>IF(パラメタ!$P28="","",SUBSTITUTE(SUBSTITUTE(E15,"root",パラメタ!D28),"-p",CONCATENATE("-p",パラメタ!E28)))</f>
        <v/>
      </c>
    </row>
    <row r="52" spans="2:12" x14ac:dyDescent="0.15">
      <c r="B52" s="219"/>
      <c r="C52" s="118"/>
      <c r="D52" s="142" t="str">
        <f>IF(OR(パラメタ!$P$28&lt;&gt;"○",C52=""),"",CONCATENATE("GRANT ",パラメタ!$I$28," ON ",IF(C52="*","","`"),C52,IF(C52="*","","`"),".* TO '",パラメタ!$D$28,"'@'%' IDENTIFIED BY '",パラメタ!$E$28,"';"))</f>
        <v/>
      </c>
      <c r="E52" s="143"/>
      <c r="F52" s="143"/>
      <c r="G52" s="143"/>
      <c r="H52" s="143"/>
      <c r="I52" s="143"/>
      <c r="J52" s="143"/>
      <c r="K52" s="144"/>
      <c r="L52" s="139" t="str">
        <f>IF(OR(パラメタ!$P$28="",$C52=""),"",CONCATENATE("use ",$C52,"; show tables;"))</f>
        <v/>
      </c>
    </row>
    <row r="53" spans="2:12" x14ac:dyDescent="0.15">
      <c r="B53" s="219"/>
      <c r="C53" s="116"/>
      <c r="D53" s="142" t="str">
        <f>IF(OR(パラメタ!$P$28&lt;&gt;"○",C53=""),"",CONCATENATE("GRANT ",パラメタ!$I$28," ON ",IF(C53="*","","`"),C53,IF(C53="*","","`"),".* TO '",パラメタ!$D$28,"'@'%' IDENTIFIED BY '",パラメタ!$E$28,"';"))</f>
        <v/>
      </c>
      <c r="E53" s="146"/>
      <c r="F53" s="146"/>
      <c r="G53" s="146"/>
      <c r="H53" s="146"/>
      <c r="I53" s="146"/>
      <c r="J53" s="146"/>
      <c r="K53" s="147"/>
      <c r="L53" s="139" t="str">
        <f>IF(OR(パラメタ!$P$28="",$C53=""),"",CONCATENATE("use ",$C53,"; show tables;"))</f>
        <v/>
      </c>
    </row>
    <row r="54" spans="2:12" x14ac:dyDescent="0.15">
      <c r="B54" s="219"/>
      <c r="C54" s="116"/>
      <c r="D54" s="142" t="str">
        <f>IF(OR(パラメタ!$P$28&lt;&gt;"○",C54=""),"",CONCATENATE("GRANT ",パラメタ!$I$28," ON ",IF(C54="*","","`"),C54,IF(C54="*","","`"),".* TO '",パラメタ!$D$28,"'@'%' IDENTIFIED BY '",パラメタ!$E$28,"';"))</f>
        <v/>
      </c>
      <c r="E54" s="146"/>
      <c r="F54" s="146"/>
      <c r="G54" s="146"/>
      <c r="H54" s="146"/>
      <c r="I54" s="146"/>
      <c r="J54" s="146"/>
      <c r="K54" s="147"/>
      <c r="L54" s="139" t="str">
        <f>IF(OR(パラメタ!$P$28="",$C54=""),"",CONCATENATE("use ",$C54,"; show tables;"))</f>
        <v/>
      </c>
    </row>
    <row r="55" spans="2:12" x14ac:dyDescent="0.15">
      <c r="B55" s="219"/>
      <c r="C55" s="116"/>
      <c r="D55" s="142" t="str">
        <f>IF(OR(パラメタ!$P$28&lt;&gt;"○",C55=""),"",CONCATENATE("GRANT ",パラメタ!$I$28," ON ",IF(C55="*","","`"),C55,IF(C55="*","","`"),".* TO '",パラメタ!$D$28,"'@'%' IDENTIFIED BY '",パラメタ!$E$28,"';"))</f>
        <v/>
      </c>
      <c r="E55" s="146"/>
      <c r="F55" s="146"/>
      <c r="G55" s="146"/>
      <c r="H55" s="146"/>
      <c r="I55" s="146"/>
      <c r="J55" s="146"/>
      <c r="K55" s="147"/>
      <c r="L55" s="139" t="str">
        <f>IF(OR(パラメタ!$P$28="",$C55=""),"",CONCATENATE("use ",$C55,"; show tables;"))</f>
        <v/>
      </c>
    </row>
    <row r="56" spans="2:12" x14ac:dyDescent="0.15">
      <c r="B56" s="219"/>
      <c r="C56" s="116"/>
      <c r="D56" s="142" t="str">
        <f>IF(OR(パラメタ!$P$28&lt;&gt;"○",C56=""),"",CONCATENATE("GRANT ",パラメタ!$I$28," ON ",IF(C56="*","","`"),C56,IF(C56="*","","`"),".* TO '",パラメタ!$D$28,"'@'%' IDENTIFIED BY '",パラメタ!$E$28,"';"))</f>
        <v/>
      </c>
      <c r="E56" s="146"/>
      <c r="F56" s="146"/>
      <c r="G56" s="146"/>
      <c r="H56" s="146"/>
      <c r="I56" s="146"/>
      <c r="J56" s="146"/>
      <c r="K56" s="147"/>
      <c r="L56" s="139" t="str">
        <f>IF(OR(パラメタ!$P$28="",$C56=""),"",CONCATENATE("use ",$C56,"; show tables;"))</f>
        <v/>
      </c>
    </row>
    <row r="57" spans="2:12" x14ac:dyDescent="0.15">
      <c r="B57" s="219"/>
      <c r="C57" s="116"/>
      <c r="D57" s="142" t="str">
        <f>IF(OR(パラメタ!$P$28&lt;&gt;"○",C57=""),"",CONCATENATE("GRANT ",パラメタ!$I$28," ON ",IF(C57="*","","`"),C57,IF(C57="*","","`"),".* TO '",パラメタ!$D$28,"'@'%' IDENTIFIED BY '",パラメタ!$E$28,"';"))</f>
        <v/>
      </c>
      <c r="E57" s="146"/>
      <c r="F57" s="146"/>
      <c r="G57" s="146"/>
      <c r="H57" s="146"/>
      <c r="I57" s="146"/>
      <c r="J57" s="146"/>
      <c r="K57" s="147"/>
      <c r="L57" s="139" t="str">
        <f>IF(OR(パラメタ!$P$28="",$C57=""),"",CONCATENATE("use ",$C57,"; show tables;"))</f>
        <v/>
      </c>
    </row>
    <row r="58" spans="2:12" x14ac:dyDescent="0.15">
      <c r="B58" s="219"/>
      <c r="C58" s="116"/>
      <c r="D58" s="142" t="str">
        <f>IF(OR(パラメタ!$P$28&lt;&gt;"○",C58=""),"",CONCATENATE("GRANT ",パラメタ!$I$28," ON ",IF(C58="*","","`"),C58,IF(C58="*","","`"),".* TO '",パラメタ!$D$28,"'@'%' IDENTIFIED BY '",パラメタ!$E$28,"';"))</f>
        <v/>
      </c>
      <c r="E58" s="146"/>
      <c r="F58" s="146"/>
      <c r="G58" s="146"/>
      <c r="H58" s="146"/>
      <c r="I58" s="146"/>
      <c r="J58" s="146"/>
      <c r="K58" s="147"/>
      <c r="L58" s="139" t="str">
        <f>IF(OR(パラメタ!$P$28="",$C58=""),"",CONCATENATE("use ",$C58,"; show tables;"))</f>
        <v/>
      </c>
    </row>
    <row r="59" spans="2:12" x14ac:dyDescent="0.15">
      <c r="B59" s="219"/>
      <c r="C59" s="116"/>
      <c r="D59" s="142" t="str">
        <f>IF(OR(パラメタ!$P$28&lt;&gt;"○",C59=""),"",CONCATENATE("GRANT ",パラメタ!$I$28," ON ",IF(C59="*","","`"),C59,IF(C59="*","","`"),".* TO '",パラメタ!$D$28,"'@'%' IDENTIFIED BY '",パラメタ!$E$28,"';"))</f>
        <v/>
      </c>
      <c r="E59" s="146"/>
      <c r="F59" s="146"/>
      <c r="G59" s="146"/>
      <c r="H59" s="146"/>
      <c r="I59" s="146"/>
      <c r="J59" s="146"/>
      <c r="K59" s="147"/>
      <c r="L59" s="139" t="str">
        <f>IF(OR(パラメタ!$P$28="",$C59=""),"",CONCATENATE("use ",$C59,"; show tables;"))</f>
        <v/>
      </c>
    </row>
    <row r="60" spans="2:12" x14ac:dyDescent="0.15">
      <c r="B60" s="219"/>
      <c r="C60" s="116"/>
      <c r="D60" s="142" t="str">
        <f>IF(OR(パラメタ!$P$28&lt;&gt;"○",C60=""),"",CONCATENATE("GRANT ",パラメタ!$I$28," ON ",IF(C60="*","","`"),C60,IF(C60="*","","`"),".* TO '",パラメタ!$D$28,"'@'%' IDENTIFIED BY '",パラメタ!$E$28,"';"))</f>
        <v/>
      </c>
      <c r="E60" s="146"/>
      <c r="F60" s="146"/>
      <c r="G60" s="146"/>
      <c r="H60" s="146"/>
      <c r="I60" s="146"/>
      <c r="J60" s="146"/>
      <c r="K60" s="147"/>
      <c r="L60" s="139" t="str">
        <f>IF(OR(パラメタ!$P$28="",$C60=""),"",CONCATENATE("use ",$C60,"; show tables;"))</f>
        <v/>
      </c>
    </row>
    <row r="61" spans="2:12" x14ac:dyDescent="0.15">
      <c r="B61" s="219"/>
      <c r="C61" s="119"/>
      <c r="D61" s="142" t="str">
        <f>IF(OR(パラメタ!$P$28&lt;&gt;"○",C61=""),"",CONCATENATE("GRANT ",パラメタ!$I$28," ON ",IF(C61="*","","`"),C61,IF(C61="*","","`"),".* TO '",パラメタ!$D$28,"'@'%' IDENTIFIED BY '",パラメタ!$E$28,"';"))</f>
        <v/>
      </c>
      <c r="E61" s="148"/>
      <c r="F61" s="148"/>
      <c r="G61" s="148"/>
      <c r="H61" s="148"/>
      <c r="I61" s="148"/>
      <c r="J61" s="148"/>
      <c r="K61" s="149"/>
      <c r="L61" s="139" t="str">
        <f>IF(OR(パラメタ!$P$28="",$C61=""),"",CONCATENATE("use ",$C61,"; show tables;"))</f>
        <v/>
      </c>
    </row>
    <row r="62" spans="2:12" x14ac:dyDescent="0.15">
      <c r="B62" s="218">
        <v>5</v>
      </c>
      <c r="C62" s="180"/>
      <c r="D62" s="181"/>
      <c r="E62" s="182"/>
      <c r="F62" s="182"/>
      <c r="G62" s="182"/>
      <c r="H62" s="182"/>
      <c r="I62" s="182"/>
      <c r="J62" s="182"/>
      <c r="K62" s="183"/>
      <c r="L62" s="138" t="str">
        <f>IF(パラメタ!$P29="","",SUBSTITUTE(SUBSTITUTE(E15,"root",パラメタ!D29),"-p",CONCATENATE("-p",パラメタ!E29)))</f>
        <v/>
      </c>
    </row>
    <row r="63" spans="2:12" x14ac:dyDescent="0.15">
      <c r="B63" s="219"/>
      <c r="C63" s="118" t="s">
        <v>97</v>
      </c>
      <c r="D63" s="142" t="str">
        <f>IF(OR(パラメタ!$P$29&lt;&gt;"○",C63=""),"",CONCATENATE("GRANT ",パラメタ!$I$29," ON ",IF(C63="*","","`"),C63,IF(C63="*","","`"),".* TO '",パラメタ!$D$29,"'@'%' IDENTIFIED BY '",パラメタ!$E$29,"';"))</f>
        <v/>
      </c>
      <c r="E63" s="143"/>
      <c r="F63" s="143"/>
      <c r="G63" s="143"/>
      <c r="H63" s="143"/>
      <c r="I63" s="143"/>
      <c r="J63" s="143"/>
      <c r="K63" s="144"/>
      <c r="L63" s="139" t="str">
        <f>IF(OR(パラメタ!$P$29="",$C63=""),"",CONCATENATE("use ",$C63,"; show tables;"))</f>
        <v/>
      </c>
    </row>
    <row r="64" spans="2:12" x14ac:dyDescent="0.15">
      <c r="B64" s="219"/>
      <c r="C64" s="116" t="s">
        <v>98</v>
      </c>
      <c r="D64" s="142" t="str">
        <f>IF(OR(パラメタ!$P$29&lt;&gt;"○",C64=""),"",CONCATENATE("GRANT ",パラメタ!$I$29," ON ",IF(C64="*","","`"),C64,IF(C64="*","","`"),".* TO '",パラメタ!$D$29,"'@'%' IDENTIFIED BY '",パラメタ!$E$29,"';"))</f>
        <v/>
      </c>
      <c r="E64" s="146"/>
      <c r="F64" s="146"/>
      <c r="G64" s="146"/>
      <c r="H64" s="146"/>
      <c r="I64" s="146"/>
      <c r="J64" s="146"/>
      <c r="K64" s="147"/>
      <c r="L64" s="139" t="str">
        <f>IF(OR(パラメタ!$P$29="",$C64=""),"",CONCATENATE("use ",$C64,"; show tables;"))</f>
        <v/>
      </c>
    </row>
    <row r="65" spans="2:12" x14ac:dyDescent="0.15">
      <c r="B65" s="219"/>
      <c r="C65" s="116" t="s">
        <v>99</v>
      </c>
      <c r="D65" s="142" t="str">
        <f>IF(OR(パラメタ!$P$29&lt;&gt;"○",C65=""),"",CONCATENATE("GRANT ",パラメタ!$I$29," ON ",IF(C65="*","","`"),C65,IF(C65="*","","`"),".* TO '",パラメタ!$D$29,"'@'%' IDENTIFIED BY '",パラメタ!$E$29,"';"))</f>
        <v/>
      </c>
      <c r="E65" s="146"/>
      <c r="F65" s="146"/>
      <c r="G65" s="146"/>
      <c r="H65" s="146"/>
      <c r="I65" s="146"/>
      <c r="J65" s="146"/>
      <c r="K65" s="147"/>
      <c r="L65" s="139" t="str">
        <f>IF(OR(パラメタ!$P$29="",$C65=""),"",CONCATENATE("use ",$C65,"; show tables;"))</f>
        <v/>
      </c>
    </row>
    <row r="66" spans="2:12" x14ac:dyDescent="0.15">
      <c r="B66" s="219"/>
      <c r="C66" s="116" t="s">
        <v>100</v>
      </c>
      <c r="D66" s="142" t="str">
        <f>IF(OR(パラメタ!$P$29&lt;&gt;"○",C66=""),"",CONCATENATE("GRANT ",パラメタ!$I$29," ON ",IF(C66="*","","`"),C66,IF(C66="*","","`"),".* TO '",パラメタ!$D$29,"'@'%' IDENTIFIED BY '",パラメタ!$E$29,"';"))</f>
        <v/>
      </c>
      <c r="E66" s="146"/>
      <c r="F66" s="146"/>
      <c r="G66" s="146"/>
      <c r="H66" s="146"/>
      <c r="I66" s="146"/>
      <c r="J66" s="146"/>
      <c r="K66" s="147"/>
      <c r="L66" s="139" t="str">
        <f>IF(OR(パラメタ!$P$29="",$C66=""),"",CONCATENATE("use ",$C66,"; show tables;"))</f>
        <v/>
      </c>
    </row>
    <row r="67" spans="2:12" x14ac:dyDescent="0.15">
      <c r="B67" s="219"/>
      <c r="C67" s="116" t="s">
        <v>101</v>
      </c>
      <c r="D67" s="142" t="str">
        <f>IF(OR(パラメタ!$P$29&lt;&gt;"○",C67=""),"",CONCATENATE("GRANT ",パラメタ!$I$29," ON ",IF(C67="*","","`"),C67,IF(C67="*","","`"),".* TO '",パラメタ!$D$29,"'@'%' IDENTIFIED BY '",パラメタ!$E$29,"';"))</f>
        <v/>
      </c>
      <c r="E67" s="146"/>
      <c r="F67" s="146"/>
      <c r="G67" s="146"/>
      <c r="H67" s="146"/>
      <c r="I67" s="146"/>
      <c r="J67" s="146"/>
      <c r="K67" s="147"/>
      <c r="L67" s="139" t="str">
        <f>IF(OR(パラメタ!$P$29="",$C67=""),"",CONCATENATE("use ",$C67,"; show tables;"))</f>
        <v/>
      </c>
    </row>
    <row r="68" spans="2:12" x14ac:dyDescent="0.15">
      <c r="B68" s="219"/>
      <c r="C68" s="116" t="s">
        <v>102</v>
      </c>
      <c r="D68" s="142" t="str">
        <f>IF(OR(パラメタ!$P$29&lt;&gt;"○",C68=""),"",CONCATENATE("GRANT ",パラメタ!$I$29," ON ",IF(C68="*","","`"),C68,IF(C68="*","","`"),".* TO '",パラメタ!$D$29,"'@'%' IDENTIFIED BY '",パラメタ!$E$29,"';"))</f>
        <v/>
      </c>
      <c r="E68" s="146"/>
      <c r="F68" s="146"/>
      <c r="G68" s="146"/>
      <c r="H68" s="146"/>
      <c r="I68" s="146"/>
      <c r="J68" s="146"/>
      <c r="K68" s="147"/>
      <c r="L68" s="139" t="str">
        <f>IF(OR(パラメタ!$P$29="",$C68=""),"",CONCATENATE("use ",$C68,"; show tables;"))</f>
        <v/>
      </c>
    </row>
    <row r="69" spans="2:12" x14ac:dyDescent="0.15">
      <c r="B69" s="219"/>
      <c r="C69" s="116" t="s">
        <v>103</v>
      </c>
      <c r="D69" s="142" t="str">
        <f>IF(OR(パラメタ!$P$29&lt;&gt;"○",C69=""),"",CONCATENATE("GRANT ",パラメタ!$I$29," ON ",IF(C69="*","","`"),C69,IF(C69="*","","`"),".* TO '",パラメタ!$D$29,"'@'%' IDENTIFIED BY '",パラメタ!$E$29,"';"))</f>
        <v/>
      </c>
      <c r="E69" s="146"/>
      <c r="F69" s="146"/>
      <c r="G69" s="146"/>
      <c r="H69" s="146"/>
      <c r="I69" s="146"/>
      <c r="J69" s="146"/>
      <c r="K69" s="147"/>
      <c r="L69" s="139" t="str">
        <f>IF(OR(パラメタ!$P$29="",$C69=""),"",CONCATENATE("use ",$C69,"; show tables;"))</f>
        <v/>
      </c>
    </row>
    <row r="70" spans="2:12" x14ac:dyDescent="0.15">
      <c r="B70" s="219"/>
      <c r="C70" s="116" t="s">
        <v>104</v>
      </c>
      <c r="D70" s="142" t="str">
        <f>IF(OR(パラメタ!$P$29&lt;&gt;"○",C70=""),"",CONCATENATE("GRANT ",パラメタ!$I$29," ON ",IF(C70="*","","`"),C70,IF(C70="*","","`"),".* TO '",パラメタ!$D$29,"'@'%' IDENTIFIED BY '",パラメタ!$E$29,"';"))</f>
        <v/>
      </c>
      <c r="E70" s="146"/>
      <c r="F70" s="146"/>
      <c r="G70" s="146"/>
      <c r="H70" s="146"/>
      <c r="I70" s="146"/>
      <c r="J70" s="146"/>
      <c r="K70" s="147"/>
      <c r="L70" s="139" t="str">
        <f>IF(OR(パラメタ!$P$29="",$C70=""),"",CONCATENATE("use ",$C70,"; show tables;"))</f>
        <v/>
      </c>
    </row>
    <row r="71" spans="2:12" x14ac:dyDescent="0.15">
      <c r="B71" s="219"/>
      <c r="C71" s="116" t="s">
        <v>105</v>
      </c>
      <c r="D71" s="142" t="str">
        <f>IF(OR(パラメタ!$P$29&lt;&gt;"○",C71=""),"",CONCATENATE("GRANT ",パラメタ!$I$29," ON ",IF(C71="*","","`"),C71,IF(C71="*","","`"),".* TO '",パラメタ!$D$29,"'@'%' IDENTIFIED BY '",パラメタ!$E$29,"';"))</f>
        <v/>
      </c>
      <c r="E71" s="146"/>
      <c r="F71" s="146"/>
      <c r="G71" s="146"/>
      <c r="H71" s="146"/>
      <c r="I71" s="146"/>
      <c r="J71" s="146"/>
      <c r="K71" s="147"/>
      <c r="L71" s="139" t="str">
        <f>IF(OR(パラメタ!$P$29="",$C71=""),"",CONCATENATE("use ",$C71,"; show tables;"))</f>
        <v/>
      </c>
    </row>
    <row r="72" spans="2:12" x14ac:dyDescent="0.15">
      <c r="B72" s="219"/>
      <c r="C72" s="119" t="s">
        <v>106</v>
      </c>
      <c r="D72" s="142" t="str">
        <f>IF(OR(パラメタ!$P$29&lt;&gt;"○",C72=""),"",CONCATENATE("GRANT ",パラメタ!$I$29," ON ",IF(C72="*","","`"),C72,IF(C72="*","","`"),".* TO '",パラメタ!$D$29,"'@'%' IDENTIFIED BY '",パラメタ!$E$29,"';"))</f>
        <v/>
      </c>
      <c r="E72" s="148"/>
      <c r="F72" s="148"/>
      <c r="G72" s="148"/>
      <c r="H72" s="148"/>
      <c r="I72" s="148"/>
      <c r="J72" s="148"/>
      <c r="K72" s="149"/>
      <c r="L72" s="139" t="str">
        <f>IF(OR(パラメタ!$P$29="",$C72=""),"",CONCATENATE("use ",$C72,"; show tables;"))</f>
        <v/>
      </c>
    </row>
    <row r="73" spans="2:12" x14ac:dyDescent="0.15">
      <c r="B73" s="218">
        <v>6</v>
      </c>
      <c r="C73" s="180"/>
      <c r="D73" s="181"/>
      <c r="E73" s="182"/>
      <c r="F73" s="182"/>
      <c r="G73" s="182"/>
      <c r="H73" s="182"/>
      <c r="I73" s="182"/>
      <c r="J73" s="182"/>
      <c r="K73" s="183"/>
      <c r="L73" s="138" t="str">
        <f>IF(パラメタ!$P30="","",SUBSTITUTE(SUBSTITUTE(E15,"root",パラメタ!D30),"-p",CONCATENATE("-p",パラメタ!E30)))</f>
        <v/>
      </c>
    </row>
    <row r="74" spans="2:12" x14ac:dyDescent="0.15">
      <c r="B74" s="219"/>
      <c r="C74" s="118" t="s">
        <v>107</v>
      </c>
      <c r="D74" s="142" t="str">
        <f>IF(OR(パラメタ!$P$30&lt;&gt;"○",C74=""),"",CONCATENATE("GRANT ",パラメタ!$I$30," ON ",IF(C74="*","","`"),C74,IF(C74="*","","`"),".* TO '",パラメタ!$D$30,"'@'%' IDENTIFIED BY '",パラメタ!$E$30,"';"))</f>
        <v/>
      </c>
      <c r="E74" s="143"/>
      <c r="F74" s="143"/>
      <c r="G74" s="143"/>
      <c r="H74" s="143"/>
      <c r="I74" s="143"/>
      <c r="J74" s="143"/>
      <c r="K74" s="144"/>
      <c r="L74" s="139" t="str">
        <f>IF(OR(パラメタ!$P$30="",$C74=""),"",CONCATENATE("use ",$C74,"; show tables;"))</f>
        <v/>
      </c>
    </row>
    <row r="75" spans="2:12" x14ac:dyDescent="0.15">
      <c r="B75" s="219"/>
      <c r="C75" s="116" t="s">
        <v>108</v>
      </c>
      <c r="D75" s="142" t="str">
        <f>IF(OR(パラメタ!$P$30&lt;&gt;"○",C75=""),"",CONCATENATE("GRANT ",パラメタ!$I$30," ON ",IF(C75="*","","`"),C75,IF(C75="*","","`"),".* TO '",パラメタ!$D$30,"'@'%' IDENTIFIED BY '",パラメタ!$E$30,"';"))</f>
        <v/>
      </c>
      <c r="E75" s="146"/>
      <c r="F75" s="146"/>
      <c r="G75" s="146"/>
      <c r="H75" s="146"/>
      <c r="I75" s="146"/>
      <c r="J75" s="146"/>
      <c r="K75" s="147"/>
      <c r="L75" s="139" t="str">
        <f>IF(OR(パラメタ!$P$30="",$C75=""),"",CONCATENATE("use ",$C75,"; show tables;"))</f>
        <v/>
      </c>
    </row>
    <row r="76" spans="2:12" x14ac:dyDescent="0.15">
      <c r="B76" s="219"/>
      <c r="C76" s="116" t="s">
        <v>109</v>
      </c>
      <c r="D76" s="142" t="str">
        <f>IF(OR(パラメタ!$P$30&lt;&gt;"○",C76=""),"",CONCATENATE("GRANT ",パラメタ!$I$30," ON ",IF(C76="*","","`"),C76,IF(C76="*","","`"),".* TO '",パラメタ!$D$30,"'@'%' IDENTIFIED BY '",パラメタ!$E$30,"';"))</f>
        <v/>
      </c>
      <c r="E76" s="146"/>
      <c r="F76" s="146"/>
      <c r="G76" s="146"/>
      <c r="H76" s="146"/>
      <c r="I76" s="146"/>
      <c r="J76" s="146"/>
      <c r="K76" s="147"/>
      <c r="L76" s="139" t="str">
        <f>IF(OR(パラメタ!$P$30="",$C76=""),"",CONCATENATE("use ",$C76,"; show tables;"))</f>
        <v/>
      </c>
    </row>
    <row r="77" spans="2:12" x14ac:dyDescent="0.15">
      <c r="B77" s="219"/>
      <c r="C77" s="116" t="s">
        <v>110</v>
      </c>
      <c r="D77" s="142" t="str">
        <f>IF(OR(パラメタ!$P$30&lt;&gt;"○",C77=""),"",CONCATENATE("GRANT ",パラメタ!$I$30," ON ",IF(C77="*","","`"),C77,IF(C77="*","","`"),".* TO '",パラメタ!$D$30,"'@'%' IDENTIFIED BY '",パラメタ!$E$30,"';"))</f>
        <v/>
      </c>
      <c r="E77" s="146"/>
      <c r="F77" s="146"/>
      <c r="G77" s="146"/>
      <c r="H77" s="146"/>
      <c r="I77" s="146"/>
      <c r="J77" s="146"/>
      <c r="K77" s="147"/>
      <c r="L77" s="139" t="str">
        <f>IF(OR(パラメタ!$P$30="",$C77=""),"",CONCATENATE("use ",$C77,"; show tables;"))</f>
        <v/>
      </c>
    </row>
    <row r="78" spans="2:12" x14ac:dyDescent="0.15">
      <c r="B78" s="219"/>
      <c r="C78" s="116" t="s">
        <v>111</v>
      </c>
      <c r="D78" s="142" t="str">
        <f>IF(OR(パラメタ!$P$30&lt;&gt;"○",C78=""),"",CONCATENATE("GRANT ",パラメタ!$I$30," ON ",IF(C78="*","","`"),C78,IF(C78="*","","`"),".* TO '",パラメタ!$D$30,"'@'%' IDENTIFIED BY '",パラメタ!$E$30,"';"))</f>
        <v/>
      </c>
      <c r="E78" s="146"/>
      <c r="F78" s="146"/>
      <c r="G78" s="146"/>
      <c r="H78" s="146"/>
      <c r="I78" s="146"/>
      <c r="J78" s="146"/>
      <c r="K78" s="147"/>
      <c r="L78" s="139" t="str">
        <f>IF(OR(パラメタ!$P$30="",$C78=""),"",CONCATENATE("use ",$C78,"; show tables;"))</f>
        <v/>
      </c>
    </row>
    <row r="79" spans="2:12" x14ac:dyDescent="0.15">
      <c r="B79" s="219"/>
      <c r="C79" s="116" t="s">
        <v>112</v>
      </c>
      <c r="D79" s="142" t="str">
        <f>IF(OR(パラメタ!$P$30&lt;&gt;"○",C79=""),"",CONCATENATE("GRANT ",パラメタ!$I$30," ON ",IF(C79="*","","`"),C79,IF(C79="*","","`"),".* TO '",パラメタ!$D$30,"'@'%' IDENTIFIED BY '",パラメタ!$E$30,"';"))</f>
        <v/>
      </c>
      <c r="E79" s="146"/>
      <c r="F79" s="146"/>
      <c r="G79" s="146"/>
      <c r="H79" s="146"/>
      <c r="I79" s="146"/>
      <c r="J79" s="146"/>
      <c r="K79" s="147"/>
      <c r="L79" s="139" t="str">
        <f>IF(OR(パラメタ!$P$30="",$C79=""),"",CONCATENATE("use ",$C79,"; show tables;"))</f>
        <v/>
      </c>
    </row>
    <row r="80" spans="2:12" x14ac:dyDescent="0.15">
      <c r="B80" s="219"/>
      <c r="C80" s="116" t="s">
        <v>113</v>
      </c>
      <c r="D80" s="142" t="str">
        <f>IF(OR(パラメタ!$P$30&lt;&gt;"○",C80=""),"",CONCATENATE("GRANT ",パラメタ!$I$30," ON ",IF(C80="*","","`"),C80,IF(C80="*","","`"),".* TO '",パラメタ!$D$30,"'@'%' IDENTIFIED BY '",パラメタ!$E$30,"';"))</f>
        <v/>
      </c>
      <c r="E80" s="146"/>
      <c r="F80" s="146"/>
      <c r="G80" s="146"/>
      <c r="H80" s="146"/>
      <c r="I80" s="146"/>
      <c r="J80" s="146"/>
      <c r="K80" s="147"/>
      <c r="L80" s="139" t="str">
        <f>IF(OR(パラメタ!$P$30="",$C80=""),"",CONCATENATE("use ",$C80,"; show tables;"))</f>
        <v/>
      </c>
    </row>
    <row r="81" spans="2:12" x14ac:dyDescent="0.15">
      <c r="B81" s="219"/>
      <c r="C81" s="116" t="s">
        <v>114</v>
      </c>
      <c r="D81" s="142" t="str">
        <f>IF(OR(パラメタ!$P$30&lt;&gt;"○",C81=""),"",CONCATENATE("GRANT ",パラメタ!$I$30," ON ",IF(C81="*","","`"),C81,IF(C81="*","","`"),".* TO '",パラメタ!$D$30,"'@'%' IDENTIFIED BY '",パラメタ!$E$30,"';"))</f>
        <v/>
      </c>
      <c r="E81" s="146"/>
      <c r="F81" s="146"/>
      <c r="G81" s="146"/>
      <c r="H81" s="146"/>
      <c r="I81" s="146"/>
      <c r="J81" s="146"/>
      <c r="K81" s="147"/>
      <c r="L81" s="139" t="str">
        <f>IF(OR(パラメタ!$P$30="",$C81=""),"",CONCATENATE("use ",$C81,"; show tables;"))</f>
        <v/>
      </c>
    </row>
    <row r="82" spans="2:12" x14ac:dyDescent="0.15">
      <c r="B82" s="219"/>
      <c r="C82" s="116" t="s">
        <v>115</v>
      </c>
      <c r="D82" s="142" t="str">
        <f>IF(OR(パラメタ!$P$30&lt;&gt;"○",C82=""),"",CONCATENATE("GRANT ",パラメタ!$I$30," ON ",IF(C82="*","","`"),C82,IF(C82="*","","`"),".* TO '",パラメタ!$D$30,"'@'%' IDENTIFIED BY '",パラメタ!$E$30,"';"))</f>
        <v/>
      </c>
      <c r="E82" s="146"/>
      <c r="F82" s="146"/>
      <c r="G82" s="146"/>
      <c r="H82" s="146"/>
      <c r="I82" s="146"/>
      <c r="J82" s="146"/>
      <c r="K82" s="147"/>
      <c r="L82" s="139" t="str">
        <f>IF(OR(パラメタ!$P$30="",$C82=""),"",CONCATENATE("use ",$C82,"; show tables;"))</f>
        <v/>
      </c>
    </row>
    <row r="83" spans="2:12" x14ac:dyDescent="0.15">
      <c r="B83" s="219"/>
      <c r="C83" s="119" t="s">
        <v>116</v>
      </c>
      <c r="D83" s="142" t="str">
        <f>IF(OR(パラメタ!$P$30&lt;&gt;"○",C83=""),"",CONCATENATE("GRANT ",パラメタ!$I$30," ON ",IF(C83="*","","`"),C83,IF(C83="*","","`"),".* TO '",パラメタ!$D$30,"'@'%' IDENTIFIED BY '",パラメタ!$E$30,"';"))</f>
        <v/>
      </c>
      <c r="E83" s="148"/>
      <c r="F83" s="148"/>
      <c r="G83" s="148"/>
      <c r="H83" s="148"/>
      <c r="I83" s="148"/>
      <c r="J83" s="148"/>
      <c r="K83" s="149"/>
      <c r="L83" s="139" t="str">
        <f>IF(OR(パラメタ!$P$30="",$C83=""),"",CONCATENATE("use ",$C83,"; show tables;"))</f>
        <v/>
      </c>
    </row>
    <row r="84" spans="2:12" x14ac:dyDescent="0.15">
      <c r="B84" s="218">
        <v>7</v>
      </c>
      <c r="C84" s="180"/>
      <c r="D84" s="181"/>
      <c r="E84" s="182"/>
      <c r="F84" s="182"/>
      <c r="G84" s="182"/>
      <c r="H84" s="182"/>
      <c r="I84" s="182"/>
      <c r="J84" s="182"/>
      <c r="K84" s="183"/>
      <c r="L84" s="138" t="str">
        <f>IF(パラメタ!$P31="","",SUBSTITUTE(SUBSTITUTE(E15,"root",パラメタ!D31),"-p",CONCATENATE("-p",パラメタ!E31)))</f>
        <v/>
      </c>
    </row>
    <row r="85" spans="2:12" x14ac:dyDescent="0.15">
      <c r="B85" s="219"/>
      <c r="C85" s="118" t="s">
        <v>117</v>
      </c>
      <c r="D85" s="142" t="str">
        <f>IF(OR(パラメタ!$P$31&lt;&gt;"○",C85=""),"",CONCATENATE("GRANT ",パラメタ!$I$31," ON ",IF(C85="*","","`"),C85,IF(C85="*","","`"),".* TO '",パラメタ!$D$31,"'@'%' IDENTIFIED BY '",パラメタ!$E$31,"';"))</f>
        <v/>
      </c>
      <c r="E85" s="143"/>
      <c r="F85" s="143"/>
      <c r="G85" s="143"/>
      <c r="H85" s="143"/>
      <c r="I85" s="143"/>
      <c r="J85" s="143"/>
      <c r="K85" s="144"/>
      <c r="L85" s="139" t="str">
        <f>IF(OR(パラメタ!$P$31="",$C85=""),"",CONCATENATE("use ",$C85,"; show tables;"))</f>
        <v/>
      </c>
    </row>
    <row r="86" spans="2:12" x14ac:dyDescent="0.15">
      <c r="B86" s="219"/>
      <c r="C86" s="116" t="s">
        <v>118</v>
      </c>
      <c r="D86" s="142" t="str">
        <f>IF(OR(パラメタ!$P$31&lt;&gt;"○",C86=""),"",CONCATENATE("GRANT ",パラメタ!$I$31," ON ",IF(C86="*","","`"),C86,IF(C86="*","","`"),".* TO '",パラメタ!$D$31,"'@'%' IDENTIFIED BY '",パラメタ!$E$31,"';"))</f>
        <v/>
      </c>
      <c r="E86" s="146"/>
      <c r="F86" s="146"/>
      <c r="G86" s="146"/>
      <c r="H86" s="146"/>
      <c r="I86" s="146"/>
      <c r="J86" s="146"/>
      <c r="K86" s="147"/>
      <c r="L86" s="139" t="str">
        <f>IF(OR(パラメタ!$P$31="",$C86=""),"",CONCATENATE("use ",$C86,"; show tables;"))</f>
        <v/>
      </c>
    </row>
    <row r="87" spans="2:12" x14ac:dyDescent="0.15">
      <c r="B87" s="219"/>
      <c r="C87" s="116" t="s">
        <v>119</v>
      </c>
      <c r="D87" s="142" t="str">
        <f>IF(OR(パラメタ!$P$31&lt;&gt;"○",C87=""),"",CONCATENATE("GRANT ",パラメタ!$I$31," ON ",IF(C87="*","","`"),C87,IF(C87="*","","`"),".* TO '",パラメタ!$D$31,"'@'%' IDENTIFIED BY '",パラメタ!$E$31,"';"))</f>
        <v/>
      </c>
      <c r="E87" s="146"/>
      <c r="F87" s="146"/>
      <c r="G87" s="146"/>
      <c r="H87" s="146"/>
      <c r="I87" s="146"/>
      <c r="J87" s="146"/>
      <c r="K87" s="147"/>
      <c r="L87" s="139" t="str">
        <f>IF(OR(パラメタ!$P$31="",$C87=""),"",CONCATENATE("use ",$C87,"; show tables;"))</f>
        <v/>
      </c>
    </row>
    <row r="88" spans="2:12" x14ac:dyDescent="0.15">
      <c r="B88" s="219"/>
      <c r="C88" s="116" t="s">
        <v>120</v>
      </c>
      <c r="D88" s="142" t="str">
        <f>IF(OR(パラメタ!$P$31&lt;&gt;"○",C88=""),"",CONCATENATE("GRANT ",パラメタ!$I$31," ON ",IF(C88="*","","`"),C88,IF(C88="*","","`"),".* TO '",パラメタ!$D$31,"'@'%' IDENTIFIED BY '",パラメタ!$E$31,"';"))</f>
        <v/>
      </c>
      <c r="E88" s="146"/>
      <c r="F88" s="146"/>
      <c r="G88" s="146"/>
      <c r="H88" s="146"/>
      <c r="I88" s="146"/>
      <c r="J88" s="146"/>
      <c r="K88" s="147"/>
      <c r="L88" s="139" t="str">
        <f>IF(OR(パラメタ!$P$31="",$C88=""),"",CONCATENATE("use ",$C88,"; show tables;"))</f>
        <v/>
      </c>
    </row>
    <row r="89" spans="2:12" x14ac:dyDescent="0.15">
      <c r="B89" s="219"/>
      <c r="C89" s="116" t="s">
        <v>121</v>
      </c>
      <c r="D89" s="142" t="str">
        <f>IF(OR(パラメタ!$P$31&lt;&gt;"○",C89=""),"",CONCATENATE("GRANT ",パラメタ!$I$31," ON ",IF(C89="*","","`"),C89,IF(C89="*","","`"),".* TO '",パラメタ!$D$31,"'@'%' IDENTIFIED BY '",パラメタ!$E$31,"';"))</f>
        <v/>
      </c>
      <c r="E89" s="146"/>
      <c r="F89" s="146"/>
      <c r="G89" s="146"/>
      <c r="H89" s="146"/>
      <c r="I89" s="146"/>
      <c r="J89" s="146"/>
      <c r="K89" s="147"/>
      <c r="L89" s="139" t="str">
        <f>IF(OR(パラメタ!$P$31="",$C89=""),"",CONCATENATE("use ",$C89,"; show tables;"))</f>
        <v/>
      </c>
    </row>
    <row r="90" spans="2:12" x14ac:dyDescent="0.15">
      <c r="B90" s="219"/>
      <c r="C90" s="116" t="s">
        <v>122</v>
      </c>
      <c r="D90" s="142" t="str">
        <f>IF(OR(パラメタ!$P$31&lt;&gt;"○",C90=""),"",CONCATENATE("GRANT ",パラメタ!$I$31," ON ",IF(C90="*","","`"),C90,IF(C90="*","","`"),".* TO '",パラメタ!$D$31,"'@'%' IDENTIFIED BY '",パラメタ!$E$31,"';"))</f>
        <v/>
      </c>
      <c r="E90" s="146"/>
      <c r="F90" s="146"/>
      <c r="G90" s="146"/>
      <c r="H90" s="146"/>
      <c r="I90" s="146"/>
      <c r="J90" s="146"/>
      <c r="K90" s="147"/>
      <c r="L90" s="139" t="str">
        <f>IF(OR(パラメタ!$P$31="",$C90=""),"",CONCATENATE("use ",$C90,"; show tables;"))</f>
        <v/>
      </c>
    </row>
    <row r="91" spans="2:12" x14ac:dyDescent="0.15">
      <c r="B91" s="219"/>
      <c r="C91" s="116" t="s">
        <v>123</v>
      </c>
      <c r="D91" s="142" t="str">
        <f>IF(OR(パラメタ!$P$31&lt;&gt;"○",C91=""),"",CONCATENATE("GRANT ",パラメタ!$I$31," ON ",IF(C91="*","","`"),C91,IF(C91="*","","`"),".* TO '",パラメタ!$D$31,"'@'%' IDENTIFIED BY '",パラメタ!$E$31,"';"))</f>
        <v/>
      </c>
      <c r="E91" s="146"/>
      <c r="F91" s="146"/>
      <c r="G91" s="146"/>
      <c r="H91" s="146"/>
      <c r="I91" s="146"/>
      <c r="J91" s="146"/>
      <c r="K91" s="147"/>
      <c r="L91" s="139" t="str">
        <f>IF(OR(パラメタ!$P$31="",$C91=""),"",CONCATENATE("use ",$C91,"; show tables;"))</f>
        <v/>
      </c>
    </row>
    <row r="92" spans="2:12" x14ac:dyDescent="0.15">
      <c r="B92" s="219"/>
      <c r="C92" s="116" t="s">
        <v>124</v>
      </c>
      <c r="D92" s="142" t="str">
        <f>IF(OR(パラメタ!$P$31&lt;&gt;"○",C92=""),"",CONCATENATE("GRANT ",パラメタ!$I$31," ON ",IF(C92="*","","`"),C92,IF(C92="*","","`"),".* TO '",パラメタ!$D$31,"'@'%' IDENTIFIED BY '",パラメタ!$E$31,"';"))</f>
        <v/>
      </c>
      <c r="E92" s="146"/>
      <c r="F92" s="146"/>
      <c r="G92" s="146"/>
      <c r="H92" s="146"/>
      <c r="I92" s="146"/>
      <c r="J92" s="146"/>
      <c r="K92" s="147"/>
      <c r="L92" s="139" t="str">
        <f>IF(OR(パラメタ!$P$31="",$C92=""),"",CONCATENATE("use ",$C92,"; show tables;"))</f>
        <v/>
      </c>
    </row>
    <row r="93" spans="2:12" x14ac:dyDescent="0.15">
      <c r="B93" s="219"/>
      <c r="C93" s="116" t="s">
        <v>125</v>
      </c>
      <c r="D93" s="142" t="str">
        <f>IF(OR(パラメタ!$P$31&lt;&gt;"○",C93=""),"",CONCATENATE("GRANT ",パラメタ!$I$31," ON ",IF(C93="*","","`"),C93,IF(C93="*","","`"),".* TO '",パラメタ!$D$31,"'@'%' IDENTIFIED BY '",パラメタ!$E$31,"';"))</f>
        <v/>
      </c>
      <c r="E93" s="146"/>
      <c r="F93" s="146"/>
      <c r="G93" s="146"/>
      <c r="H93" s="146"/>
      <c r="I93" s="146"/>
      <c r="J93" s="146"/>
      <c r="K93" s="147"/>
      <c r="L93" s="139" t="str">
        <f>IF(OR(パラメタ!$P$31="",$C93=""),"",CONCATENATE("use ",$C93,"; show tables;"))</f>
        <v/>
      </c>
    </row>
    <row r="94" spans="2:12" x14ac:dyDescent="0.15">
      <c r="B94" s="219"/>
      <c r="C94" s="119" t="s">
        <v>126</v>
      </c>
      <c r="D94" s="142" t="str">
        <f>IF(OR(パラメタ!$P$31&lt;&gt;"○",C94=""),"",CONCATENATE("GRANT ",パラメタ!$I$31," ON ",IF(C94="*","","`"),C94,IF(C94="*","","`"),".* TO '",パラメタ!$D$31,"'@'%' IDENTIFIED BY '",パラメタ!$E$31,"';"))</f>
        <v/>
      </c>
      <c r="E94" s="148"/>
      <c r="F94" s="148"/>
      <c r="G94" s="148"/>
      <c r="H94" s="148"/>
      <c r="I94" s="148"/>
      <c r="J94" s="148"/>
      <c r="K94" s="149"/>
      <c r="L94" s="139" t="str">
        <f>IF(OR(パラメタ!$P$31="",$C94=""),"",CONCATENATE("use ",$C94,"; show tables;"))</f>
        <v/>
      </c>
    </row>
    <row r="95" spans="2:12" x14ac:dyDescent="0.15">
      <c r="B95" s="218">
        <v>8</v>
      </c>
      <c r="C95" s="180"/>
      <c r="D95" s="181"/>
      <c r="E95" s="182"/>
      <c r="F95" s="182"/>
      <c r="G95" s="182"/>
      <c r="H95" s="182"/>
      <c r="I95" s="182"/>
      <c r="J95" s="182"/>
      <c r="K95" s="183"/>
      <c r="L95" s="138" t="str">
        <f>IF(パラメタ!$P32="","",SUBSTITUTE(SUBSTITUTE(E15,"root",パラメタ!D32),"-p",CONCATENATE("-p",パラメタ!E32)))</f>
        <v/>
      </c>
    </row>
    <row r="96" spans="2:12" x14ac:dyDescent="0.15">
      <c r="B96" s="219"/>
      <c r="C96" s="118" t="s">
        <v>127</v>
      </c>
      <c r="D96" s="142" t="str">
        <f>IF(OR(パラメタ!$P$32&lt;&gt;"○",C96=""),"",CONCATENATE("GRANT ",パラメタ!$I$32," ON ",IF(C96="*","","`"),C96,IF(C96="*","","`"),".* TO '",パラメタ!$D$32,"'@'%' IDENTIFIED BY '",パラメタ!$E$32,"';"))</f>
        <v/>
      </c>
      <c r="E96" s="143"/>
      <c r="F96" s="143"/>
      <c r="G96" s="143"/>
      <c r="H96" s="143"/>
      <c r="I96" s="143"/>
      <c r="J96" s="143"/>
      <c r="K96" s="144"/>
      <c r="L96" s="139" t="str">
        <f>IF(OR(パラメタ!$P$32="",$C96=""),"",CONCATENATE("use ",$C96,"; show tables;"))</f>
        <v/>
      </c>
    </row>
    <row r="97" spans="2:12" x14ac:dyDescent="0.15">
      <c r="B97" s="219"/>
      <c r="C97" s="116" t="s">
        <v>128</v>
      </c>
      <c r="D97" s="142" t="str">
        <f>IF(OR(パラメタ!$P$32&lt;&gt;"○",C97=""),"",CONCATENATE("GRANT ",パラメタ!$I$32," ON ",IF(C97="*","","`"),C97,IF(C97="*","","`"),".* TO '",パラメタ!$D$32,"'@'%' IDENTIFIED BY '",パラメタ!$E$32,"';"))</f>
        <v/>
      </c>
      <c r="E97" s="146"/>
      <c r="F97" s="146"/>
      <c r="G97" s="146"/>
      <c r="H97" s="146"/>
      <c r="I97" s="146"/>
      <c r="J97" s="146"/>
      <c r="K97" s="147"/>
      <c r="L97" s="139" t="str">
        <f>IF(OR(パラメタ!$P$32="",$C97=""),"",CONCATENATE("use ",$C97,"; show tables;"))</f>
        <v/>
      </c>
    </row>
    <row r="98" spans="2:12" x14ac:dyDescent="0.15">
      <c r="B98" s="219"/>
      <c r="C98" s="116" t="s">
        <v>129</v>
      </c>
      <c r="D98" s="142" t="str">
        <f>IF(OR(パラメタ!$P$32&lt;&gt;"○",C98=""),"",CONCATENATE("GRANT ",パラメタ!$I$32," ON ",IF(C98="*","","`"),C98,IF(C98="*","","`"),".* TO '",パラメタ!$D$32,"'@'%' IDENTIFIED BY '",パラメタ!$E$32,"';"))</f>
        <v/>
      </c>
      <c r="E98" s="146"/>
      <c r="F98" s="146"/>
      <c r="G98" s="146"/>
      <c r="H98" s="146"/>
      <c r="I98" s="146"/>
      <c r="J98" s="146"/>
      <c r="K98" s="147"/>
      <c r="L98" s="139" t="str">
        <f>IF(OR(パラメタ!$P$32="",$C98=""),"",CONCATENATE("use ",$C98,"; show tables;"))</f>
        <v/>
      </c>
    </row>
    <row r="99" spans="2:12" x14ac:dyDescent="0.15">
      <c r="B99" s="219"/>
      <c r="C99" s="116" t="s">
        <v>130</v>
      </c>
      <c r="D99" s="142" t="str">
        <f>IF(OR(パラメタ!$P$32&lt;&gt;"○",C99=""),"",CONCATENATE("GRANT ",パラメタ!$I$32," ON ",IF(C99="*","","`"),C99,IF(C99="*","","`"),".* TO '",パラメタ!$D$32,"'@'%' IDENTIFIED BY '",パラメタ!$E$32,"';"))</f>
        <v/>
      </c>
      <c r="E99" s="146"/>
      <c r="F99" s="146"/>
      <c r="G99" s="146"/>
      <c r="H99" s="146"/>
      <c r="I99" s="146"/>
      <c r="J99" s="146"/>
      <c r="K99" s="147"/>
      <c r="L99" s="139" t="str">
        <f>IF(OR(パラメタ!$P$32="",$C99=""),"",CONCATENATE("use ",$C99,"; show tables;"))</f>
        <v/>
      </c>
    </row>
    <row r="100" spans="2:12" x14ac:dyDescent="0.15">
      <c r="B100" s="219"/>
      <c r="C100" s="116" t="s">
        <v>131</v>
      </c>
      <c r="D100" s="142" t="str">
        <f>IF(OR(パラメタ!$P$32&lt;&gt;"○",C100=""),"",CONCATENATE("GRANT ",パラメタ!$I$32," ON ",IF(C100="*","","`"),C100,IF(C100="*","","`"),".* TO '",パラメタ!$D$32,"'@'%' IDENTIFIED BY '",パラメタ!$E$32,"';"))</f>
        <v/>
      </c>
      <c r="E100" s="146"/>
      <c r="F100" s="146"/>
      <c r="G100" s="146"/>
      <c r="H100" s="146"/>
      <c r="I100" s="146"/>
      <c r="J100" s="146"/>
      <c r="K100" s="147"/>
      <c r="L100" s="139" t="str">
        <f>IF(OR(パラメタ!$P$32="",$C100=""),"",CONCATENATE("use ",$C100,"; show tables;"))</f>
        <v/>
      </c>
    </row>
    <row r="101" spans="2:12" x14ac:dyDescent="0.15">
      <c r="B101" s="219"/>
      <c r="C101" s="116" t="s">
        <v>132</v>
      </c>
      <c r="D101" s="142" t="str">
        <f>IF(OR(パラメタ!$P$32&lt;&gt;"○",C101=""),"",CONCATENATE("GRANT ",パラメタ!$I$32," ON ",IF(C101="*","","`"),C101,IF(C101="*","","`"),".* TO '",パラメタ!$D$32,"'@'%' IDENTIFIED BY '",パラメタ!$E$32,"';"))</f>
        <v/>
      </c>
      <c r="E101" s="146"/>
      <c r="F101" s="146"/>
      <c r="G101" s="146"/>
      <c r="H101" s="146"/>
      <c r="I101" s="146"/>
      <c r="J101" s="146"/>
      <c r="K101" s="147"/>
      <c r="L101" s="139" t="str">
        <f>IF(OR(パラメタ!$P$32="",$C101=""),"",CONCATENATE("use ",$C101,"; show tables;"))</f>
        <v/>
      </c>
    </row>
    <row r="102" spans="2:12" x14ac:dyDescent="0.15">
      <c r="B102" s="219"/>
      <c r="C102" s="116" t="s">
        <v>133</v>
      </c>
      <c r="D102" s="142" t="str">
        <f>IF(OR(パラメタ!$P$32&lt;&gt;"○",C102=""),"",CONCATENATE("GRANT ",パラメタ!$I$32," ON ",IF(C102="*","","`"),C102,IF(C102="*","","`"),".* TO '",パラメタ!$D$32,"'@'%' IDENTIFIED BY '",パラメタ!$E$32,"';"))</f>
        <v/>
      </c>
      <c r="E102" s="146"/>
      <c r="F102" s="146"/>
      <c r="G102" s="146"/>
      <c r="H102" s="146"/>
      <c r="I102" s="146"/>
      <c r="J102" s="146"/>
      <c r="K102" s="147"/>
      <c r="L102" s="139" t="str">
        <f>IF(OR(パラメタ!$P$32="",$C102=""),"",CONCATENATE("use ",$C102,"; show tables;"))</f>
        <v/>
      </c>
    </row>
    <row r="103" spans="2:12" x14ac:dyDescent="0.15">
      <c r="B103" s="219"/>
      <c r="C103" s="116" t="s">
        <v>134</v>
      </c>
      <c r="D103" s="142" t="str">
        <f>IF(OR(パラメタ!$P$32&lt;&gt;"○",C103=""),"",CONCATENATE("GRANT ",パラメタ!$I$32," ON ",IF(C103="*","","`"),C103,IF(C103="*","","`"),".* TO '",パラメタ!$D$32,"'@'%' IDENTIFIED BY '",パラメタ!$E$32,"';"))</f>
        <v/>
      </c>
      <c r="E103" s="146"/>
      <c r="F103" s="146"/>
      <c r="G103" s="146"/>
      <c r="H103" s="146"/>
      <c r="I103" s="146"/>
      <c r="J103" s="146"/>
      <c r="K103" s="147"/>
      <c r="L103" s="139" t="str">
        <f>IF(OR(パラメタ!$P$32="",$C103=""),"",CONCATENATE("use ",$C103,"; show tables;"))</f>
        <v/>
      </c>
    </row>
    <row r="104" spans="2:12" x14ac:dyDescent="0.15">
      <c r="B104" s="219"/>
      <c r="C104" s="116" t="s">
        <v>135</v>
      </c>
      <c r="D104" s="142" t="str">
        <f>IF(OR(パラメタ!$P$32&lt;&gt;"○",C104=""),"",CONCATENATE("GRANT ",パラメタ!$I$32," ON ",IF(C104="*","","`"),C104,IF(C104="*","","`"),".* TO '",パラメタ!$D$32,"'@'%' IDENTIFIED BY '",パラメタ!$E$32,"';"))</f>
        <v/>
      </c>
      <c r="E104" s="146"/>
      <c r="F104" s="146"/>
      <c r="G104" s="146"/>
      <c r="H104" s="146"/>
      <c r="I104" s="146"/>
      <c r="J104" s="146"/>
      <c r="K104" s="147"/>
      <c r="L104" s="139" t="str">
        <f>IF(OR(パラメタ!$P$32="",$C104=""),"",CONCATENATE("use ",$C104,"; show tables;"))</f>
        <v/>
      </c>
    </row>
    <row r="105" spans="2:12" x14ac:dyDescent="0.15">
      <c r="B105" s="219"/>
      <c r="C105" s="119" t="s">
        <v>136</v>
      </c>
      <c r="D105" s="142" t="str">
        <f>IF(OR(パラメタ!$P$32&lt;&gt;"○",C105=""),"",CONCATENATE("GRANT ",パラメタ!$I$32," ON ",IF(C105="*","","`"),C105,IF(C105="*","","`"),".* TO '",パラメタ!$D$32,"'@'%' IDENTIFIED BY '",パラメタ!$E$32,"';"))</f>
        <v/>
      </c>
      <c r="E105" s="148"/>
      <c r="F105" s="148"/>
      <c r="G105" s="148"/>
      <c r="H105" s="148"/>
      <c r="I105" s="148"/>
      <c r="J105" s="148"/>
      <c r="K105" s="149"/>
      <c r="L105" s="139" t="str">
        <f>IF(OR(パラメタ!$P$32="",$C105=""),"",CONCATENATE("use ",$C105,"; show tables;"))</f>
        <v/>
      </c>
    </row>
    <row r="106" spans="2:12" x14ac:dyDescent="0.15">
      <c r="B106" s="218">
        <v>9</v>
      </c>
      <c r="C106" s="180"/>
      <c r="D106" s="181"/>
      <c r="E106" s="182"/>
      <c r="F106" s="182"/>
      <c r="G106" s="182"/>
      <c r="H106" s="182"/>
      <c r="I106" s="182"/>
      <c r="J106" s="182"/>
      <c r="K106" s="183"/>
      <c r="L106" s="156" t="str">
        <f>IF(パラメタ!$P33="","",SUBSTITUTE(SUBSTITUTE(E15,"root",パラメタ!D33),"-p",CONCATENATE("-p",パラメタ!E33)))</f>
        <v/>
      </c>
    </row>
    <row r="107" spans="2:12" x14ac:dyDescent="0.15">
      <c r="B107" s="219"/>
      <c r="C107" s="118" t="s">
        <v>137</v>
      </c>
      <c r="D107" s="142" t="str">
        <f>IF(OR(パラメタ!$P$33&lt;&gt;"○",C107=""),"",CONCATENATE("GRANT ",パラメタ!$I$33," ON ",IF(C107="*","","`"),C107,IF(C107="*","","`"),".* TO '",パラメタ!$D$33,"'@'%' IDENTIFIED BY '",パラメタ!$E$33,"';"))</f>
        <v/>
      </c>
      <c r="E107" s="143"/>
      <c r="F107" s="143"/>
      <c r="G107" s="143"/>
      <c r="H107" s="143"/>
      <c r="I107" s="143"/>
      <c r="J107" s="143"/>
      <c r="K107" s="144"/>
      <c r="L107" s="140" t="str">
        <f>IF(OR(パラメタ!$P$33="",$C107=""),"",CONCATENATE("use ",$C107,"; show tables;"))</f>
        <v/>
      </c>
    </row>
    <row r="108" spans="2:12" x14ac:dyDescent="0.15">
      <c r="B108" s="219"/>
      <c r="C108" s="116" t="s">
        <v>138</v>
      </c>
      <c r="D108" s="142" t="str">
        <f>IF(OR(パラメタ!$P$33&lt;&gt;"○",C108=""),"",CONCATENATE("GRANT ",パラメタ!$I$33," ON ",IF(C108="*","","`"),C108,IF(C108="*","","`"),".* TO '",パラメタ!$D$33,"'@'%' IDENTIFIED BY '",パラメタ!$E$33,"';"))</f>
        <v/>
      </c>
      <c r="E108" s="143"/>
      <c r="F108" s="143"/>
      <c r="G108" s="143"/>
      <c r="H108" s="143"/>
      <c r="I108" s="143"/>
      <c r="J108" s="143"/>
      <c r="K108" s="144"/>
      <c r="L108" s="140" t="str">
        <f>IF(OR(パラメタ!$P$33="",$C108=""),"",CONCATENATE("use ",$C108,"; show tables;"))</f>
        <v/>
      </c>
    </row>
    <row r="109" spans="2:12" x14ac:dyDescent="0.15">
      <c r="B109" s="219"/>
      <c r="C109" s="116" t="s">
        <v>139</v>
      </c>
      <c r="D109" s="142" t="str">
        <f>IF(OR(パラメタ!$P$33&lt;&gt;"○",C109=""),"",CONCATENATE("GRANT ",パラメタ!$I$33," ON ",IF(C109="*","","`"),C109,IF(C109="*","","`"),".* TO '",パラメタ!$D$33,"'@'%' IDENTIFIED BY '",パラメタ!$E$33,"';"))</f>
        <v/>
      </c>
      <c r="E109" s="143"/>
      <c r="F109" s="143"/>
      <c r="G109" s="143"/>
      <c r="H109" s="143"/>
      <c r="I109" s="143"/>
      <c r="J109" s="143"/>
      <c r="K109" s="144"/>
      <c r="L109" s="140" t="str">
        <f>IF(OR(パラメタ!$P$33="",$C109=""),"",CONCATENATE("use ",$C109,"; show tables;"))</f>
        <v/>
      </c>
    </row>
    <row r="110" spans="2:12" x14ac:dyDescent="0.15">
      <c r="B110" s="219"/>
      <c r="C110" s="116" t="s">
        <v>140</v>
      </c>
      <c r="D110" s="142" t="str">
        <f>IF(OR(パラメタ!$P$33&lt;&gt;"○",C110=""),"",CONCATENATE("GRANT ",パラメタ!$I$33," ON ",IF(C110="*","","`"),C110,IF(C110="*","","`"),".* TO '",パラメタ!$D$33,"'@'%' IDENTIFIED BY '",パラメタ!$E$33,"';"))</f>
        <v/>
      </c>
      <c r="E110" s="143"/>
      <c r="F110" s="143"/>
      <c r="G110" s="143"/>
      <c r="H110" s="143"/>
      <c r="I110" s="143"/>
      <c r="J110" s="143"/>
      <c r="K110" s="144"/>
      <c r="L110" s="140" t="str">
        <f>IF(OR(パラメタ!$P$33="",$C110=""),"",CONCATENATE("use ",$C110,"; show tables;"))</f>
        <v/>
      </c>
    </row>
    <row r="111" spans="2:12" x14ac:dyDescent="0.15">
      <c r="B111" s="219"/>
      <c r="C111" s="116" t="s">
        <v>141</v>
      </c>
      <c r="D111" s="142" t="str">
        <f>IF(OR(パラメタ!$P$33&lt;&gt;"○",C111=""),"",CONCATENATE("GRANT ",パラメタ!$I$33," ON ",IF(C111="*","","`"),C111,IF(C111="*","","`"),".* TO '",パラメタ!$D$33,"'@'%' IDENTIFIED BY '",パラメタ!$E$33,"';"))</f>
        <v/>
      </c>
      <c r="E111" s="143"/>
      <c r="F111" s="143"/>
      <c r="G111" s="143"/>
      <c r="H111" s="143"/>
      <c r="I111" s="143"/>
      <c r="J111" s="143"/>
      <c r="K111" s="144"/>
      <c r="L111" s="140" t="str">
        <f>IF(OR(パラメタ!$P$33="",$C111=""),"",CONCATENATE("use ",$C111,"; show tables;"))</f>
        <v/>
      </c>
    </row>
    <row r="112" spans="2:12" x14ac:dyDescent="0.15">
      <c r="B112" s="219"/>
      <c r="C112" s="116" t="s">
        <v>142</v>
      </c>
      <c r="D112" s="142" t="str">
        <f>IF(OR(パラメタ!$P$33&lt;&gt;"○",C112=""),"",CONCATENATE("GRANT ",パラメタ!$I$33," ON ",IF(C112="*","","`"),C112,IF(C112="*","","`"),".* TO '",パラメタ!$D$33,"'@'%' IDENTIFIED BY '",パラメタ!$E$33,"';"))</f>
        <v/>
      </c>
      <c r="E112" s="143"/>
      <c r="F112" s="143"/>
      <c r="G112" s="143"/>
      <c r="H112" s="143"/>
      <c r="I112" s="143"/>
      <c r="J112" s="143"/>
      <c r="K112" s="144"/>
      <c r="L112" s="140" t="str">
        <f>IF(OR(パラメタ!$P$33="",$C112=""),"",CONCATENATE("use ",$C112,"; show tables;"))</f>
        <v/>
      </c>
    </row>
    <row r="113" spans="2:12" x14ac:dyDescent="0.15">
      <c r="B113" s="219"/>
      <c r="C113" s="116" t="s">
        <v>143</v>
      </c>
      <c r="D113" s="142" t="str">
        <f>IF(OR(パラメタ!$P$33&lt;&gt;"○",C113=""),"",CONCATENATE("GRANT ",パラメタ!$I$33," ON ",IF(C113="*","","`"),C113,IF(C113="*","","`"),".* TO '",パラメタ!$D$33,"'@'%' IDENTIFIED BY '",パラメタ!$E$33,"';"))</f>
        <v/>
      </c>
      <c r="E113" s="143"/>
      <c r="F113" s="143"/>
      <c r="G113" s="143"/>
      <c r="H113" s="143"/>
      <c r="I113" s="143"/>
      <c r="J113" s="143"/>
      <c r="K113" s="144"/>
      <c r="L113" s="140" t="str">
        <f>IF(OR(パラメタ!$P$33="",$C113=""),"",CONCATENATE("use ",$C113,"; show tables;"))</f>
        <v/>
      </c>
    </row>
    <row r="114" spans="2:12" x14ac:dyDescent="0.15">
      <c r="B114" s="219"/>
      <c r="C114" s="116" t="s">
        <v>144</v>
      </c>
      <c r="D114" s="142" t="str">
        <f>IF(OR(パラメタ!$P$33&lt;&gt;"○",C114=""),"",CONCATENATE("GRANT ",パラメタ!$I$33," ON ",IF(C114="*","","`"),C114,IF(C114="*","","`"),".* TO '",パラメタ!$D$33,"'@'%' IDENTIFIED BY '",パラメタ!$E$33,"';"))</f>
        <v/>
      </c>
      <c r="E114" s="143"/>
      <c r="F114" s="143"/>
      <c r="G114" s="143"/>
      <c r="H114" s="143"/>
      <c r="I114" s="143"/>
      <c r="J114" s="143"/>
      <c r="K114" s="144"/>
      <c r="L114" s="140" t="str">
        <f>IF(OR(パラメタ!$P$33="",$C114=""),"",CONCATENATE("use ",$C114,"; show tables;"))</f>
        <v/>
      </c>
    </row>
    <row r="115" spans="2:12" x14ac:dyDescent="0.15">
      <c r="B115" s="219"/>
      <c r="C115" s="116" t="s">
        <v>145</v>
      </c>
      <c r="D115" s="142" t="str">
        <f>IF(OR(パラメタ!$P$33&lt;&gt;"○",C115=""),"",CONCATENATE("GRANT ",パラメタ!$I$33," ON ",IF(C115="*","","`"),C115,IF(C115="*","","`"),".* TO '",パラメタ!$D$33,"'@'%' IDENTIFIED BY '",パラメタ!$E$33,"';"))</f>
        <v/>
      </c>
      <c r="E115" s="143"/>
      <c r="F115" s="143"/>
      <c r="G115" s="143"/>
      <c r="H115" s="143"/>
      <c r="I115" s="143"/>
      <c r="J115" s="143"/>
      <c r="K115" s="144"/>
      <c r="L115" s="140" t="str">
        <f>IF(OR(パラメタ!$P$33="",$C115=""),"",CONCATENATE("use ",$C115,"; show tables;"))</f>
        <v/>
      </c>
    </row>
    <row r="116" spans="2:12" x14ac:dyDescent="0.15">
      <c r="B116" s="219"/>
      <c r="C116" s="119" t="s">
        <v>146</v>
      </c>
      <c r="D116" s="142" t="str">
        <f>IF(OR(パラメタ!$P$33&lt;&gt;"○",C116=""),"",CONCATENATE("GRANT ",パラメタ!$I$33," ON ",IF(C116="*","","`"),C116,IF(C116="*","","`"),".* TO '",パラメタ!$D$33,"'@'%' IDENTIFIED BY '",パラメタ!$E$33,"';"))</f>
        <v/>
      </c>
      <c r="E116" s="150"/>
      <c r="F116" s="150"/>
      <c r="G116" s="150"/>
      <c r="H116" s="150"/>
      <c r="I116" s="150"/>
      <c r="J116" s="150"/>
      <c r="K116" s="151"/>
      <c r="L116" s="140" t="str">
        <f>IF(OR(パラメタ!$P$33="",$C116=""),"",CONCATENATE("use ",$C116,"; show tables;"))</f>
        <v/>
      </c>
    </row>
    <row r="117" spans="2:12" x14ac:dyDescent="0.15">
      <c r="B117" s="218">
        <v>10</v>
      </c>
      <c r="C117" s="180"/>
      <c r="D117" s="181"/>
      <c r="E117" s="182"/>
      <c r="F117" s="182"/>
      <c r="G117" s="182"/>
      <c r="H117" s="182"/>
      <c r="I117" s="182"/>
      <c r="J117" s="182"/>
      <c r="K117" s="183"/>
      <c r="L117" s="138" t="str">
        <f>IF(パラメタ!$P34="","",SUBSTITUTE(SUBSTITUTE(E15,"root",パラメタ!D34),"-p",CONCATENATE("-p",パラメタ!E34)))</f>
        <v/>
      </c>
    </row>
    <row r="118" spans="2:12" x14ac:dyDescent="0.15">
      <c r="B118" s="219"/>
      <c r="C118" s="118" t="s">
        <v>147</v>
      </c>
      <c r="D118" s="142" t="str">
        <f>IF(OR(パラメタ!$P$34&lt;&gt;"○",C118=""),"",CONCATENATE("GRANT ",パラメタ!$I$34," ON ",IF(C118="*","","`"),C118,IF(C118="*","","`"),".* TO '",パラメタ!$D$34,"'@'%' IDENTIFIED BY '",パラメタ!$E$34,"';"))</f>
        <v/>
      </c>
      <c r="E118" s="143"/>
      <c r="F118" s="143"/>
      <c r="G118" s="143"/>
      <c r="H118" s="143"/>
      <c r="I118" s="143"/>
      <c r="J118" s="143"/>
      <c r="K118" s="144"/>
      <c r="L118" s="139" t="str">
        <f>IF(OR(パラメタ!$P$34="",$C118=""),"",CONCATENATE("use ",$C118,"; show tables;"))</f>
        <v/>
      </c>
    </row>
    <row r="119" spans="2:12" x14ac:dyDescent="0.15">
      <c r="B119" s="219"/>
      <c r="C119" s="116" t="s">
        <v>148</v>
      </c>
      <c r="D119" s="142" t="str">
        <f>IF(OR(パラメタ!$P$34&lt;&gt;"○",C119=""),"",CONCATENATE("GRANT ",パラメタ!$I$34," ON ",IF(C119="*","","`"),C119,IF(C119="*","","`"),".* TO '",パラメタ!$D$34,"'@'%' IDENTIFIED BY '",パラメタ!$E$34,"';"))</f>
        <v/>
      </c>
      <c r="E119" s="146"/>
      <c r="F119" s="146"/>
      <c r="G119" s="146"/>
      <c r="H119" s="146"/>
      <c r="I119" s="146"/>
      <c r="J119" s="146"/>
      <c r="K119" s="147"/>
      <c r="L119" s="139" t="str">
        <f>IF(OR(パラメタ!$P$34="",$C119=""),"",CONCATENATE("use ",$C119,"; show tables;"))</f>
        <v/>
      </c>
    </row>
    <row r="120" spans="2:12" x14ac:dyDescent="0.15">
      <c r="B120" s="219"/>
      <c r="C120" s="116" t="s">
        <v>149</v>
      </c>
      <c r="D120" s="142" t="str">
        <f>IF(OR(パラメタ!$P$34&lt;&gt;"○",C120=""),"",CONCATENATE("GRANT ",パラメタ!$I$34," ON ",IF(C120="*","","`"),C120,IF(C120="*","","`"),".* TO '",パラメタ!$D$34,"'@'%' IDENTIFIED BY '",パラメタ!$E$34,"';"))</f>
        <v/>
      </c>
      <c r="E120" s="146"/>
      <c r="F120" s="146"/>
      <c r="G120" s="146"/>
      <c r="H120" s="146"/>
      <c r="I120" s="146"/>
      <c r="J120" s="146"/>
      <c r="K120" s="147"/>
      <c r="L120" s="139" t="str">
        <f>IF(OR(パラメタ!$P$34="",$C120=""),"",CONCATENATE("use ",$C120,"; show tables;"))</f>
        <v/>
      </c>
    </row>
    <row r="121" spans="2:12" x14ac:dyDescent="0.15">
      <c r="B121" s="219"/>
      <c r="C121" s="116" t="s">
        <v>150</v>
      </c>
      <c r="D121" s="142" t="str">
        <f>IF(OR(パラメタ!$P$34&lt;&gt;"○",C121=""),"",CONCATENATE("GRANT ",パラメタ!$I$34," ON ",IF(C121="*","","`"),C121,IF(C121="*","","`"),".* TO '",パラメタ!$D$34,"'@'%' IDENTIFIED BY '",パラメタ!$E$34,"';"))</f>
        <v/>
      </c>
      <c r="E121" s="146"/>
      <c r="F121" s="146"/>
      <c r="G121" s="146"/>
      <c r="H121" s="146"/>
      <c r="I121" s="146"/>
      <c r="J121" s="146"/>
      <c r="K121" s="147"/>
      <c r="L121" s="139" t="str">
        <f>IF(OR(パラメタ!$P$34="",$C121=""),"",CONCATENATE("use ",$C121,"; show tables;"))</f>
        <v/>
      </c>
    </row>
    <row r="122" spans="2:12" x14ac:dyDescent="0.15">
      <c r="B122" s="219"/>
      <c r="C122" s="116" t="s">
        <v>151</v>
      </c>
      <c r="D122" s="142" t="str">
        <f>IF(OR(パラメタ!$P$34&lt;&gt;"○",C122=""),"",CONCATENATE("GRANT ",パラメタ!$I$34," ON ",IF(C122="*","","`"),C122,IF(C122="*","","`"),".* TO '",パラメタ!$D$34,"'@'%' IDENTIFIED BY '",パラメタ!$E$34,"';"))</f>
        <v/>
      </c>
      <c r="E122" s="146"/>
      <c r="F122" s="146"/>
      <c r="G122" s="146"/>
      <c r="H122" s="146"/>
      <c r="I122" s="146"/>
      <c r="J122" s="146"/>
      <c r="K122" s="147"/>
      <c r="L122" s="139" t="str">
        <f>IF(OR(パラメタ!$P$34="",$C122=""),"",CONCATENATE("use ",$C122,"; show tables;"))</f>
        <v/>
      </c>
    </row>
    <row r="123" spans="2:12" x14ac:dyDescent="0.15">
      <c r="B123" s="219"/>
      <c r="C123" s="116" t="s">
        <v>152</v>
      </c>
      <c r="D123" s="142" t="str">
        <f>IF(OR(パラメタ!$P$34&lt;&gt;"○",C123=""),"",CONCATENATE("GRANT ",パラメタ!$I$34," ON ",IF(C123="*","","`"),C123,IF(C123="*","","`"),".* TO '",パラメタ!$D$34,"'@'%' IDENTIFIED BY '",パラメタ!$E$34,"';"))</f>
        <v/>
      </c>
      <c r="E123" s="146"/>
      <c r="F123" s="146"/>
      <c r="G123" s="146"/>
      <c r="H123" s="146"/>
      <c r="I123" s="146"/>
      <c r="J123" s="146"/>
      <c r="K123" s="147"/>
      <c r="L123" s="139" t="str">
        <f>IF(OR(パラメタ!$P$34="",$C123=""),"",CONCATENATE("use ",$C123,"; show tables;"))</f>
        <v/>
      </c>
    </row>
    <row r="124" spans="2:12" x14ac:dyDescent="0.15">
      <c r="B124" s="219"/>
      <c r="C124" s="116" t="s">
        <v>153</v>
      </c>
      <c r="D124" s="142" t="str">
        <f>IF(OR(パラメタ!$P$34&lt;&gt;"○",C124=""),"",CONCATENATE("GRANT ",パラメタ!$I$34," ON ",IF(C124="*","","`"),C124,IF(C124="*","","`"),".* TO '",パラメタ!$D$34,"'@'%' IDENTIFIED BY '",パラメタ!$E$34,"';"))</f>
        <v/>
      </c>
      <c r="E124" s="146"/>
      <c r="F124" s="146"/>
      <c r="G124" s="146"/>
      <c r="H124" s="146"/>
      <c r="I124" s="146"/>
      <c r="J124" s="146"/>
      <c r="K124" s="147"/>
      <c r="L124" s="139" t="str">
        <f>IF(OR(パラメタ!$P$34="",$C124=""),"",CONCATENATE("use ",$C124,"; show tables;"))</f>
        <v/>
      </c>
    </row>
    <row r="125" spans="2:12" x14ac:dyDescent="0.15">
      <c r="B125" s="219"/>
      <c r="C125" s="116" t="s">
        <v>154</v>
      </c>
      <c r="D125" s="142" t="str">
        <f>IF(OR(パラメタ!$P$34&lt;&gt;"○",C125=""),"",CONCATENATE("GRANT ",パラメタ!$I$34," ON ",IF(C125="*","","`"),C125,IF(C125="*","","`"),".* TO '",パラメタ!$D$34,"'@'%' IDENTIFIED BY '",パラメタ!$E$34,"';"))</f>
        <v/>
      </c>
      <c r="E125" s="146"/>
      <c r="F125" s="146"/>
      <c r="G125" s="146"/>
      <c r="H125" s="146"/>
      <c r="I125" s="146"/>
      <c r="J125" s="146"/>
      <c r="K125" s="147"/>
      <c r="L125" s="139" t="str">
        <f>IF(OR(パラメタ!$P$34="",$C125=""),"",CONCATENATE("use ",$C125,"; show tables;"))</f>
        <v/>
      </c>
    </row>
    <row r="126" spans="2:12" x14ac:dyDescent="0.15">
      <c r="B126" s="219"/>
      <c r="C126" s="116" t="s">
        <v>155</v>
      </c>
      <c r="D126" s="142" t="str">
        <f>IF(OR(パラメタ!$P$34&lt;&gt;"○",C126=""),"",CONCATENATE("GRANT ",パラメタ!$I$34," ON ",IF(C126="*","","`"),C126,IF(C126="*","","`"),".* TO '",パラメタ!$D$34,"'@'%' IDENTIFIED BY '",パラメタ!$E$34,"';"))</f>
        <v/>
      </c>
      <c r="E126" s="146"/>
      <c r="F126" s="146"/>
      <c r="G126" s="146"/>
      <c r="H126" s="146"/>
      <c r="I126" s="146"/>
      <c r="J126" s="146"/>
      <c r="K126" s="147"/>
      <c r="L126" s="139" t="str">
        <f>IF(OR(パラメタ!$P$34="",$C126=""),"",CONCATENATE("use ",$C126,"; show tables;"))</f>
        <v/>
      </c>
    </row>
    <row r="127" spans="2:12" x14ac:dyDescent="0.15">
      <c r="B127" s="220"/>
      <c r="C127" s="117" t="s">
        <v>156</v>
      </c>
      <c r="D127" s="152" t="str">
        <f>IF(OR(パラメタ!$P$34&lt;&gt;"○",C127=""),"",CONCATENATE("GRANT ",パラメタ!$I$34," ON ",IF(C127="*","","`"),C127,IF(C127="*","","`"),".* TO '",パラメタ!$D$34,"'@'%' IDENTIFIED BY '",パラメタ!$E$34,"';"))</f>
        <v/>
      </c>
      <c r="E127" s="153"/>
      <c r="F127" s="153"/>
      <c r="G127" s="153"/>
      <c r="H127" s="153"/>
      <c r="I127" s="153"/>
      <c r="J127" s="153"/>
      <c r="K127" s="154"/>
      <c r="L127" s="141" t="str">
        <f>IF(OR(パラメタ!$P$34="",$C127=""),"",CONCATENATE("use ",$C127,"; show tables;"))</f>
        <v/>
      </c>
    </row>
  </sheetData>
  <mergeCells count="11">
    <mergeCell ref="E14:I14"/>
    <mergeCell ref="B106:B116"/>
    <mergeCell ref="B117:B127"/>
    <mergeCell ref="B29:B39"/>
    <mergeCell ref="B40:B50"/>
    <mergeCell ref="B18:B28"/>
    <mergeCell ref="B51:B61"/>
    <mergeCell ref="B62:B72"/>
    <mergeCell ref="B73:B83"/>
    <mergeCell ref="B84:B94"/>
    <mergeCell ref="B95:B105"/>
  </mergeCells>
  <phoneticPr fontId="3"/>
  <dataValidations count="1">
    <dataValidation type="list" allowBlank="1" showInputMessage="1" showErrorMessage="1" sqref="B15" xr:uid="{00000000-0002-0000-0200-000000000000}">
      <formula1>対象No.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  <pageSetUpPr fitToPage="1"/>
  </sheetPr>
  <dimension ref="A1:I101"/>
  <sheetViews>
    <sheetView showGridLines="0" zoomScale="115" zoomScaleNormal="115" workbookViewId="0">
      <selection activeCell="I6" sqref="I6"/>
    </sheetView>
  </sheetViews>
  <sheetFormatPr defaultRowHeight="11.25" x14ac:dyDescent="0.15"/>
  <cols>
    <col min="1" max="1" width="3.33203125" style="54" customWidth="1"/>
    <col min="2" max="2" width="4.6640625" style="54" bestFit="1" customWidth="1"/>
    <col min="3" max="3" width="20.1640625" style="60" bestFit="1" customWidth="1"/>
    <col min="4" max="4" width="17.1640625" style="60" bestFit="1" customWidth="1"/>
    <col min="5" max="5" width="63.33203125" style="61" bestFit="1" customWidth="1"/>
    <col min="6" max="6" width="7" style="52" customWidth="1"/>
    <col min="7" max="7" width="108.5" style="61" bestFit="1" customWidth="1"/>
    <col min="8" max="8" width="12.1640625" style="54" bestFit="1" customWidth="1"/>
    <col min="9" max="9" width="15.1640625" style="54" customWidth="1"/>
    <col min="10" max="16384" width="9.33203125" style="54"/>
  </cols>
  <sheetData>
    <row r="1" spans="1:9" ht="21" x14ac:dyDescent="0.15">
      <c r="A1" s="1" t="s">
        <v>201</v>
      </c>
      <c r="B1" s="2"/>
      <c r="C1" s="11"/>
      <c r="D1" s="11"/>
      <c r="E1" s="2"/>
      <c r="F1" s="3"/>
      <c r="G1" s="2"/>
    </row>
    <row r="2" spans="1:9" x14ac:dyDescent="0.15">
      <c r="A2" s="53"/>
      <c r="B2" s="53"/>
      <c r="C2" s="55"/>
      <c r="D2" s="55"/>
      <c r="E2" s="53"/>
      <c r="F2" s="56"/>
      <c r="G2" s="53"/>
      <c r="H2" s="53"/>
      <c r="I2" s="53"/>
    </row>
    <row r="3" spans="1:9" x14ac:dyDescent="0.15">
      <c r="A3" s="53"/>
      <c r="B3" s="53"/>
      <c r="C3" s="55"/>
      <c r="D3" s="55"/>
      <c r="E3" s="53"/>
      <c r="F3" s="56"/>
      <c r="G3" s="53"/>
      <c r="H3" s="53"/>
      <c r="I3" s="53"/>
    </row>
    <row r="4" spans="1:9" x14ac:dyDescent="0.15">
      <c r="A4" s="53"/>
      <c r="B4" s="53"/>
      <c r="C4" s="113" t="s">
        <v>0</v>
      </c>
      <c r="D4" s="112"/>
      <c r="E4" s="83" t="str">
        <f>パラメタ!C10</f>
        <v>tbdb501v</v>
      </c>
      <c r="F4" s="57"/>
      <c r="G4" s="53"/>
    </row>
    <row r="5" spans="1:9" x14ac:dyDescent="0.15">
      <c r="A5" s="53"/>
      <c r="B5" s="53"/>
      <c r="C5" s="113" t="s">
        <v>62</v>
      </c>
      <c r="D5" s="112"/>
      <c r="E5" s="93">
        <f>パラメタ!D10</f>
        <v>3306</v>
      </c>
      <c r="F5" s="57"/>
      <c r="G5" s="53"/>
    </row>
    <row r="6" spans="1:9" x14ac:dyDescent="0.15">
      <c r="A6" s="53"/>
      <c r="B6" s="53"/>
      <c r="C6" s="113" t="s">
        <v>38</v>
      </c>
      <c r="D6" s="112"/>
      <c r="E6" s="83" t="str">
        <f>パラメタ!E10</f>
        <v>検証</v>
      </c>
      <c r="F6" s="57"/>
      <c r="G6" s="53"/>
      <c r="H6" s="64" t="s">
        <v>29</v>
      </c>
      <c r="I6" s="65">
        <v>45324</v>
      </c>
    </row>
    <row r="7" spans="1:9" x14ac:dyDescent="0.15">
      <c r="A7" s="53"/>
      <c r="B7" s="53"/>
      <c r="C7" s="113" t="s">
        <v>39</v>
      </c>
      <c r="D7" s="112"/>
      <c r="E7" s="83" t="str">
        <f>パラメタ!F10</f>
        <v>無し</v>
      </c>
      <c r="F7" s="57"/>
      <c r="G7" s="53"/>
      <c r="H7" s="64" t="s">
        <v>25</v>
      </c>
      <c r="I7" s="65"/>
    </row>
    <row r="8" spans="1:9" x14ac:dyDescent="0.15">
      <c r="A8" s="53"/>
      <c r="B8" s="53"/>
      <c r="C8" s="53"/>
      <c r="D8" s="55"/>
      <c r="E8" s="55"/>
      <c r="F8" s="57"/>
      <c r="G8" s="53"/>
      <c r="H8" s="64" t="s">
        <v>30</v>
      </c>
      <c r="I8" s="65"/>
    </row>
    <row r="9" spans="1:9" x14ac:dyDescent="0.15">
      <c r="A9" s="53"/>
      <c r="B9" s="53"/>
      <c r="C9" s="53"/>
      <c r="D9" s="55"/>
      <c r="E9" s="55"/>
      <c r="F9" s="57"/>
      <c r="G9" s="53"/>
      <c r="H9" s="64" t="s">
        <v>31</v>
      </c>
      <c r="I9" s="65"/>
    </row>
    <row r="10" spans="1:9" x14ac:dyDescent="0.15">
      <c r="A10" s="53"/>
      <c r="B10" s="53"/>
      <c r="C10" s="55"/>
      <c r="D10" s="55"/>
      <c r="E10" s="53"/>
      <c r="F10" s="56"/>
      <c r="G10" s="53"/>
      <c r="H10" s="51"/>
      <c r="I10" s="51"/>
    </row>
    <row r="11" spans="1:9" x14ac:dyDescent="0.15">
      <c r="A11" s="53"/>
      <c r="B11" s="200" t="s">
        <v>23</v>
      </c>
      <c r="C11" s="202" t="s">
        <v>1</v>
      </c>
      <c r="D11" s="62"/>
      <c r="E11" s="200" t="s">
        <v>2</v>
      </c>
      <c r="F11" s="204" t="s">
        <v>24</v>
      </c>
      <c r="G11" s="205"/>
      <c r="H11" s="192" t="s">
        <v>3</v>
      </c>
      <c r="I11" s="192" t="s">
        <v>4</v>
      </c>
    </row>
    <row r="12" spans="1:9" x14ac:dyDescent="0.15">
      <c r="A12" s="53"/>
      <c r="B12" s="201"/>
      <c r="C12" s="203"/>
      <c r="D12" s="63"/>
      <c r="E12" s="201"/>
      <c r="F12" s="206"/>
      <c r="G12" s="207"/>
      <c r="H12" s="193"/>
      <c r="I12" s="193"/>
    </row>
    <row r="13" spans="1:9" x14ac:dyDescent="0.15">
      <c r="A13" s="53"/>
      <c r="B13" s="4" t="s">
        <v>7</v>
      </c>
      <c r="C13" s="5"/>
      <c r="D13" s="5"/>
      <c r="E13" s="5"/>
      <c r="F13" s="5"/>
      <c r="G13" s="5"/>
      <c r="H13" s="5"/>
      <c r="I13" s="5"/>
    </row>
    <row r="14" spans="1:9" x14ac:dyDescent="0.15">
      <c r="A14" s="53"/>
      <c r="B14" s="194">
        <v>1</v>
      </c>
      <c r="C14" s="12" t="s">
        <v>17</v>
      </c>
      <c r="D14" s="6"/>
      <c r="E14" s="17" t="s">
        <v>34</v>
      </c>
      <c r="F14" s="21"/>
      <c r="G14" s="28" t="s">
        <v>33</v>
      </c>
      <c r="H14" s="197" t="str">
        <f>$E$4</f>
        <v>tbdb501v</v>
      </c>
      <c r="I14" s="197"/>
    </row>
    <row r="15" spans="1:9" x14ac:dyDescent="0.15">
      <c r="A15" s="53"/>
      <c r="B15" s="195"/>
      <c r="C15" s="13"/>
      <c r="D15" s="7"/>
      <c r="E15" s="20" t="s">
        <v>35</v>
      </c>
      <c r="F15" s="21"/>
      <c r="G15" s="29" t="s">
        <v>12</v>
      </c>
      <c r="H15" s="198"/>
      <c r="I15" s="198"/>
    </row>
    <row r="16" spans="1:9" x14ac:dyDescent="0.15">
      <c r="A16" s="53"/>
      <c r="B16" s="195"/>
      <c r="C16" s="13"/>
      <c r="D16" s="7"/>
      <c r="E16" s="20"/>
      <c r="F16" s="21"/>
      <c r="G16" s="22"/>
      <c r="H16" s="198"/>
      <c r="I16" s="198"/>
    </row>
    <row r="17" spans="1:9" x14ac:dyDescent="0.15">
      <c r="A17" s="53"/>
      <c r="B17" s="195"/>
      <c r="C17" s="13"/>
      <c r="D17" s="7"/>
      <c r="E17" s="20" t="s">
        <v>11</v>
      </c>
      <c r="F17" s="21" t="s">
        <v>189</v>
      </c>
      <c r="G17" s="22" t="s">
        <v>10</v>
      </c>
      <c r="H17" s="198"/>
      <c r="I17" s="198"/>
    </row>
    <row r="18" spans="1:9" x14ac:dyDescent="0.15">
      <c r="A18" s="53"/>
      <c r="B18" s="195"/>
      <c r="C18" s="13"/>
      <c r="D18" s="7"/>
      <c r="E18" s="20"/>
      <c r="F18" s="21"/>
      <c r="G18" s="22" t="str">
        <f>CONCATENATE("確認) ",$E$4," であること")</f>
        <v>確認) tbdb501v であること</v>
      </c>
      <c r="H18" s="198"/>
      <c r="I18" s="198"/>
    </row>
    <row r="19" spans="1:9" x14ac:dyDescent="0.15">
      <c r="A19" s="53"/>
      <c r="B19" s="195"/>
      <c r="C19" s="13"/>
      <c r="D19" s="7"/>
      <c r="E19" s="20"/>
      <c r="F19" s="21"/>
      <c r="G19" s="22"/>
      <c r="H19" s="198"/>
      <c r="I19" s="198"/>
    </row>
    <row r="20" spans="1:9" x14ac:dyDescent="0.15">
      <c r="A20" s="53"/>
      <c r="B20" s="195"/>
      <c r="C20" s="13"/>
      <c r="D20" s="7"/>
      <c r="E20" s="20" t="s">
        <v>36</v>
      </c>
      <c r="F20" s="21" t="s">
        <v>189</v>
      </c>
      <c r="G20" s="22" t="s">
        <v>5</v>
      </c>
      <c r="H20" s="198"/>
      <c r="I20" s="198"/>
    </row>
    <row r="21" spans="1:9" x14ac:dyDescent="0.15">
      <c r="A21" s="53"/>
      <c r="B21" s="195"/>
      <c r="C21" s="13"/>
      <c r="D21" s="7"/>
      <c r="E21" s="20"/>
      <c r="F21" s="31"/>
      <c r="G21" s="22"/>
      <c r="H21" s="198"/>
      <c r="I21" s="198"/>
    </row>
    <row r="22" spans="1:9" x14ac:dyDescent="0.15">
      <c r="A22" s="53"/>
      <c r="B22" s="195"/>
      <c r="C22" s="13"/>
      <c r="D22" s="7"/>
      <c r="E22" s="20" t="s">
        <v>13</v>
      </c>
      <c r="F22" s="21" t="s">
        <v>190</v>
      </c>
      <c r="G22" s="22" t="s">
        <v>14</v>
      </c>
      <c r="H22" s="198"/>
      <c r="I22" s="198"/>
    </row>
    <row r="23" spans="1:9" x14ac:dyDescent="0.15">
      <c r="A23" s="53"/>
      <c r="B23" s="195"/>
      <c r="C23" s="13"/>
      <c r="D23" s="7"/>
      <c r="E23" s="20"/>
      <c r="F23" s="21"/>
      <c r="G23" s="22"/>
      <c r="H23" s="198"/>
      <c r="I23" s="198"/>
    </row>
    <row r="24" spans="1:9" x14ac:dyDescent="0.15">
      <c r="A24" s="53"/>
      <c r="B24" s="195"/>
      <c r="C24" s="13"/>
      <c r="D24" s="7"/>
      <c r="E24" s="30" t="s">
        <v>160</v>
      </c>
      <c r="F24" s="21" t="s">
        <v>187</v>
      </c>
      <c r="G24" s="131" t="s">
        <v>161</v>
      </c>
      <c r="H24" s="198"/>
      <c r="I24" s="198"/>
    </row>
    <row r="25" spans="1:9" x14ac:dyDescent="0.15">
      <c r="A25" s="53"/>
      <c r="B25" s="195"/>
      <c r="C25" s="13"/>
      <c r="D25" s="7"/>
      <c r="E25" s="137" t="s">
        <v>173</v>
      </c>
      <c r="F25" s="31"/>
      <c r="G25" s="131" t="s">
        <v>162</v>
      </c>
      <c r="H25" s="198"/>
      <c r="I25" s="198"/>
    </row>
    <row r="26" spans="1:9" x14ac:dyDescent="0.15">
      <c r="A26" s="53"/>
      <c r="B26" s="195"/>
      <c r="C26" s="13"/>
      <c r="D26" s="7"/>
      <c r="E26" s="20"/>
      <c r="F26" s="31"/>
      <c r="G26" s="22"/>
      <c r="H26" s="198"/>
      <c r="I26" s="198"/>
    </row>
    <row r="27" spans="1:9" x14ac:dyDescent="0.15">
      <c r="A27" s="53"/>
      <c r="B27" s="195"/>
      <c r="C27" s="13"/>
      <c r="D27" s="7"/>
      <c r="E27" s="30" t="s">
        <v>60</v>
      </c>
      <c r="F27" s="21" t="s">
        <v>187</v>
      </c>
      <c r="G27" s="32" t="str">
        <f>パラメタ!H10</f>
        <v>/opt/s02/mysql/bin/mysql --defaults-file=/data/s02/mysql/my.cnf -u root -p town --socket=/data/s02/mysql/mysql.sock</v>
      </c>
      <c r="H27" s="198"/>
      <c r="I27" s="198"/>
    </row>
    <row r="28" spans="1:9" x14ac:dyDescent="0.15">
      <c r="A28" s="53"/>
      <c r="B28" s="195"/>
      <c r="C28" s="13"/>
      <c r="D28" s="7"/>
      <c r="E28" s="30"/>
      <c r="F28" s="31"/>
      <c r="G28" s="32" t="s">
        <v>163</v>
      </c>
      <c r="H28" s="198"/>
      <c r="I28" s="198"/>
    </row>
    <row r="29" spans="1:9" x14ac:dyDescent="0.15">
      <c r="A29" s="53"/>
      <c r="B29" s="196"/>
      <c r="C29" s="14"/>
      <c r="D29" s="8"/>
      <c r="E29" s="26"/>
      <c r="F29" s="24"/>
      <c r="G29" s="27"/>
      <c r="H29" s="199"/>
      <c r="I29" s="199"/>
    </row>
    <row r="30" spans="1:9" x14ac:dyDescent="0.15">
      <c r="A30" s="53"/>
      <c r="B30" s="4" t="s">
        <v>7</v>
      </c>
      <c r="C30" s="5"/>
      <c r="D30" s="5"/>
      <c r="E30" s="114"/>
      <c r="F30" s="5"/>
      <c r="G30" s="5"/>
      <c r="H30" s="5"/>
      <c r="I30" s="5"/>
    </row>
    <row r="31" spans="1:9" s="53" customFormat="1" ht="11.25" customHeight="1" x14ac:dyDescent="0.15">
      <c r="B31" s="194">
        <v>2</v>
      </c>
      <c r="C31" s="13" t="s">
        <v>20</v>
      </c>
      <c r="D31" s="9"/>
      <c r="E31" s="17"/>
      <c r="F31" s="18"/>
      <c r="G31" s="22"/>
      <c r="H31" s="197" t="str">
        <f>$E$4</f>
        <v>tbdb501v</v>
      </c>
      <c r="I31" s="197"/>
    </row>
    <row r="32" spans="1:9" s="53" customFormat="1" ht="11.25" customHeight="1" x14ac:dyDescent="0.15">
      <c r="B32" s="195"/>
      <c r="C32" s="13"/>
      <c r="D32" s="9"/>
      <c r="E32" s="20" t="s">
        <v>21</v>
      </c>
      <c r="F32" s="21" t="s">
        <v>191</v>
      </c>
      <c r="G32" s="22" t="str">
        <f>IF(パラメタ!Q25="","",CONCATENATE("SELECT Host,User FROM mysql.user WHERE user='",パラメタ!D25,"'\G"))</f>
        <v>SELECT Host,User FROM mysql.user WHERE user='bcz049633'\G</v>
      </c>
      <c r="H32" s="198"/>
      <c r="I32" s="198"/>
    </row>
    <row r="33" spans="1:9" s="53" customFormat="1" ht="11.25" customHeight="1" x14ac:dyDescent="0.15">
      <c r="B33" s="195"/>
      <c r="C33" s="13"/>
      <c r="D33" s="9"/>
      <c r="E33" s="38"/>
      <c r="F33" s="21" t="s">
        <v>191</v>
      </c>
      <c r="G33" s="22" t="str">
        <f>IF(パラメタ!Q26="","",CONCATENATE("SELECT Host,User FROM mysql.user WHERE user=""",パラメタ!D26,"""\G"))</f>
        <v>SELECT Host,User FROM mysql.user WHERE user="bcz049634"\G</v>
      </c>
      <c r="H33" s="198"/>
      <c r="I33" s="198"/>
    </row>
    <row r="34" spans="1:9" s="53" customFormat="1" ht="11.25" customHeight="1" x14ac:dyDescent="0.15">
      <c r="B34" s="195"/>
      <c r="C34" s="13"/>
      <c r="D34" s="9"/>
      <c r="E34" s="38"/>
      <c r="F34" s="21" t="s">
        <v>191</v>
      </c>
      <c r="G34" s="22" t="str">
        <f>IF(パラメタ!Q27="","",CONCATENATE("SELECT Host,User FROM mysql.user WHERE user=""",パラメタ!D27,"""\G"))</f>
        <v>SELECT Host,User FROM mysql.user WHERE user="bc0090761"\G</v>
      </c>
      <c r="H34" s="198"/>
      <c r="I34" s="198"/>
    </row>
    <row r="35" spans="1:9" s="53" customFormat="1" ht="11.25" customHeight="1" x14ac:dyDescent="0.15">
      <c r="B35" s="195"/>
      <c r="C35" s="13"/>
      <c r="D35" s="9"/>
      <c r="E35" s="38"/>
      <c r="F35" s="21" t="s">
        <v>191</v>
      </c>
      <c r="G35" s="22" t="str">
        <f>IF(パラメタ!Q28="","",CONCATENATE("SELECT Host,User FROM mysql.user WHERE user=""",パラメタ!D28,"""\G"))</f>
        <v/>
      </c>
      <c r="H35" s="198"/>
      <c r="I35" s="198"/>
    </row>
    <row r="36" spans="1:9" s="53" customFormat="1" ht="11.25" customHeight="1" x14ac:dyDescent="0.15">
      <c r="B36" s="195"/>
      <c r="C36" s="13"/>
      <c r="D36" s="9"/>
      <c r="E36" s="38"/>
      <c r="F36" s="21" t="s">
        <v>191</v>
      </c>
      <c r="G36" s="22" t="str">
        <f>IF(パラメタ!Q29="","",CONCATENATE("SELECT Host,User FROM mysql.user WHERE user=""",パラメタ!D29,"""\G"))</f>
        <v/>
      </c>
      <c r="H36" s="198"/>
      <c r="I36" s="198"/>
    </row>
    <row r="37" spans="1:9" s="53" customFormat="1" ht="11.25" customHeight="1" x14ac:dyDescent="0.15">
      <c r="B37" s="195"/>
      <c r="C37" s="13"/>
      <c r="D37" s="9"/>
      <c r="E37" s="38"/>
      <c r="F37" s="21" t="s">
        <v>191</v>
      </c>
      <c r="G37" s="22" t="str">
        <f>IF(パラメタ!Q30="","",CONCATENATE("SELECT Host,User FROM mysql.user WHERE user=""",パラメタ!D30,"""\G"))</f>
        <v/>
      </c>
      <c r="H37" s="198"/>
      <c r="I37" s="198"/>
    </row>
    <row r="38" spans="1:9" s="53" customFormat="1" ht="11.25" customHeight="1" x14ac:dyDescent="0.15">
      <c r="B38" s="195"/>
      <c r="C38" s="13"/>
      <c r="D38" s="9"/>
      <c r="E38" s="38"/>
      <c r="F38" s="21" t="s">
        <v>191</v>
      </c>
      <c r="G38" s="22" t="str">
        <f>IF(パラメタ!Q31="","",CONCATENATE("SELECT Host,User FROM mysql.user WHERE user='",パラメタ!D31,"'\G"))</f>
        <v/>
      </c>
      <c r="H38" s="198"/>
      <c r="I38" s="198"/>
    </row>
    <row r="39" spans="1:9" s="53" customFormat="1" ht="11.25" customHeight="1" x14ac:dyDescent="0.15">
      <c r="B39" s="195"/>
      <c r="C39" s="13"/>
      <c r="D39" s="9"/>
      <c r="E39" s="38"/>
      <c r="F39" s="21" t="s">
        <v>191</v>
      </c>
      <c r="G39" s="22" t="str">
        <f>IF(パラメタ!Q32="","",CONCATENATE("SELECT Host,User FROM mysql.user WHERE user=""",パラメタ!D32,"""\G"))</f>
        <v/>
      </c>
      <c r="H39" s="198"/>
      <c r="I39" s="198"/>
    </row>
    <row r="40" spans="1:9" s="53" customFormat="1" ht="11.25" customHeight="1" x14ac:dyDescent="0.15">
      <c r="B40" s="195"/>
      <c r="C40" s="13"/>
      <c r="D40" s="9"/>
      <c r="E40" s="38"/>
      <c r="F40" s="21" t="s">
        <v>191</v>
      </c>
      <c r="G40" s="22" t="str">
        <f>IF(パラメタ!Q33="","",CONCATENATE("SELECT Host,User FROM mysql.user WHERE user=""",パラメタ!D33,"""\G"))</f>
        <v/>
      </c>
      <c r="H40" s="198"/>
      <c r="I40" s="198"/>
    </row>
    <row r="41" spans="1:9" s="53" customFormat="1" ht="11.25" customHeight="1" x14ac:dyDescent="0.15">
      <c r="B41" s="195"/>
      <c r="C41" s="13"/>
      <c r="D41" s="9"/>
      <c r="E41" s="38"/>
      <c r="F41" s="21" t="s">
        <v>191</v>
      </c>
      <c r="G41" s="22" t="str">
        <f>IF(パラメタ!Q34="","",CONCATENATE("SELECT Host,User FROM mysql.user WHERE user=""",パラメタ!D34,"""\G"))</f>
        <v/>
      </c>
      <c r="H41" s="198"/>
      <c r="I41" s="198"/>
    </row>
    <row r="42" spans="1:9" s="53" customFormat="1" ht="11.25" customHeight="1" x14ac:dyDescent="0.15">
      <c r="B42" s="196"/>
      <c r="C42" s="14"/>
      <c r="D42" s="10"/>
      <c r="E42" s="38"/>
      <c r="F42" s="39"/>
      <c r="G42" s="40"/>
      <c r="H42" s="198"/>
      <c r="I42" s="198"/>
    </row>
    <row r="43" spans="1:9" s="59" customFormat="1" x14ac:dyDescent="0.15">
      <c r="A43" s="58"/>
      <c r="B43" s="194">
        <v>3</v>
      </c>
      <c r="C43" s="41" t="s">
        <v>63</v>
      </c>
      <c r="D43" s="42"/>
      <c r="E43" s="43"/>
      <c r="F43" s="44"/>
      <c r="G43" s="45"/>
      <c r="H43" s="208" t="str">
        <f>$E$4</f>
        <v>tbdb501v</v>
      </c>
      <c r="I43" s="208"/>
    </row>
    <row r="44" spans="1:9" s="59" customFormat="1" x14ac:dyDescent="0.15">
      <c r="A44" s="58"/>
      <c r="B44" s="195"/>
      <c r="C44" s="33"/>
      <c r="D44" s="34"/>
      <c r="E44" s="35" t="s">
        <v>184</v>
      </c>
      <c r="F44" s="21" t="s">
        <v>195</v>
      </c>
      <c r="G44" s="94" t="s">
        <v>196</v>
      </c>
      <c r="H44" s="209"/>
      <c r="I44" s="209"/>
    </row>
    <row r="45" spans="1:9" s="59" customFormat="1" x14ac:dyDescent="0.15">
      <c r="A45" s="58"/>
      <c r="B45" s="195"/>
      <c r="C45" s="33"/>
      <c r="D45" s="34"/>
      <c r="E45" s="35"/>
      <c r="F45" s="36"/>
      <c r="G45" s="94" t="s">
        <v>197</v>
      </c>
      <c r="H45" s="209"/>
      <c r="I45" s="209"/>
    </row>
    <row r="46" spans="1:9" s="59" customFormat="1" x14ac:dyDescent="0.15">
      <c r="A46" s="58"/>
      <c r="B46" s="195"/>
      <c r="C46" s="33"/>
      <c r="D46" s="34"/>
      <c r="E46" s="158"/>
      <c r="F46" s="159"/>
      <c r="G46" s="160"/>
      <c r="H46" s="209"/>
      <c r="I46" s="209"/>
    </row>
    <row r="47" spans="1:9" x14ac:dyDescent="0.15">
      <c r="A47" s="53"/>
      <c r="B47" s="4" t="s">
        <v>9</v>
      </c>
      <c r="C47" s="5"/>
      <c r="D47" s="5"/>
      <c r="E47" s="5"/>
      <c r="F47" s="5"/>
      <c r="G47" s="5"/>
      <c r="H47" s="5"/>
      <c r="I47" s="5"/>
    </row>
    <row r="48" spans="1:9" s="53" customFormat="1" ht="11.25" customHeight="1" x14ac:dyDescent="0.15">
      <c r="B48" s="194">
        <v>4</v>
      </c>
      <c r="C48" s="13" t="s">
        <v>15</v>
      </c>
      <c r="D48" s="9"/>
      <c r="E48" s="17"/>
      <c r="F48" s="18"/>
      <c r="G48" s="19"/>
      <c r="H48" s="197" t="str">
        <f>$E$4</f>
        <v>tbdb501v</v>
      </c>
      <c r="I48" s="197"/>
    </row>
    <row r="49" spans="1:9" s="53" customFormat="1" ht="11.25" customHeight="1" x14ac:dyDescent="0.15">
      <c r="B49" s="195"/>
      <c r="C49" s="15"/>
      <c r="D49" s="9"/>
      <c r="E49" s="20" t="s">
        <v>16</v>
      </c>
      <c r="F49" s="21"/>
      <c r="G49" s="37"/>
      <c r="H49" s="198"/>
      <c r="I49" s="198"/>
    </row>
    <row r="50" spans="1:9" s="53" customFormat="1" ht="11.25" customHeight="1" x14ac:dyDescent="0.15">
      <c r="B50" s="195"/>
      <c r="C50" s="15"/>
      <c r="D50" s="9"/>
      <c r="E50" s="20"/>
      <c r="F50" s="21"/>
      <c r="G50" s="37"/>
      <c r="H50" s="198"/>
      <c r="I50" s="198"/>
    </row>
    <row r="51" spans="1:9" s="53" customFormat="1" ht="11.25" customHeight="1" x14ac:dyDescent="0.15">
      <c r="B51" s="195"/>
      <c r="C51" s="15"/>
      <c r="D51" s="9"/>
      <c r="E51" s="20"/>
      <c r="F51" s="21"/>
      <c r="G51" s="37"/>
      <c r="H51" s="198"/>
      <c r="I51" s="198"/>
    </row>
    <row r="52" spans="1:9" s="53" customFormat="1" ht="11.25" customHeight="1" x14ac:dyDescent="0.15">
      <c r="B52" s="195"/>
      <c r="C52" s="15"/>
      <c r="D52" s="9"/>
      <c r="E52" s="20"/>
      <c r="F52" s="21"/>
      <c r="G52" s="37"/>
      <c r="H52" s="198"/>
      <c r="I52" s="198"/>
    </row>
    <row r="53" spans="1:9" s="53" customFormat="1" ht="11.25" customHeight="1" x14ac:dyDescent="0.15">
      <c r="B53" s="195"/>
      <c r="C53" s="15"/>
      <c r="D53" s="9"/>
      <c r="E53" s="20"/>
      <c r="F53" s="21"/>
      <c r="G53" s="37"/>
      <c r="H53" s="198"/>
      <c r="I53" s="198"/>
    </row>
    <row r="54" spans="1:9" s="53" customFormat="1" ht="11.25" customHeight="1" x14ac:dyDescent="0.15">
      <c r="B54" s="195"/>
      <c r="C54" s="15"/>
      <c r="D54" s="9"/>
      <c r="E54" s="20"/>
      <c r="F54" s="21"/>
      <c r="G54" s="37"/>
      <c r="H54" s="198"/>
      <c r="I54" s="198"/>
    </row>
    <row r="55" spans="1:9" s="53" customFormat="1" ht="11.25" customHeight="1" x14ac:dyDescent="0.15">
      <c r="B55" s="195"/>
      <c r="C55" s="15"/>
      <c r="D55" s="9"/>
      <c r="E55" s="20"/>
      <c r="F55" s="21"/>
      <c r="G55" s="37"/>
      <c r="H55" s="198"/>
      <c r="I55" s="198"/>
    </row>
    <row r="56" spans="1:9" s="53" customFormat="1" ht="11.25" customHeight="1" x14ac:dyDescent="0.15">
      <c r="B56" s="195"/>
      <c r="C56" s="15"/>
      <c r="D56" s="9"/>
      <c r="E56" s="20"/>
      <c r="F56" s="21"/>
      <c r="G56" s="37"/>
      <c r="H56" s="198"/>
      <c r="I56" s="198"/>
    </row>
    <row r="57" spans="1:9" s="53" customFormat="1" ht="11.25" customHeight="1" x14ac:dyDescent="0.15">
      <c r="B57" s="195"/>
      <c r="C57" s="15"/>
      <c r="D57" s="9"/>
      <c r="E57" s="20"/>
      <c r="F57" s="21"/>
      <c r="G57" s="37"/>
      <c r="H57" s="198"/>
      <c r="I57" s="198"/>
    </row>
    <row r="58" spans="1:9" s="53" customFormat="1" ht="11.25" customHeight="1" x14ac:dyDescent="0.15">
      <c r="B58" s="195"/>
      <c r="C58" s="15"/>
      <c r="D58" s="9"/>
      <c r="E58" s="20"/>
      <c r="F58" s="21"/>
      <c r="G58" s="37"/>
      <c r="H58" s="198"/>
      <c r="I58" s="198"/>
    </row>
    <row r="59" spans="1:9" s="53" customFormat="1" x14ac:dyDescent="0.15">
      <c r="B59" s="196"/>
      <c r="C59" s="16"/>
      <c r="D59" s="10"/>
      <c r="E59" s="23"/>
      <c r="F59" s="24"/>
      <c r="G59" s="25"/>
      <c r="H59" s="199"/>
      <c r="I59" s="199"/>
    </row>
    <row r="60" spans="1:9" x14ac:dyDescent="0.15">
      <c r="A60" s="53"/>
      <c r="B60" s="4" t="s">
        <v>8</v>
      </c>
      <c r="C60" s="5"/>
      <c r="D60" s="5"/>
      <c r="E60" s="5"/>
      <c r="F60" s="5"/>
      <c r="G60" s="5"/>
      <c r="H60" s="5"/>
      <c r="I60" s="5"/>
    </row>
    <row r="61" spans="1:9" s="53" customFormat="1" ht="11.25" customHeight="1" x14ac:dyDescent="0.15">
      <c r="B61" s="194">
        <v>6</v>
      </c>
      <c r="C61" s="13" t="s">
        <v>20</v>
      </c>
      <c r="D61" s="9"/>
      <c r="E61" s="17"/>
      <c r="F61" s="18"/>
      <c r="G61" s="19"/>
      <c r="H61" s="197" t="str">
        <f>$E$4</f>
        <v>tbdb501v</v>
      </c>
      <c r="I61" s="197"/>
    </row>
    <row r="62" spans="1:9" s="53" customFormat="1" ht="11.25" customHeight="1" x14ac:dyDescent="0.15">
      <c r="B62" s="195"/>
      <c r="C62" s="13"/>
      <c r="D62" s="9"/>
      <c r="E62" s="20" t="s">
        <v>22</v>
      </c>
      <c r="F62" s="21" t="s">
        <v>193</v>
      </c>
      <c r="G62" s="22" t="str">
        <f>IF(パラメタ!Q25="","",CONCATENATE("SELECT Host,User FROM mysql.user WHERE user='",パラメタ!D25,"'\G"))</f>
        <v>SELECT Host,User FROM mysql.user WHERE user='bcz049633'\G</v>
      </c>
      <c r="H62" s="198"/>
      <c r="I62" s="198"/>
    </row>
    <row r="63" spans="1:9" s="53" customFormat="1" ht="11.25" customHeight="1" x14ac:dyDescent="0.15">
      <c r="B63" s="195"/>
      <c r="C63" s="13"/>
      <c r="D63" s="9"/>
      <c r="E63" s="38"/>
      <c r="F63" s="21" t="s">
        <v>193</v>
      </c>
      <c r="G63" s="22" t="str">
        <f>IF(パラメタ!Q26="","",CONCATENATE("SELECT Host,User FROM mysql.user WHERE user='",パラメタ!D26,"'\G"))</f>
        <v>SELECT Host,User FROM mysql.user WHERE user='bcz049634'\G</v>
      </c>
      <c r="H63" s="198"/>
      <c r="I63" s="198"/>
    </row>
    <row r="64" spans="1:9" s="53" customFormat="1" ht="11.25" customHeight="1" x14ac:dyDescent="0.15">
      <c r="B64" s="195"/>
      <c r="C64" s="13"/>
      <c r="D64" s="9"/>
      <c r="E64" s="38"/>
      <c r="F64" s="21" t="s">
        <v>193</v>
      </c>
      <c r="G64" s="22" t="str">
        <f>IF(パラメタ!Q27="","",CONCATENATE("SELECT Host,User FROM mysql.user WHERE user='",パラメタ!D27,"'\G"))</f>
        <v>SELECT Host,User FROM mysql.user WHERE user='bc0090761'\G</v>
      </c>
      <c r="H64" s="198"/>
      <c r="I64" s="198"/>
    </row>
    <row r="65" spans="2:9" s="53" customFormat="1" ht="11.25" customHeight="1" x14ac:dyDescent="0.15">
      <c r="B65" s="195"/>
      <c r="C65" s="13"/>
      <c r="D65" s="9"/>
      <c r="E65" s="38"/>
      <c r="F65" s="21" t="s">
        <v>193</v>
      </c>
      <c r="G65" s="22" t="str">
        <f>IF(パラメタ!Q28="","",CONCATENATE("SELECT Host,User FROM mysql.user WHERE user='",パラメタ!D28,"'\G"))</f>
        <v/>
      </c>
      <c r="H65" s="198"/>
      <c r="I65" s="198"/>
    </row>
    <row r="66" spans="2:9" s="53" customFormat="1" ht="11.25" customHeight="1" x14ac:dyDescent="0.15">
      <c r="B66" s="195"/>
      <c r="C66" s="13"/>
      <c r="D66" s="9"/>
      <c r="E66" s="38"/>
      <c r="F66" s="21" t="s">
        <v>193</v>
      </c>
      <c r="G66" s="22" t="str">
        <f>IF(パラメタ!Q29="","",CONCATENATE("SELECT Host,User FROM mysql.user WHERE user='",パラメタ!D29,"'\G"))</f>
        <v/>
      </c>
      <c r="H66" s="198"/>
      <c r="I66" s="198"/>
    </row>
    <row r="67" spans="2:9" s="53" customFormat="1" ht="11.25" customHeight="1" x14ac:dyDescent="0.15">
      <c r="B67" s="195"/>
      <c r="C67" s="13"/>
      <c r="D67" s="9"/>
      <c r="E67" s="38"/>
      <c r="F67" s="21" t="s">
        <v>193</v>
      </c>
      <c r="G67" s="22" t="str">
        <f>IF(パラメタ!Q30="","",CONCATENATE("SELECT Host,User FROM mysql.user WHERE user='",パラメタ!D30,"'\G"))</f>
        <v/>
      </c>
      <c r="H67" s="198"/>
      <c r="I67" s="198"/>
    </row>
    <row r="68" spans="2:9" s="53" customFormat="1" ht="11.25" customHeight="1" x14ac:dyDescent="0.15">
      <c r="B68" s="195"/>
      <c r="C68" s="13"/>
      <c r="D68" s="9"/>
      <c r="E68" s="38"/>
      <c r="F68" s="21" t="s">
        <v>193</v>
      </c>
      <c r="G68" s="22" t="str">
        <f>IF(パラメタ!Q31="","",CONCATENATE("SELECT Host,User FROM mysql.user WHERE user='",パラメタ!D31,"'\G"))</f>
        <v/>
      </c>
      <c r="H68" s="198"/>
      <c r="I68" s="198"/>
    </row>
    <row r="69" spans="2:9" s="53" customFormat="1" ht="11.25" customHeight="1" x14ac:dyDescent="0.15">
      <c r="B69" s="195"/>
      <c r="C69" s="13"/>
      <c r="D69" s="9"/>
      <c r="E69" s="38"/>
      <c r="F69" s="21" t="s">
        <v>193</v>
      </c>
      <c r="G69" s="22" t="str">
        <f>IF(パラメタ!Q32="","",CONCATENATE("SELECT Host,User FROM mysql.user WHERE user='",パラメタ!D32,"'\G"))</f>
        <v/>
      </c>
      <c r="H69" s="198"/>
      <c r="I69" s="198"/>
    </row>
    <row r="70" spans="2:9" s="53" customFormat="1" ht="11.25" customHeight="1" x14ac:dyDescent="0.15">
      <c r="B70" s="195"/>
      <c r="C70" s="13"/>
      <c r="D70" s="9"/>
      <c r="E70" s="38"/>
      <c r="F70" s="21" t="s">
        <v>193</v>
      </c>
      <c r="G70" s="22" t="str">
        <f>IF(パラメタ!Q33="","",CONCATENATE("SELECT Host,User FROM mysql.user WHERE user='",パラメタ!D33,"'\G"))</f>
        <v/>
      </c>
      <c r="H70" s="198"/>
      <c r="I70" s="198"/>
    </row>
    <row r="71" spans="2:9" s="53" customFormat="1" ht="11.25" customHeight="1" x14ac:dyDescent="0.15">
      <c r="B71" s="195"/>
      <c r="C71" s="13"/>
      <c r="D71" s="9"/>
      <c r="E71" s="38"/>
      <c r="F71" s="21" t="s">
        <v>193</v>
      </c>
      <c r="G71" s="22" t="str">
        <f>IF(パラメタ!Q34="","",CONCATENATE("SELECT Host,User FROM mysql.user WHERE user='",パラメタ!D34,"'\G"))</f>
        <v/>
      </c>
      <c r="H71" s="198"/>
      <c r="I71" s="198"/>
    </row>
    <row r="72" spans="2:9" s="53" customFormat="1" ht="11.25" customHeight="1" x14ac:dyDescent="0.15">
      <c r="B72" s="195"/>
      <c r="C72" s="14"/>
      <c r="D72" s="10"/>
      <c r="E72" s="38"/>
      <c r="F72" s="39"/>
      <c r="G72" s="40"/>
      <c r="H72" s="198"/>
      <c r="I72" s="198"/>
    </row>
    <row r="73" spans="2:9" s="53" customFormat="1" ht="11.25" customHeight="1" x14ac:dyDescent="0.15">
      <c r="B73" s="195"/>
      <c r="C73" s="13" t="s">
        <v>92</v>
      </c>
      <c r="D73" s="9"/>
      <c r="E73" s="17"/>
      <c r="F73" s="18"/>
      <c r="G73" s="19"/>
      <c r="H73" s="197" t="str">
        <f>$E$4</f>
        <v>tbdb501v</v>
      </c>
      <c r="I73" s="197"/>
    </row>
    <row r="74" spans="2:9" s="53" customFormat="1" ht="11.25" customHeight="1" x14ac:dyDescent="0.15">
      <c r="B74" s="195"/>
      <c r="C74" s="13"/>
      <c r="D74" s="9"/>
      <c r="E74" s="20" t="s">
        <v>93</v>
      </c>
      <c r="F74" s="21" t="s">
        <v>192</v>
      </c>
      <c r="G74" s="22" t="str">
        <f>IF(パラメタ!Q25="","",CONCATENATE("SHOW GRANTS FOR '",パラメタ!D25,"'@'%';"))</f>
        <v>SHOW GRANTS FOR 'bcz049633'@'%';</v>
      </c>
      <c r="H74" s="198"/>
      <c r="I74" s="198"/>
    </row>
    <row r="75" spans="2:9" s="53" customFormat="1" ht="11.25" customHeight="1" x14ac:dyDescent="0.15">
      <c r="B75" s="195"/>
      <c r="C75" s="13"/>
      <c r="D75" s="9"/>
      <c r="E75" s="38"/>
      <c r="F75" s="21" t="s">
        <v>192</v>
      </c>
      <c r="G75" s="22" t="str">
        <f>IF(パラメタ!Q26="","",CONCATENATE("SHOW GRANTS FOR '",パラメタ!D26,"'@'%';"))</f>
        <v>SHOW GRANTS FOR 'bcz049634'@'%';</v>
      </c>
      <c r="H75" s="198"/>
      <c r="I75" s="198"/>
    </row>
    <row r="76" spans="2:9" s="53" customFormat="1" ht="11.25" customHeight="1" x14ac:dyDescent="0.15">
      <c r="B76" s="195"/>
      <c r="C76" s="13"/>
      <c r="D76" s="9"/>
      <c r="E76" s="38"/>
      <c r="F76" s="21" t="s">
        <v>192</v>
      </c>
      <c r="G76" s="22" t="str">
        <f>IF(パラメタ!Q27="","",CONCATENATE("SHOW GRANTS FOR '",パラメタ!D27,"'@'%';"))</f>
        <v>SHOW GRANTS FOR 'bc0090761'@'%';</v>
      </c>
      <c r="H76" s="198"/>
      <c r="I76" s="198"/>
    </row>
    <row r="77" spans="2:9" s="53" customFormat="1" ht="11.25" customHeight="1" x14ac:dyDescent="0.15">
      <c r="B77" s="195"/>
      <c r="C77" s="13"/>
      <c r="D77" s="9"/>
      <c r="E77" s="38"/>
      <c r="F77" s="21" t="s">
        <v>192</v>
      </c>
      <c r="G77" s="22" t="str">
        <f>IF(パラメタ!Q28="","",CONCATENATE("SHOW GRANTS FOR '",パラメタ!D28,"'@'%';"))</f>
        <v/>
      </c>
      <c r="H77" s="198"/>
      <c r="I77" s="198"/>
    </row>
    <row r="78" spans="2:9" s="53" customFormat="1" ht="11.25" customHeight="1" x14ac:dyDescent="0.15">
      <c r="B78" s="195"/>
      <c r="C78" s="13"/>
      <c r="D78" s="9"/>
      <c r="E78" s="38"/>
      <c r="F78" s="21" t="s">
        <v>192</v>
      </c>
      <c r="G78" s="22" t="str">
        <f>IF(パラメタ!Q29="","",CONCATENATE("SHOW GRANTS FOR '",パラメタ!D29,"'@'%';"))</f>
        <v/>
      </c>
      <c r="H78" s="198"/>
      <c r="I78" s="198"/>
    </row>
    <row r="79" spans="2:9" s="53" customFormat="1" ht="11.25" customHeight="1" x14ac:dyDescent="0.15">
      <c r="B79" s="195"/>
      <c r="C79" s="13"/>
      <c r="D79" s="9"/>
      <c r="E79" s="38"/>
      <c r="F79" s="21" t="s">
        <v>192</v>
      </c>
      <c r="G79" s="22" t="str">
        <f>IF(パラメタ!Q30="","",CONCATENATE("SHOW GRANTS FOR '",パラメタ!D30,"'@'%';"))</f>
        <v/>
      </c>
      <c r="H79" s="198"/>
      <c r="I79" s="198"/>
    </row>
    <row r="80" spans="2:9" s="53" customFormat="1" ht="11.25" customHeight="1" x14ac:dyDescent="0.15">
      <c r="B80" s="195"/>
      <c r="C80" s="13"/>
      <c r="D80" s="9"/>
      <c r="E80" s="38"/>
      <c r="F80" s="21" t="s">
        <v>192</v>
      </c>
      <c r="G80" s="22" t="str">
        <f>IF(パラメタ!Q31="","",CONCATENATE("SHOW GRANTS FOR '",パラメタ!D31,"'@'%';"))</f>
        <v/>
      </c>
      <c r="H80" s="198"/>
      <c r="I80" s="198"/>
    </row>
    <row r="81" spans="1:9" s="53" customFormat="1" ht="11.25" customHeight="1" x14ac:dyDescent="0.15">
      <c r="B81" s="195"/>
      <c r="C81" s="13"/>
      <c r="D81" s="9"/>
      <c r="E81" s="38"/>
      <c r="F81" s="21" t="s">
        <v>192</v>
      </c>
      <c r="G81" s="22" t="str">
        <f>IF(パラメタ!Q32="","",CONCATENATE("SHOW GRANTS FOR '",パラメタ!D32,"'@'%';"))</f>
        <v/>
      </c>
      <c r="H81" s="198"/>
      <c r="I81" s="198"/>
    </row>
    <row r="82" spans="1:9" s="53" customFormat="1" ht="11.25" customHeight="1" x14ac:dyDescent="0.15">
      <c r="B82" s="195"/>
      <c r="C82" s="13"/>
      <c r="D82" s="9"/>
      <c r="E82" s="38"/>
      <c r="F82" s="21" t="s">
        <v>192</v>
      </c>
      <c r="G82" s="22" t="str">
        <f>IF(パラメタ!Q33="","",CONCATENATE("SHOW GRANTS FOR '",パラメタ!D33,"'@'%';"))</f>
        <v/>
      </c>
      <c r="H82" s="198"/>
      <c r="I82" s="198"/>
    </row>
    <row r="83" spans="1:9" s="53" customFormat="1" ht="11.25" customHeight="1" x14ac:dyDescent="0.15">
      <c r="B83" s="195"/>
      <c r="C83" s="13"/>
      <c r="D83" s="9"/>
      <c r="E83" s="38"/>
      <c r="F83" s="21" t="s">
        <v>192</v>
      </c>
      <c r="G83" s="22" t="str">
        <f>IF(パラメタ!Q34="","",CONCATENATE("SHOW GRANTS FOR '",パラメタ!D34,"'@'%';"))</f>
        <v/>
      </c>
      <c r="H83" s="198"/>
      <c r="I83" s="198"/>
    </row>
    <row r="84" spans="1:9" s="53" customFormat="1" ht="11.25" customHeight="1" x14ac:dyDescent="0.15">
      <c r="B84" s="196"/>
      <c r="C84" s="14"/>
      <c r="D84" s="10"/>
      <c r="E84" s="38"/>
      <c r="F84" s="39"/>
      <c r="G84" s="40"/>
      <c r="H84" s="198"/>
      <c r="I84" s="198"/>
    </row>
    <row r="85" spans="1:9" s="59" customFormat="1" x14ac:dyDescent="0.15">
      <c r="A85" s="58"/>
      <c r="B85" s="194">
        <v>8</v>
      </c>
      <c r="C85" s="41" t="s">
        <v>65</v>
      </c>
      <c r="D85" s="42"/>
      <c r="E85" s="43"/>
      <c r="F85" s="44"/>
      <c r="G85" s="45"/>
      <c r="H85" s="208" t="str">
        <f>$E$4</f>
        <v>tbdb501v</v>
      </c>
      <c r="I85" s="208"/>
    </row>
    <row r="86" spans="1:9" s="59" customFormat="1" x14ac:dyDescent="0.15">
      <c r="A86" s="58"/>
      <c r="B86" s="195"/>
      <c r="C86" s="33"/>
      <c r="D86" s="34"/>
      <c r="E86" s="35" t="s">
        <v>66</v>
      </c>
      <c r="F86" s="21" t="s">
        <v>192</v>
      </c>
      <c r="G86" s="37" t="s">
        <v>67</v>
      </c>
      <c r="H86" s="209"/>
      <c r="I86" s="209"/>
    </row>
    <row r="87" spans="1:9" s="59" customFormat="1" x14ac:dyDescent="0.15">
      <c r="A87" s="58"/>
      <c r="B87" s="195"/>
      <c r="C87" s="33"/>
      <c r="D87" s="34"/>
      <c r="E87" s="35"/>
      <c r="F87" s="36"/>
      <c r="G87" s="37"/>
      <c r="H87" s="209"/>
      <c r="I87" s="209"/>
    </row>
    <row r="88" spans="1:9" s="59" customFormat="1" x14ac:dyDescent="0.15">
      <c r="A88" s="58"/>
      <c r="B88" s="195"/>
      <c r="C88" s="33"/>
      <c r="D88" s="34"/>
      <c r="E88" s="35" t="s">
        <v>68</v>
      </c>
      <c r="F88" s="21" t="s">
        <v>192</v>
      </c>
      <c r="G88" s="37" t="s">
        <v>18</v>
      </c>
      <c r="H88" s="209"/>
      <c r="I88" s="209"/>
    </row>
    <row r="89" spans="1:9" s="58" customFormat="1" ht="11.25" customHeight="1" x14ac:dyDescent="0.15">
      <c r="B89" s="196"/>
      <c r="C89" s="46"/>
      <c r="D89" s="47"/>
      <c r="E89" s="48"/>
      <c r="F89" s="49"/>
      <c r="G89" s="50"/>
      <c r="H89" s="210"/>
      <c r="I89" s="210"/>
    </row>
    <row r="90" spans="1:9" s="53" customFormat="1" ht="11.25" customHeight="1" x14ac:dyDescent="0.15">
      <c r="B90" s="195">
        <v>9</v>
      </c>
      <c r="C90" s="15" t="s">
        <v>6</v>
      </c>
      <c r="D90" s="9"/>
      <c r="E90" s="38" t="s">
        <v>13</v>
      </c>
      <c r="F90" s="21" t="s">
        <v>187</v>
      </c>
      <c r="G90" s="40" t="s">
        <v>14</v>
      </c>
      <c r="H90" s="198" t="str">
        <f>$E$4</f>
        <v>tbdb501v</v>
      </c>
      <c r="I90" s="198"/>
    </row>
    <row r="91" spans="1:9" x14ac:dyDescent="0.15">
      <c r="A91" s="53"/>
      <c r="B91" s="195"/>
      <c r="C91" s="13"/>
      <c r="D91" s="7"/>
      <c r="E91" s="20"/>
      <c r="F91" s="21"/>
      <c r="G91" s="22"/>
      <c r="H91" s="198"/>
      <c r="I91" s="198"/>
    </row>
    <row r="92" spans="1:9" x14ac:dyDescent="0.15">
      <c r="A92" s="53"/>
      <c r="B92" s="195"/>
      <c r="C92" s="13"/>
      <c r="D92" s="7"/>
      <c r="E92" s="30" t="s">
        <v>160</v>
      </c>
      <c r="F92" s="21" t="s">
        <v>187</v>
      </c>
      <c r="G92" s="131" t="s">
        <v>161</v>
      </c>
      <c r="H92" s="198"/>
      <c r="I92" s="198"/>
    </row>
    <row r="93" spans="1:9" x14ac:dyDescent="0.15">
      <c r="A93" s="53"/>
      <c r="B93" s="195"/>
      <c r="C93" s="13"/>
      <c r="D93" s="7"/>
      <c r="E93" s="137" t="s">
        <v>173</v>
      </c>
      <c r="F93" s="31"/>
      <c r="G93" s="131" t="s">
        <v>162</v>
      </c>
      <c r="H93" s="198"/>
      <c r="I93" s="198"/>
    </row>
    <row r="94" spans="1:9" x14ac:dyDescent="0.15">
      <c r="A94" s="53"/>
      <c r="B94" s="195"/>
      <c r="C94" s="13"/>
      <c r="D94" s="7"/>
      <c r="E94" s="20"/>
      <c r="F94" s="21"/>
      <c r="G94" s="22"/>
      <c r="H94" s="198"/>
      <c r="I94" s="198"/>
    </row>
    <row r="95" spans="1:9" x14ac:dyDescent="0.15">
      <c r="A95" s="53"/>
      <c r="B95" s="4" t="s">
        <v>164</v>
      </c>
      <c r="C95" s="5"/>
      <c r="D95" s="5"/>
      <c r="E95" s="5"/>
      <c r="F95" s="5"/>
      <c r="G95" s="5"/>
      <c r="H95" s="5"/>
      <c r="I95" s="5"/>
    </row>
    <row r="96" spans="1:9" s="53" customFormat="1" ht="11.25" customHeight="1" x14ac:dyDescent="0.15">
      <c r="B96" s="211">
        <v>10</v>
      </c>
      <c r="C96" s="15" t="s">
        <v>165</v>
      </c>
      <c r="D96" s="9"/>
      <c r="E96" s="38"/>
      <c r="F96" s="39"/>
      <c r="G96" s="40"/>
      <c r="H96" s="214" t="str">
        <f>$E$4</f>
        <v>tbdb501v</v>
      </c>
      <c r="I96" s="132"/>
    </row>
    <row r="97" spans="1:9" s="53" customFormat="1" ht="11.25" customHeight="1" x14ac:dyDescent="0.15">
      <c r="B97" s="212"/>
      <c r="C97" s="15"/>
      <c r="D97" s="9"/>
      <c r="E97" s="38" t="s">
        <v>166</v>
      </c>
      <c r="F97" s="39"/>
      <c r="G97" s="40"/>
      <c r="H97" s="215"/>
      <c r="I97" s="133"/>
    </row>
    <row r="98" spans="1:9" x14ac:dyDescent="0.15">
      <c r="A98" s="53"/>
      <c r="B98" s="212"/>
      <c r="C98" s="13"/>
      <c r="D98" s="7"/>
      <c r="E98" s="20"/>
      <c r="F98" s="21"/>
      <c r="G98" s="22"/>
      <c r="H98" s="215"/>
      <c r="I98" s="133"/>
    </row>
    <row r="99" spans="1:9" x14ac:dyDescent="0.15">
      <c r="A99" s="53"/>
      <c r="B99" s="212"/>
      <c r="C99" s="13"/>
      <c r="D99" s="7"/>
      <c r="E99" s="20"/>
      <c r="F99" s="21"/>
      <c r="G99" s="22"/>
      <c r="H99" s="215"/>
      <c r="I99" s="133"/>
    </row>
    <row r="100" spans="1:9" s="53" customFormat="1" ht="11.25" customHeight="1" x14ac:dyDescent="0.15">
      <c r="B100" s="212"/>
      <c r="C100" s="15"/>
      <c r="D100" s="9"/>
      <c r="E100" s="20" t="s">
        <v>19</v>
      </c>
      <c r="F100" s="21" t="s">
        <v>188</v>
      </c>
      <c r="G100" s="22" t="s">
        <v>18</v>
      </c>
      <c r="H100" s="215"/>
      <c r="I100" s="133"/>
    </row>
    <row r="101" spans="1:9" s="53" customFormat="1" x14ac:dyDescent="0.15">
      <c r="B101" s="213"/>
      <c r="C101" s="16"/>
      <c r="D101" s="10"/>
      <c r="E101" s="23"/>
      <c r="F101" s="24" t="s">
        <v>198</v>
      </c>
      <c r="G101" s="25" t="s">
        <v>199</v>
      </c>
      <c r="H101" s="216"/>
      <c r="I101" s="134"/>
    </row>
  </sheetData>
  <mergeCells count="31">
    <mergeCell ref="B43:B46"/>
    <mergeCell ref="H43:H46"/>
    <mergeCell ref="I43:I46"/>
    <mergeCell ref="B90:B94"/>
    <mergeCell ref="H90:H94"/>
    <mergeCell ref="I90:I94"/>
    <mergeCell ref="B85:B89"/>
    <mergeCell ref="H85:H89"/>
    <mergeCell ref="I85:I89"/>
    <mergeCell ref="I61:I72"/>
    <mergeCell ref="H73:H84"/>
    <mergeCell ref="I73:I84"/>
    <mergeCell ref="B48:B59"/>
    <mergeCell ref="H48:H59"/>
    <mergeCell ref="I48:I59"/>
    <mergeCell ref="B96:B101"/>
    <mergeCell ref="H96:H101"/>
    <mergeCell ref="I11:I12"/>
    <mergeCell ref="B11:B12"/>
    <mergeCell ref="C11:C12"/>
    <mergeCell ref="E11:E12"/>
    <mergeCell ref="F11:G12"/>
    <mergeCell ref="H11:H12"/>
    <mergeCell ref="B14:B29"/>
    <mergeCell ref="H14:H29"/>
    <mergeCell ref="I14:I29"/>
    <mergeCell ref="B31:B42"/>
    <mergeCell ref="H31:H42"/>
    <mergeCell ref="I31:I42"/>
    <mergeCell ref="B61:B84"/>
    <mergeCell ref="H61:H72"/>
  </mergeCells>
  <phoneticPr fontId="3"/>
  <dataValidations count="1">
    <dataValidation allowBlank="1" showInputMessage="1" sqref="E4 E6" xr:uid="{00000000-0002-0000-0300-000000000000}"/>
  </dataValidations>
  <pageMargins left="0.70866141732283472" right="0.70866141732283472" top="0.74803149606299213" bottom="0.74803149606299213" header="0.31496062992125984" footer="0.31496062992125984"/>
  <pageSetup paperSize="9" scale="72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9C01D34-F7AF-414A-A742-19572B37C715}">
            <xm:f>'\\sygnas\vol-008\本部用フォルダ\部門共通\ITIL関連\ServiceNow\05_変更管理・リリース管理\02_CAB-eCAB資料\2016年度\CHG0031978\03.作業手順書\[SYEN_DBアカウント作成手順(Oracle).xlsx]パラメタ'!#REF!=""</xm:f>
            <x14:dxf>
              <fill>
                <patternFill>
                  <bgColor theme="0" tint="-0.24994659260841701"/>
                </patternFill>
              </fill>
            </x14:dxf>
          </x14:cfRule>
          <xm:sqref>G31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M127"/>
  <sheetViews>
    <sheetView zoomScale="115" zoomScaleNormal="115" workbookViewId="0">
      <selection activeCell="C19" sqref="C19"/>
    </sheetView>
  </sheetViews>
  <sheetFormatPr defaultRowHeight="11.25" x14ac:dyDescent="0.15"/>
  <cols>
    <col min="1" max="1" width="3.5" style="163" customWidth="1"/>
    <col min="2" max="2" width="10.83203125" style="163" customWidth="1"/>
    <col min="3" max="3" width="17.1640625" style="165" customWidth="1"/>
    <col min="4" max="4" width="18.5" style="165" customWidth="1"/>
    <col min="5" max="5" width="21.33203125" style="165" bestFit="1" customWidth="1"/>
    <col min="6" max="10" width="18.5" style="165" customWidth="1"/>
    <col min="11" max="11" width="8.5" style="165" customWidth="1"/>
    <col min="12" max="12" width="91" style="164" bestFit="1" customWidth="1"/>
    <col min="13" max="13" width="8.6640625" style="163" bestFit="1" customWidth="1"/>
    <col min="14" max="16384" width="9.33203125" style="163"/>
  </cols>
  <sheetData>
    <row r="1" spans="1:12" ht="21" x14ac:dyDescent="0.15">
      <c r="A1" s="1" t="s">
        <v>59</v>
      </c>
      <c r="B1" s="1"/>
      <c r="C1" s="163"/>
      <c r="D1" s="163"/>
      <c r="E1" s="163"/>
      <c r="F1" s="163"/>
      <c r="G1" s="163"/>
      <c r="H1" s="163"/>
      <c r="I1" s="163"/>
      <c r="J1" s="163"/>
      <c r="K1" s="163"/>
    </row>
    <row r="3" spans="1:12" x14ac:dyDescent="0.15">
      <c r="B3" s="163" t="s">
        <v>178</v>
      </c>
    </row>
    <row r="4" spans="1:12" hidden="1" x14ac:dyDescent="0.15">
      <c r="B4" s="163" t="s">
        <v>176</v>
      </c>
    </row>
    <row r="5" spans="1:12" hidden="1" x14ac:dyDescent="0.15">
      <c r="B5" s="163" t="s">
        <v>177</v>
      </c>
    </row>
    <row r="7" spans="1:12" x14ac:dyDescent="0.15">
      <c r="B7" s="163" t="s">
        <v>179</v>
      </c>
    </row>
    <row r="8" spans="1:12" hidden="1" x14ac:dyDescent="0.15">
      <c r="B8" s="163" t="s">
        <v>183</v>
      </c>
      <c r="C8" s="163"/>
      <c r="L8" s="163"/>
    </row>
    <row r="9" spans="1:12" hidden="1" x14ac:dyDescent="0.15">
      <c r="B9" s="163" t="s">
        <v>180</v>
      </c>
      <c r="C9" s="163"/>
      <c r="L9" s="163"/>
    </row>
    <row r="10" spans="1:12" x14ac:dyDescent="0.15">
      <c r="B10" s="163" t="s">
        <v>186</v>
      </c>
      <c r="C10" s="163"/>
      <c r="L10" s="163"/>
    </row>
    <row r="11" spans="1:12" x14ac:dyDescent="0.15">
      <c r="B11" s="163" t="s">
        <v>175</v>
      </c>
      <c r="C11" s="163"/>
      <c r="L11" s="163"/>
    </row>
    <row r="12" spans="1:12" x14ac:dyDescent="0.15">
      <c r="C12" s="163"/>
      <c r="L12" s="163"/>
    </row>
    <row r="13" spans="1:12" x14ac:dyDescent="0.15">
      <c r="C13" s="163"/>
      <c r="E13" s="166"/>
      <c r="F13" s="166"/>
      <c r="G13" s="166"/>
      <c r="H13" s="166"/>
      <c r="I13" s="166"/>
      <c r="J13" s="166"/>
      <c r="K13" s="166"/>
      <c r="L13" s="163"/>
    </row>
    <row r="14" spans="1:12" x14ac:dyDescent="0.15">
      <c r="B14" s="167" t="s">
        <v>181</v>
      </c>
      <c r="C14" s="168" t="s">
        <v>37</v>
      </c>
      <c r="D14" s="168" t="s">
        <v>62</v>
      </c>
      <c r="E14" s="217" t="s">
        <v>159</v>
      </c>
      <c r="F14" s="217"/>
      <c r="G14" s="217"/>
      <c r="H14" s="217"/>
      <c r="I14" s="217"/>
      <c r="J14" s="169"/>
      <c r="K14" s="169"/>
      <c r="L14" s="163"/>
    </row>
    <row r="15" spans="1:12" x14ac:dyDescent="0.15">
      <c r="B15" s="170" t="s">
        <v>48</v>
      </c>
      <c r="C15" s="171" t="str">
        <f>IF(B15="","",VLOOKUP(B15,パラメタ!$B$9:$D$18,2,0))</f>
        <v>tbdb501v</v>
      </c>
      <c r="D15" s="172">
        <f>IF(B15="","",VLOOKUP(B15,パラメタ!$B$9:$D$18,3,0))</f>
        <v>3306</v>
      </c>
      <c r="E15" s="171" t="str">
        <f>IF(B15="","",VLOOKUP(B15,パラメタ!$B$9:$H$18,7,0))</f>
        <v>/opt/s02/mysql/bin/mysql --defaults-file=/data/s02/mysql/my.cnf -u root -p town --socket=/data/s02/mysql/mysql.sock</v>
      </c>
      <c r="F15" s="173"/>
      <c r="G15" s="173"/>
      <c r="H15" s="173"/>
      <c r="I15" s="174"/>
      <c r="J15" s="175"/>
      <c r="K15" s="175"/>
      <c r="L15" s="163"/>
    </row>
    <row r="17" spans="2:13" x14ac:dyDescent="0.15">
      <c r="B17" s="167" t="s">
        <v>75</v>
      </c>
      <c r="C17" s="176" t="s">
        <v>70</v>
      </c>
      <c r="D17" s="177" t="s">
        <v>76</v>
      </c>
      <c r="E17" s="178"/>
      <c r="F17" s="178"/>
      <c r="G17" s="178"/>
      <c r="H17" s="178"/>
      <c r="I17" s="178"/>
      <c r="J17" s="178"/>
      <c r="K17" s="179"/>
      <c r="L17" s="176" t="s">
        <v>172</v>
      </c>
    </row>
    <row r="18" spans="2:13" x14ac:dyDescent="0.15">
      <c r="B18" s="218">
        <v>1</v>
      </c>
      <c r="C18" s="180"/>
      <c r="D18" s="181"/>
      <c r="E18" s="182"/>
      <c r="F18" s="182"/>
      <c r="G18" s="182"/>
      <c r="H18" s="182"/>
      <c r="I18" s="182"/>
      <c r="J18" s="182"/>
      <c r="K18" s="183"/>
      <c r="L18" s="184" t="str">
        <f>IF(パラメタ!$Q25="","",SUBSTITUTE(SUBSTITUTE(E15,"root",パラメタ!D25),"-p",CONCATENATE("-p",パラメタ!E25)))</f>
        <v>/opt/s02/mysql/bin/mysql --defaults-file=/data/s02/mysql/my.cnf -u bcz049633 -pU9gPt2Bc town --socket=/data/s02/mysql/mysql.sock</v>
      </c>
    </row>
    <row r="19" spans="2:13" x14ac:dyDescent="0.15">
      <c r="B19" s="219"/>
      <c r="C19" s="118" t="s">
        <v>215</v>
      </c>
      <c r="D19" s="142" t="str">
        <f>IF(OR(パラメタ!$Q$25&lt;&gt;"○",C19=""),"",CONCATENATE("GRANT ",パラメタ!$I$25," ON ",IF(C19="*","","`"),C19,IF(C19="*","","`"),".* TO '",パラメタ!$D$25,"'@'%' IDENTIFIED BY '",パラメタ!$E$25,"';"))</f>
        <v>GRANT SELECT, INSERT, UPDATE, DELETE ON `town`.* TO 'bcz049633'@'%' IDENTIFIED BY 'U9gPt2Bc';</v>
      </c>
      <c r="E19" s="143"/>
      <c r="F19" s="143"/>
      <c r="G19" s="143"/>
      <c r="H19" s="143"/>
      <c r="I19" s="143"/>
      <c r="J19" s="143"/>
      <c r="K19" s="144"/>
      <c r="L19" s="139" t="str">
        <f>IF(OR(パラメタ!$Q$25="",$C19=""),"",CONCATENATE("use ",$C19,"; show tables;"))</f>
        <v>use town; show tables;</v>
      </c>
    </row>
    <row r="20" spans="2:13" x14ac:dyDescent="0.15">
      <c r="B20" s="219"/>
      <c r="C20" s="116"/>
      <c r="D20" s="142" t="str">
        <f>IF(OR(パラメタ!$Q$25&lt;&gt;"○",C20=""),"",CONCATENATE("GRANT ",パラメタ!$I$25," ON ",IF(C20="*","","`"),C20,IF(C20="*","","`"),".* TO '",パラメタ!$D$25,"'@'%' IDENTIFIED BY '",パラメタ!$E$25,"';"))</f>
        <v/>
      </c>
      <c r="E20" s="146"/>
      <c r="F20" s="146"/>
      <c r="G20" s="146"/>
      <c r="H20" s="146"/>
      <c r="I20" s="146"/>
      <c r="J20" s="146"/>
      <c r="K20" s="147"/>
      <c r="L20" s="139" t="str">
        <f>IF(OR(パラメタ!$Q$25="",$C20=""),"",CONCATENATE("use ",$C20,"; show tables;"))</f>
        <v/>
      </c>
    </row>
    <row r="21" spans="2:13" x14ac:dyDescent="0.15">
      <c r="B21" s="219"/>
      <c r="C21" s="116"/>
      <c r="D21" s="142" t="str">
        <f>IF(OR(パラメタ!$Q$25&lt;&gt;"○",C21=""),"",CONCATENATE("GRANT ",パラメタ!$I$25," ON ",IF(C21="*","","`"),C21,IF(C21="*","","`"),".* TO '",パラメタ!$D$25,"'@'%' IDENTIFIED BY '",パラメタ!$E$25,"';"))</f>
        <v/>
      </c>
      <c r="E21" s="146"/>
      <c r="F21" s="146"/>
      <c r="G21" s="146"/>
      <c r="H21" s="146"/>
      <c r="I21" s="146"/>
      <c r="J21" s="146"/>
      <c r="K21" s="147"/>
      <c r="L21" s="139" t="str">
        <f>IF(OR(パラメタ!$Q$25="",$C21=""),"",CONCATENATE("use ",$C21,"; show tables;"))</f>
        <v/>
      </c>
    </row>
    <row r="22" spans="2:13" x14ac:dyDescent="0.15">
      <c r="B22" s="219"/>
      <c r="C22" s="116"/>
      <c r="D22" s="142" t="str">
        <f>IF(OR(パラメタ!$Q$25&lt;&gt;"○",C22=""),"",CONCATENATE("GRANT ",パラメタ!$I$25," ON ",IF(C22="*","","`"),C22,IF(C22="*","","`"),".* TO '",パラメタ!$D$25,"'@'%' IDENTIFIED BY '",パラメタ!$E$25,"';"))</f>
        <v/>
      </c>
      <c r="E22" s="146"/>
      <c r="F22" s="146"/>
      <c r="G22" s="146"/>
      <c r="H22" s="146"/>
      <c r="I22" s="146"/>
      <c r="J22" s="146"/>
      <c r="K22" s="147"/>
      <c r="L22" s="139" t="str">
        <f>IF(OR(パラメタ!$Q$25="",$C22=""),"",CONCATENATE("use ",$C22,"; show tables;"))</f>
        <v/>
      </c>
    </row>
    <row r="23" spans="2:13" x14ac:dyDescent="0.15">
      <c r="B23" s="219"/>
      <c r="C23" s="116"/>
      <c r="D23" s="142" t="str">
        <f>IF(OR(パラメタ!$Q$25&lt;&gt;"○",C23=""),"",CONCATENATE("GRANT ",パラメタ!$I$25," ON ",IF(C23="*","","`"),C23,IF(C23="*","","`"),".* TO '",パラメタ!$D$25,"'@'%' IDENTIFIED BY '",パラメタ!$E$25,"';"))</f>
        <v/>
      </c>
      <c r="E23" s="146"/>
      <c r="F23" s="146"/>
      <c r="G23" s="146"/>
      <c r="H23" s="146"/>
      <c r="I23" s="146"/>
      <c r="J23" s="146"/>
      <c r="K23" s="147"/>
      <c r="L23" s="139" t="str">
        <f>IF(OR(パラメタ!$Q$25="",$C23=""),"",CONCATENATE("use ",$C23,"; show tables;"))</f>
        <v/>
      </c>
    </row>
    <row r="24" spans="2:13" x14ac:dyDescent="0.15">
      <c r="B24" s="219"/>
      <c r="C24" s="116"/>
      <c r="D24" s="142" t="str">
        <f>IF(OR(パラメタ!$Q$25&lt;&gt;"○",C24=""),"",CONCATENATE("GRANT ",パラメタ!$I$25," ON ",IF(C24="*","","`"),C24,IF(C24="*","","`"),".* TO '",パラメタ!$D$25,"'@'%' IDENTIFIED BY '",パラメタ!$E$25,"';"))</f>
        <v/>
      </c>
      <c r="E24" s="146"/>
      <c r="F24" s="146"/>
      <c r="G24" s="146"/>
      <c r="H24" s="146"/>
      <c r="I24" s="146"/>
      <c r="J24" s="146"/>
      <c r="K24" s="147"/>
      <c r="L24" s="139" t="str">
        <f>IF(OR(パラメタ!$Q$25="",$C24=""),"",CONCATENATE("use ",$C24,"; show tables;"))</f>
        <v/>
      </c>
    </row>
    <row r="25" spans="2:13" x14ac:dyDescent="0.15">
      <c r="B25" s="219"/>
      <c r="C25" s="116"/>
      <c r="D25" s="142" t="str">
        <f>IF(OR(パラメタ!$Q$25&lt;&gt;"○",C25=""),"",CONCATENATE("GRANT ",パラメタ!$I$25," ON ",IF(C25="*","","`"),C25,IF(C25="*","","`"),".* TO '",パラメタ!$D$25,"'@'%' IDENTIFIED BY '",パラメタ!$E$25,"';"))</f>
        <v/>
      </c>
      <c r="E25" s="146"/>
      <c r="F25" s="146"/>
      <c r="G25" s="146"/>
      <c r="H25" s="146"/>
      <c r="I25" s="146"/>
      <c r="J25" s="146"/>
      <c r="K25" s="147"/>
      <c r="L25" s="139" t="str">
        <f>IF(OR(パラメタ!$Q$25="",$C25=""),"",CONCATENATE("use ",$C25,"; show tables;"))</f>
        <v/>
      </c>
    </row>
    <row r="26" spans="2:13" x14ac:dyDescent="0.15">
      <c r="B26" s="219"/>
      <c r="C26" s="116"/>
      <c r="D26" s="142" t="str">
        <f>IF(OR(パラメタ!$Q$25&lt;&gt;"○",C26=""),"",CONCATENATE("GRANT ",パラメタ!$I$25," ON ",IF(C26="*","","`"),C26,IF(C26="*","","`"),".* TO '",パラメタ!$D$25,"'@'%' IDENTIFIED BY '",パラメタ!$E$25,"';"))</f>
        <v/>
      </c>
      <c r="E26" s="146"/>
      <c r="F26" s="146"/>
      <c r="G26" s="146"/>
      <c r="H26" s="146"/>
      <c r="I26" s="146"/>
      <c r="J26" s="146"/>
      <c r="K26" s="147"/>
      <c r="L26" s="139" t="str">
        <f>IF(OR(パラメタ!$Q$25="",$C26=""),"",CONCATENATE("use ",$C26,"; show tables;"))</f>
        <v/>
      </c>
    </row>
    <row r="27" spans="2:13" x14ac:dyDescent="0.15">
      <c r="B27" s="219"/>
      <c r="C27" s="116"/>
      <c r="D27" s="142" t="str">
        <f>IF(OR(パラメタ!$Q$25&lt;&gt;"○",C27=""),"",CONCATENATE("GRANT ",パラメタ!$I$25," ON ",IF(C27="*","","`"),C27,IF(C27="*","","`"),".* TO '",パラメタ!$D$25,"'@'%' IDENTIFIED BY '",パラメタ!$E$25,"';"))</f>
        <v/>
      </c>
      <c r="E27" s="146"/>
      <c r="F27" s="146"/>
      <c r="G27" s="146"/>
      <c r="H27" s="146"/>
      <c r="I27" s="146"/>
      <c r="J27" s="146"/>
      <c r="K27" s="147"/>
      <c r="L27" s="139" t="str">
        <f>IF(OR(パラメタ!$Q$25="",$C27=""),"",CONCATENATE("use ",$C27,"; show tables;"))</f>
        <v/>
      </c>
    </row>
    <row r="28" spans="2:13" x14ac:dyDescent="0.15">
      <c r="B28" s="219"/>
      <c r="C28" s="119"/>
      <c r="D28" s="142" t="str">
        <f>IF(OR(パラメタ!$Q$25&lt;&gt;"○",C28=""),"",CONCATENATE("GRANT ",パラメタ!$I$25," ON ",IF(C28="*","","`"),C28,IF(C28="*","","`"),".* TO '",パラメタ!$D$25,"'@'%' IDENTIFIED BY '",パラメタ!$E$25,"';"))</f>
        <v/>
      </c>
      <c r="E28" s="148"/>
      <c r="F28" s="148"/>
      <c r="G28" s="148"/>
      <c r="H28" s="148"/>
      <c r="I28" s="148"/>
      <c r="J28" s="148"/>
      <c r="K28" s="149"/>
      <c r="L28" s="139" t="str">
        <f>IF(OR(パラメタ!$Q$25="",$C28=""),"",CONCATENATE("use ",$C28,"; show tables;"))</f>
        <v/>
      </c>
      <c r="M28" s="163" t="str">
        <f>IF(パラメタ!Q35="","",SUBSTITUTE(SUBSTITUTE(パラメタ!I19,"root",パラメタ!D35),"-p",CONCATENATE("-p",パラメタ!E35)))</f>
        <v/>
      </c>
    </row>
    <row r="29" spans="2:13" x14ac:dyDescent="0.15">
      <c r="B29" s="218">
        <v>2</v>
      </c>
      <c r="C29" s="180"/>
      <c r="D29" s="181"/>
      <c r="E29" s="182"/>
      <c r="F29" s="182"/>
      <c r="G29" s="182"/>
      <c r="H29" s="182"/>
      <c r="I29" s="182"/>
      <c r="J29" s="182"/>
      <c r="K29" s="183"/>
      <c r="L29" s="184" t="str">
        <f>IF(パラメタ!$Q26="","",SUBSTITUTE(SUBSTITUTE(E15,"root",パラメタ!D26),"-p",CONCATENATE("-p",パラメタ!E26)))</f>
        <v>/opt/s02/mysql/bin/mysql --defaults-file=/data/s02/mysql/my.cnf -u bcz049634 -pCVm23ygN town --socket=/data/s02/mysql/mysql.sock</v>
      </c>
    </row>
    <row r="30" spans="2:13" x14ac:dyDescent="0.15">
      <c r="B30" s="219"/>
      <c r="C30" s="118" t="s">
        <v>215</v>
      </c>
      <c r="D30" s="142" t="str">
        <f>IF(OR(パラメタ!$Q$26&lt;&gt;"○",C30=""),"",CONCATENATE("GRANT ",パラメタ!$I$26," ON ",IF(C30="*","","`"),C30,IF(C30="*","","`"),".* TO '",パラメタ!$D$26,"'@'%' IDENTIFIED BY '",パラメタ!$E$26,"';"))</f>
        <v>GRANT SELECT, INSERT, UPDATE, DELETE ON `town`.* TO 'bcz049634'@'%' IDENTIFIED BY 'CVm23ygN';</v>
      </c>
      <c r="E30" s="143"/>
      <c r="F30" s="143"/>
      <c r="G30" s="143"/>
      <c r="H30" s="143"/>
      <c r="I30" s="143"/>
      <c r="J30" s="143"/>
      <c r="K30" s="144"/>
      <c r="L30" s="139" t="str">
        <f>IF(OR(パラメタ!$Q$26="",$C30=""),"",CONCATENATE("use ",$C30,"; show tables;"))</f>
        <v>use town; show tables;</v>
      </c>
    </row>
    <row r="31" spans="2:13" x14ac:dyDescent="0.15">
      <c r="B31" s="219"/>
      <c r="C31" s="116"/>
      <c r="D31" s="142" t="str">
        <f>IF(OR(パラメタ!$Q$26&lt;&gt;"○",C31=""),"",CONCATENATE("GRANT ",パラメタ!$I$26," ON ",IF(C31="*","","`"),C31,IF(C31="*","","`"),".* TO '",パラメタ!$D$26,"'@'%' IDENTIFIED BY '",パラメタ!$E$26,"';"))</f>
        <v/>
      </c>
      <c r="E31" s="146"/>
      <c r="F31" s="146"/>
      <c r="G31" s="146"/>
      <c r="H31" s="146"/>
      <c r="I31" s="146"/>
      <c r="J31" s="146"/>
      <c r="K31" s="147"/>
      <c r="L31" s="139" t="str">
        <f>IF(OR(パラメタ!$Q$26="",$C31=""),"",CONCATENATE("use ",$C31,"; show tables;"))</f>
        <v/>
      </c>
    </row>
    <row r="32" spans="2:13" x14ac:dyDescent="0.15">
      <c r="B32" s="219"/>
      <c r="C32" s="116"/>
      <c r="D32" s="142" t="str">
        <f>IF(OR(パラメタ!$Q$26&lt;&gt;"○",C32=""),"",CONCATENATE("GRANT ",パラメタ!$I$26," ON ",IF(C32="*","","`"),C32,IF(C32="*","","`"),".* TO '",パラメタ!$D$26,"'@'%' IDENTIFIED BY '",パラメタ!$E$26,"';"))</f>
        <v/>
      </c>
      <c r="E32" s="146"/>
      <c r="F32" s="146"/>
      <c r="G32" s="146"/>
      <c r="H32" s="146"/>
      <c r="I32" s="146"/>
      <c r="J32" s="146"/>
      <c r="K32" s="147"/>
      <c r="L32" s="139" t="str">
        <f>IF(OR(パラメタ!$Q$26="",$C32=""),"",CONCATENATE("use ",$C32,"; show tables;"))</f>
        <v/>
      </c>
    </row>
    <row r="33" spans="2:12" x14ac:dyDescent="0.15">
      <c r="B33" s="219"/>
      <c r="C33" s="116"/>
      <c r="D33" s="142" t="str">
        <f>IF(OR(パラメタ!$Q$26&lt;&gt;"○",C33=""),"",CONCATENATE("GRANT ",パラメタ!$I$26," ON ",IF(C33="*","","`"),C33,IF(C33="*","","`"),".* TO '",パラメタ!$D$26,"'@'%' IDENTIFIED BY '",パラメタ!$E$26,"';"))</f>
        <v/>
      </c>
      <c r="E33" s="146"/>
      <c r="F33" s="146"/>
      <c r="G33" s="146"/>
      <c r="H33" s="146"/>
      <c r="I33" s="146"/>
      <c r="J33" s="146"/>
      <c r="K33" s="147"/>
      <c r="L33" s="139" t="str">
        <f>IF(OR(パラメタ!$Q$26="",$C33=""),"",CONCATENATE("use ",$C33,"; show tables;"))</f>
        <v/>
      </c>
    </row>
    <row r="34" spans="2:12" x14ac:dyDescent="0.15">
      <c r="B34" s="219"/>
      <c r="C34" s="116"/>
      <c r="D34" s="142" t="str">
        <f>IF(OR(パラメタ!$Q$26&lt;&gt;"○",C34=""),"",CONCATENATE("GRANT ",パラメタ!$I$26," ON ",IF(C34="*","","`"),C34,IF(C34="*","","`"),".* TO '",パラメタ!$D$26,"'@'%' IDENTIFIED BY '",パラメタ!$E$26,"';"))</f>
        <v/>
      </c>
      <c r="E34" s="146"/>
      <c r="F34" s="146"/>
      <c r="G34" s="146"/>
      <c r="H34" s="146"/>
      <c r="I34" s="146"/>
      <c r="J34" s="146"/>
      <c r="K34" s="147"/>
      <c r="L34" s="139" t="str">
        <f>IF(OR(パラメタ!$Q$26="",$C34=""),"",CONCATENATE("use ",$C34,"; show tables;"))</f>
        <v/>
      </c>
    </row>
    <row r="35" spans="2:12" x14ac:dyDescent="0.15">
      <c r="B35" s="219"/>
      <c r="C35" s="116"/>
      <c r="D35" s="142" t="str">
        <f>IF(OR(パラメタ!$Q$26&lt;&gt;"○",C35=""),"",CONCATENATE("GRANT ",パラメタ!$I$26," ON ",IF(C35="*","","`"),C35,IF(C35="*","","`"),".* TO '",パラメタ!$D$26,"'@'%' IDENTIFIED BY '",パラメタ!$E$26,"';"))</f>
        <v/>
      </c>
      <c r="E35" s="146"/>
      <c r="F35" s="146"/>
      <c r="G35" s="146"/>
      <c r="H35" s="146"/>
      <c r="I35" s="146"/>
      <c r="J35" s="146"/>
      <c r="K35" s="147"/>
      <c r="L35" s="139" t="str">
        <f>IF(OR(パラメタ!$Q$26="",$C35=""),"",CONCATENATE("use ",$C35,"; show tables;"))</f>
        <v/>
      </c>
    </row>
    <row r="36" spans="2:12" x14ac:dyDescent="0.15">
      <c r="B36" s="219"/>
      <c r="C36" s="116"/>
      <c r="D36" s="142" t="str">
        <f>IF(OR(パラメタ!$Q$26&lt;&gt;"○",C36=""),"",CONCATENATE("GRANT ",パラメタ!$I$26," ON ",IF(C36="*","","`"),C36,IF(C36="*","","`"),".* TO '",パラメタ!$D$26,"'@'%' IDENTIFIED BY '",パラメタ!$E$26,"';"))</f>
        <v/>
      </c>
      <c r="E36" s="146"/>
      <c r="F36" s="146"/>
      <c r="G36" s="146"/>
      <c r="H36" s="146"/>
      <c r="I36" s="146"/>
      <c r="J36" s="146"/>
      <c r="K36" s="147"/>
      <c r="L36" s="139" t="str">
        <f>IF(OR(パラメタ!$Q$26="",$C36=""),"",CONCATENATE("use ",$C36,"; show tables;"))</f>
        <v/>
      </c>
    </row>
    <row r="37" spans="2:12" x14ac:dyDescent="0.15">
      <c r="B37" s="219"/>
      <c r="C37" s="116"/>
      <c r="D37" s="142" t="str">
        <f>IF(OR(パラメタ!$Q$26&lt;&gt;"○",C37=""),"",CONCATENATE("GRANT ",パラメタ!$I$26," ON ",IF(C37="*","","`"),C37,IF(C37="*","","`"),".* TO '",パラメタ!$D$26,"'@'%' IDENTIFIED BY '",パラメタ!$E$26,"';"))</f>
        <v/>
      </c>
      <c r="E37" s="146"/>
      <c r="F37" s="146"/>
      <c r="G37" s="146"/>
      <c r="H37" s="146"/>
      <c r="I37" s="146"/>
      <c r="J37" s="146"/>
      <c r="K37" s="147"/>
      <c r="L37" s="139" t="str">
        <f>IF(OR(パラメタ!$Q$26="",$C37=""),"",CONCATENATE("use ",$C37,"; show tables;"))</f>
        <v/>
      </c>
    </row>
    <row r="38" spans="2:12" x14ac:dyDescent="0.15">
      <c r="B38" s="219"/>
      <c r="C38" s="116"/>
      <c r="D38" s="142" t="str">
        <f>IF(OR(パラメタ!$Q$26&lt;&gt;"○",C38=""),"",CONCATENATE("GRANT ",パラメタ!$I$26," ON ",IF(C38="*","","`"),C38,IF(C38="*","","`"),".* TO '",パラメタ!$D$26,"'@'%' IDENTIFIED BY '",パラメタ!$E$26,"';"))</f>
        <v/>
      </c>
      <c r="E38" s="146"/>
      <c r="F38" s="146"/>
      <c r="G38" s="146"/>
      <c r="H38" s="146"/>
      <c r="I38" s="146"/>
      <c r="J38" s="146"/>
      <c r="K38" s="147"/>
      <c r="L38" s="139" t="str">
        <f>IF(OR(パラメタ!$Q$26="",$C38=""),"",CONCATENATE("use ",$C38,"; show tables;"))</f>
        <v/>
      </c>
    </row>
    <row r="39" spans="2:12" x14ac:dyDescent="0.15">
      <c r="B39" s="219"/>
      <c r="C39" s="119"/>
      <c r="D39" s="142" t="str">
        <f>IF(OR(パラメタ!$Q$26&lt;&gt;"○",C39=""),"",CONCATENATE("GRANT ",パラメタ!$I$26," ON ",IF(C39="*","","`"),C39,IF(C39="*","","`"),".* TO '",パラメタ!$D$26,"'@'%' IDENTIFIED BY '",パラメタ!$E$26,"';"))</f>
        <v/>
      </c>
      <c r="E39" s="148"/>
      <c r="F39" s="148"/>
      <c r="G39" s="148"/>
      <c r="H39" s="148"/>
      <c r="I39" s="148"/>
      <c r="J39" s="148"/>
      <c r="K39" s="149"/>
      <c r="L39" s="139" t="str">
        <f>IF(OR(パラメタ!$Q$26="",$C39=""),"",CONCATENATE("use ",$C39,"; show tables;"))</f>
        <v/>
      </c>
    </row>
    <row r="40" spans="2:12" x14ac:dyDescent="0.15">
      <c r="B40" s="218">
        <v>3</v>
      </c>
      <c r="C40" s="180"/>
      <c r="D40" s="181"/>
      <c r="E40" s="182"/>
      <c r="F40" s="182"/>
      <c r="G40" s="182"/>
      <c r="H40" s="182"/>
      <c r="I40" s="182"/>
      <c r="J40" s="182"/>
      <c r="K40" s="183"/>
      <c r="L40" s="138" t="str">
        <f>IF(パラメタ!$Q27="","",SUBSTITUTE(SUBSTITUTE(E15,"root",パラメタ!D27),"-p",CONCATENATE("-p",パラメタ!E27)))</f>
        <v>/opt/s02/mysql/bin/mysql --defaults-file=/data/s02/mysql/my.cnf -u bc0090761 -ptnV5WzA7 town --socket=/data/s02/mysql/mysql.sock</v>
      </c>
    </row>
    <row r="41" spans="2:12" x14ac:dyDescent="0.15">
      <c r="B41" s="219"/>
      <c r="C41" s="118" t="s">
        <v>215</v>
      </c>
      <c r="D41" s="142" t="str">
        <f>IF(OR(パラメタ!$Q$27&lt;&gt;"○",C41=""),"",CONCATENATE("GRANT ",パラメタ!$I$27," ON ",IF(C41="*","","`"),C41,IF(C41="*","","`"),".* TO '",パラメタ!$D$27,"'@'%' IDENTIFIED BY '",パラメタ!$E$27,"';"))</f>
        <v>GRANT SELECT, INSERT, UPDATE, DELETE ON `town`.* TO 'bc0090761'@'%' IDENTIFIED BY 'tnV5WzA7';</v>
      </c>
      <c r="E41" s="143"/>
      <c r="F41" s="143"/>
      <c r="G41" s="143"/>
      <c r="H41" s="143"/>
      <c r="I41" s="143"/>
      <c r="J41" s="143"/>
      <c r="K41" s="144"/>
      <c r="L41" s="139" t="str">
        <f>IF(OR(パラメタ!$Q$27="",$C41=""),"",CONCATENATE("use ",$C41,"; show tables;"))</f>
        <v>use town; show tables;</v>
      </c>
    </row>
    <row r="42" spans="2:12" x14ac:dyDescent="0.15">
      <c r="B42" s="219"/>
      <c r="C42" s="116"/>
      <c r="D42" s="142" t="str">
        <f>IF(OR(パラメタ!$Q$27&lt;&gt;"○",C42=""),"",CONCATENATE("GRANT ",パラメタ!$I$27," ON ",IF(C42="*","","`"),C42,IF(C42="*","","`"),".* TO '",パラメタ!$D$27,"'@'%' IDENTIFIED BY '",パラメタ!$E$27,"';"))</f>
        <v/>
      </c>
      <c r="E42" s="146"/>
      <c r="F42" s="146"/>
      <c r="G42" s="146"/>
      <c r="H42" s="146"/>
      <c r="I42" s="146"/>
      <c r="J42" s="146"/>
      <c r="K42" s="147"/>
      <c r="L42" s="139" t="str">
        <f>IF(OR(パラメタ!$Q$27="",$C42=""),"",CONCATENATE("use ",$C42,"; show tables;"))</f>
        <v/>
      </c>
    </row>
    <row r="43" spans="2:12" x14ac:dyDescent="0.15">
      <c r="B43" s="219"/>
      <c r="C43" s="116"/>
      <c r="D43" s="142" t="str">
        <f>IF(OR(パラメタ!$Q$27&lt;&gt;"○",C43=""),"",CONCATENATE("GRANT ",パラメタ!$I$27," ON ",IF(C43="*","","`"),C43,IF(C43="*","","`"),".* TO '",パラメタ!$D$27,"'@'%' IDENTIFIED BY '",パラメタ!$E$27,"';"))</f>
        <v/>
      </c>
      <c r="E43" s="146"/>
      <c r="F43" s="146"/>
      <c r="G43" s="146"/>
      <c r="H43" s="146"/>
      <c r="I43" s="146"/>
      <c r="J43" s="146"/>
      <c r="K43" s="147"/>
      <c r="L43" s="139" t="str">
        <f>IF(OR(パラメタ!$Q$27="",$C43=""),"",CONCATENATE("use ",$C43,"; show tables;"))</f>
        <v/>
      </c>
    </row>
    <row r="44" spans="2:12" x14ac:dyDescent="0.15">
      <c r="B44" s="219"/>
      <c r="C44" s="116"/>
      <c r="D44" s="142" t="str">
        <f>IF(OR(パラメタ!$Q$27&lt;&gt;"○",C44=""),"",CONCATENATE("GRANT ",パラメタ!$I$27," ON ",IF(C44="*","","`"),C44,IF(C44="*","","`"),".* TO '",パラメタ!$D$27,"'@'%' IDENTIFIED BY '",パラメタ!$E$27,"';"))</f>
        <v/>
      </c>
      <c r="E44" s="146"/>
      <c r="F44" s="146"/>
      <c r="G44" s="146"/>
      <c r="H44" s="146"/>
      <c r="I44" s="146"/>
      <c r="J44" s="146"/>
      <c r="K44" s="147"/>
      <c r="L44" s="139" t="str">
        <f>IF(OR(パラメタ!$Q$27="",$C44=""),"",CONCATENATE("use ",$C44,"; show tables;"))</f>
        <v/>
      </c>
    </row>
    <row r="45" spans="2:12" x14ac:dyDescent="0.15">
      <c r="B45" s="219"/>
      <c r="C45" s="116"/>
      <c r="D45" s="142" t="str">
        <f>IF(OR(パラメタ!$Q$27&lt;&gt;"○",C45=""),"",CONCATENATE("GRANT ",パラメタ!$I$27," ON ",IF(C45="*","","`"),C45,IF(C45="*","","`"),".* TO '",パラメタ!$D$27,"'@'%' IDENTIFIED BY '",パラメタ!$E$27,"';"))</f>
        <v/>
      </c>
      <c r="E45" s="146"/>
      <c r="F45" s="146"/>
      <c r="G45" s="146"/>
      <c r="H45" s="146"/>
      <c r="I45" s="146"/>
      <c r="J45" s="146"/>
      <c r="K45" s="147"/>
      <c r="L45" s="139" t="str">
        <f>IF(OR(パラメタ!$Q$27="",$C45=""),"",CONCATENATE("use ",$C45,"; show tables;"))</f>
        <v/>
      </c>
    </row>
    <row r="46" spans="2:12" x14ac:dyDescent="0.15">
      <c r="B46" s="219"/>
      <c r="C46" s="116"/>
      <c r="D46" s="142" t="str">
        <f>IF(OR(パラメタ!$Q$27&lt;&gt;"○",C46=""),"",CONCATENATE("GRANT ",パラメタ!$I$27," ON ",IF(C46="*","","`"),C46,IF(C46="*","","`"),".* TO '",パラメタ!$D$27,"'@'%' IDENTIFIED BY '",パラメタ!$E$27,"';"))</f>
        <v/>
      </c>
      <c r="E46" s="146"/>
      <c r="F46" s="146"/>
      <c r="G46" s="146"/>
      <c r="H46" s="146"/>
      <c r="I46" s="146"/>
      <c r="J46" s="146"/>
      <c r="K46" s="147"/>
      <c r="L46" s="139" t="str">
        <f>IF(OR(パラメタ!$Q$27="",$C46=""),"",CONCATENATE("use ",$C46,"; show tables;"))</f>
        <v/>
      </c>
    </row>
    <row r="47" spans="2:12" x14ac:dyDescent="0.15">
      <c r="B47" s="219"/>
      <c r="C47" s="116"/>
      <c r="D47" s="142" t="str">
        <f>IF(OR(パラメタ!$Q$27&lt;&gt;"○",C47=""),"",CONCATENATE("GRANT ",パラメタ!$I$27," ON ",IF(C47="*","","`"),C47,IF(C47="*","","`"),".* TO '",パラメタ!$D$27,"'@'%' IDENTIFIED BY '",パラメタ!$E$27,"';"))</f>
        <v/>
      </c>
      <c r="E47" s="146"/>
      <c r="F47" s="146"/>
      <c r="G47" s="146"/>
      <c r="H47" s="146"/>
      <c r="I47" s="146"/>
      <c r="J47" s="146"/>
      <c r="K47" s="147"/>
      <c r="L47" s="139" t="str">
        <f>IF(OR(パラメタ!$Q$27="",$C47=""),"",CONCATENATE("use ",$C47,"; show tables;"))</f>
        <v/>
      </c>
    </row>
    <row r="48" spans="2:12" x14ac:dyDescent="0.15">
      <c r="B48" s="219"/>
      <c r="C48" s="116"/>
      <c r="D48" s="142" t="str">
        <f>IF(OR(パラメタ!$Q$27&lt;&gt;"○",C48=""),"",CONCATENATE("GRANT ",パラメタ!$I$27," ON ",IF(C48="*","","`"),C48,IF(C48="*","","`"),".* TO '",パラメタ!$D$27,"'@'%' IDENTIFIED BY '",パラメタ!$E$27,"';"))</f>
        <v/>
      </c>
      <c r="E48" s="146"/>
      <c r="F48" s="146"/>
      <c r="G48" s="146"/>
      <c r="H48" s="146"/>
      <c r="I48" s="146"/>
      <c r="J48" s="146"/>
      <c r="K48" s="147"/>
      <c r="L48" s="139" t="str">
        <f>IF(OR(パラメタ!$Q$27="",$C48=""),"",CONCATENATE("use ",$C48,"; show tables;"))</f>
        <v/>
      </c>
    </row>
    <row r="49" spans="2:12" x14ac:dyDescent="0.15">
      <c r="B49" s="219"/>
      <c r="C49" s="116"/>
      <c r="D49" s="142" t="str">
        <f>IF(OR(パラメタ!$Q$27&lt;&gt;"○",C49=""),"",CONCATENATE("GRANT ",パラメタ!$I$27," ON ",IF(C49="*","","`"),C49,IF(C49="*","","`"),".* TO '",パラメタ!$D$27,"'@'%' IDENTIFIED BY '",パラメタ!$E$27,"';"))</f>
        <v/>
      </c>
      <c r="E49" s="146"/>
      <c r="F49" s="146"/>
      <c r="G49" s="146"/>
      <c r="H49" s="146"/>
      <c r="I49" s="146"/>
      <c r="J49" s="146"/>
      <c r="K49" s="147"/>
      <c r="L49" s="139" t="str">
        <f>IF(OR(パラメタ!$Q$27="",$C49=""),"",CONCATENATE("use ",$C49,"; show tables;"))</f>
        <v/>
      </c>
    </row>
    <row r="50" spans="2:12" x14ac:dyDescent="0.15">
      <c r="B50" s="219"/>
      <c r="C50" s="119"/>
      <c r="D50" s="142" t="str">
        <f>IF(OR(パラメタ!$Q$27&lt;&gt;"○",C50=""),"",CONCATENATE("GRANT ",パラメタ!$I$27," ON ",IF(C50="*","","`"),C50,IF(C50="*","","`"),".* TO '",パラメタ!$D$27,"'@'%' IDENTIFIED BY '",パラメタ!$E$27,"';"))</f>
        <v/>
      </c>
      <c r="E50" s="148"/>
      <c r="F50" s="148"/>
      <c r="G50" s="148"/>
      <c r="H50" s="148"/>
      <c r="I50" s="148"/>
      <c r="J50" s="148"/>
      <c r="K50" s="149"/>
      <c r="L50" s="139" t="str">
        <f>IF(OR(パラメタ!$Q$27="",$C50=""),"",CONCATENATE("use ",$C50,"; show tables;"))</f>
        <v/>
      </c>
    </row>
    <row r="51" spans="2:12" x14ac:dyDescent="0.15">
      <c r="B51" s="218">
        <v>4</v>
      </c>
      <c r="C51" s="180"/>
      <c r="D51" s="181"/>
      <c r="E51" s="182"/>
      <c r="F51" s="182"/>
      <c r="G51" s="182"/>
      <c r="H51" s="182"/>
      <c r="I51" s="182"/>
      <c r="J51" s="182"/>
      <c r="K51" s="183"/>
      <c r="L51" s="138" t="str">
        <f>IF(パラメタ!$Q28="","",SUBSTITUTE(SUBSTITUTE(E15,"root",パラメタ!D28),"-p",CONCATENATE("-p",パラメタ!E28)))</f>
        <v/>
      </c>
    </row>
    <row r="52" spans="2:12" x14ac:dyDescent="0.15">
      <c r="B52" s="219"/>
      <c r="C52" s="118"/>
      <c r="D52" s="142" t="str">
        <f>IF(OR(パラメタ!$Q$28&lt;&gt;"○",C52=""),"",CONCATENATE("GRANT ",パラメタ!$I$28," ON ",IF(C52="*","","`"),C52,IF(C52="*","","`"),".* TO '",パラメタ!$D$28,"'@'%' IDENTIFIED BY '",パラメタ!$E$28,"';"))</f>
        <v/>
      </c>
      <c r="E52" s="143"/>
      <c r="F52" s="143"/>
      <c r="G52" s="143"/>
      <c r="H52" s="143"/>
      <c r="I52" s="143"/>
      <c r="J52" s="143"/>
      <c r="K52" s="144"/>
      <c r="L52" s="139" t="str">
        <f>IF(OR(パラメタ!$Q$28="",$C52=""),"",CONCATENATE("use ",$C52,"; show tables;"))</f>
        <v/>
      </c>
    </row>
    <row r="53" spans="2:12" x14ac:dyDescent="0.15">
      <c r="B53" s="219"/>
      <c r="C53" s="116"/>
      <c r="D53" s="142" t="str">
        <f>IF(OR(パラメタ!$Q$28&lt;&gt;"○",C53=""),"",CONCATENATE("GRANT ",パラメタ!$I$28," ON ",IF(C53="*","","`"),C53,IF(C53="*","","`"),".* TO '",パラメタ!$D$28,"'@'%' IDENTIFIED BY '",パラメタ!$E$28,"';"))</f>
        <v/>
      </c>
      <c r="E53" s="146"/>
      <c r="F53" s="146"/>
      <c r="G53" s="146"/>
      <c r="H53" s="146"/>
      <c r="I53" s="146"/>
      <c r="J53" s="146"/>
      <c r="K53" s="147"/>
      <c r="L53" s="139" t="str">
        <f>IF(OR(パラメタ!$Q$28="",$C53=""),"",CONCATENATE("use ",$C53,"; show tables;"))</f>
        <v/>
      </c>
    </row>
    <row r="54" spans="2:12" x14ac:dyDescent="0.15">
      <c r="B54" s="219"/>
      <c r="C54" s="116"/>
      <c r="D54" s="142" t="str">
        <f>IF(OR(パラメタ!$Q$28&lt;&gt;"○",C54=""),"",CONCATENATE("GRANT ",パラメタ!$I$28," ON ",IF(C54="*","","`"),C54,IF(C54="*","","`"),".* TO '",パラメタ!$D$28,"'@'%' IDENTIFIED BY '",パラメタ!$E$28,"';"))</f>
        <v/>
      </c>
      <c r="E54" s="146"/>
      <c r="F54" s="146"/>
      <c r="G54" s="146"/>
      <c r="H54" s="146"/>
      <c r="I54" s="146"/>
      <c r="J54" s="146"/>
      <c r="K54" s="147"/>
      <c r="L54" s="139" t="str">
        <f>IF(OR(パラメタ!$Q$28="",$C54=""),"",CONCATENATE("use ",$C54,"; show tables;"))</f>
        <v/>
      </c>
    </row>
    <row r="55" spans="2:12" x14ac:dyDescent="0.15">
      <c r="B55" s="219"/>
      <c r="C55" s="116"/>
      <c r="D55" s="142" t="str">
        <f>IF(OR(パラメタ!$Q$28&lt;&gt;"○",C55=""),"",CONCATENATE("GRANT ",パラメタ!$I$28," ON ",IF(C55="*","","`"),C55,IF(C55="*","","`"),".* TO '",パラメタ!$D$28,"'@'%' IDENTIFIED BY '",パラメタ!$E$28,"';"))</f>
        <v/>
      </c>
      <c r="E55" s="146"/>
      <c r="F55" s="146"/>
      <c r="G55" s="146"/>
      <c r="H55" s="146"/>
      <c r="I55" s="146"/>
      <c r="J55" s="146"/>
      <c r="K55" s="147"/>
      <c r="L55" s="139" t="str">
        <f>IF(OR(パラメタ!$Q$28="",$C55=""),"",CONCATENATE("use ",$C55,"; show tables;"))</f>
        <v/>
      </c>
    </row>
    <row r="56" spans="2:12" x14ac:dyDescent="0.15">
      <c r="B56" s="219"/>
      <c r="C56" s="116"/>
      <c r="D56" s="142" t="str">
        <f>IF(OR(パラメタ!$Q$28&lt;&gt;"○",C56=""),"",CONCATENATE("GRANT ",パラメタ!$I$28," ON ",IF(C56="*","","`"),C56,IF(C56="*","","`"),".* TO '",パラメタ!$D$28,"'@'%' IDENTIFIED BY '",パラメタ!$E$28,"';"))</f>
        <v/>
      </c>
      <c r="E56" s="146"/>
      <c r="F56" s="146"/>
      <c r="G56" s="146"/>
      <c r="H56" s="146"/>
      <c r="I56" s="146"/>
      <c r="J56" s="146"/>
      <c r="K56" s="147"/>
      <c r="L56" s="139" t="str">
        <f>IF(OR(パラメタ!$Q$28="",$C56=""),"",CONCATENATE("use ",$C56,"; show tables;"))</f>
        <v/>
      </c>
    </row>
    <row r="57" spans="2:12" x14ac:dyDescent="0.15">
      <c r="B57" s="219"/>
      <c r="C57" s="116"/>
      <c r="D57" s="142" t="str">
        <f>IF(OR(パラメタ!$Q$28&lt;&gt;"○",C57=""),"",CONCATENATE("GRANT ",パラメタ!$I$28," ON ",IF(C57="*","","`"),C57,IF(C57="*","","`"),".* TO '",パラメタ!$D$28,"'@'%' IDENTIFIED BY '",パラメタ!$E$28,"';"))</f>
        <v/>
      </c>
      <c r="E57" s="146"/>
      <c r="F57" s="146"/>
      <c r="G57" s="146"/>
      <c r="H57" s="146"/>
      <c r="I57" s="146"/>
      <c r="J57" s="146"/>
      <c r="K57" s="147"/>
      <c r="L57" s="139" t="str">
        <f>IF(OR(パラメタ!$Q$28="",$C57=""),"",CONCATENATE("use ",$C57,"; show tables;"))</f>
        <v/>
      </c>
    </row>
    <row r="58" spans="2:12" x14ac:dyDescent="0.15">
      <c r="B58" s="219"/>
      <c r="C58" s="116"/>
      <c r="D58" s="142" t="str">
        <f>IF(OR(パラメタ!$Q$28&lt;&gt;"○",C58=""),"",CONCATENATE("GRANT ",パラメタ!$I$28," ON ",IF(C58="*","","`"),C58,IF(C58="*","","`"),".* TO '",パラメタ!$D$28,"'@'%' IDENTIFIED BY '",パラメタ!$E$28,"';"))</f>
        <v/>
      </c>
      <c r="E58" s="146"/>
      <c r="F58" s="146"/>
      <c r="G58" s="146"/>
      <c r="H58" s="146"/>
      <c r="I58" s="146"/>
      <c r="J58" s="146"/>
      <c r="K58" s="147"/>
      <c r="L58" s="139" t="str">
        <f>IF(OR(パラメタ!$Q$28="",$C58=""),"",CONCATENATE("use ",$C58,"; show tables;"))</f>
        <v/>
      </c>
    </row>
    <row r="59" spans="2:12" x14ac:dyDescent="0.15">
      <c r="B59" s="219"/>
      <c r="C59" s="116"/>
      <c r="D59" s="142" t="str">
        <f>IF(OR(パラメタ!$Q$28&lt;&gt;"○",C59=""),"",CONCATENATE("GRANT ",パラメタ!$I$28," ON ",IF(C59="*","","`"),C59,IF(C59="*","","`"),".* TO '",パラメタ!$D$28,"'@'%' IDENTIFIED BY '",パラメタ!$E$28,"';"))</f>
        <v/>
      </c>
      <c r="E59" s="146"/>
      <c r="F59" s="146"/>
      <c r="G59" s="146"/>
      <c r="H59" s="146"/>
      <c r="I59" s="146"/>
      <c r="J59" s="146"/>
      <c r="K59" s="147"/>
      <c r="L59" s="139" t="str">
        <f>IF(OR(パラメタ!$Q$28="",$C59=""),"",CONCATENATE("use ",$C59,"; show tables;"))</f>
        <v/>
      </c>
    </row>
    <row r="60" spans="2:12" x14ac:dyDescent="0.15">
      <c r="B60" s="219"/>
      <c r="C60" s="116"/>
      <c r="D60" s="142" t="str">
        <f>IF(OR(パラメタ!$Q$28&lt;&gt;"○",C60=""),"",CONCATENATE("GRANT ",パラメタ!$I$28," ON ",IF(C60="*","","`"),C60,IF(C60="*","","`"),".* TO '",パラメタ!$D$28,"'@'%' IDENTIFIED BY '",パラメタ!$E$28,"';"))</f>
        <v/>
      </c>
      <c r="E60" s="146"/>
      <c r="F60" s="146"/>
      <c r="G60" s="146"/>
      <c r="H60" s="146"/>
      <c r="I60" s="146"/>
      <c r="J60" s="146"/>
      <c r="K60" s="147"/>
      <c r="L60" s="139" t="str">
        <f>IF(OR(パラメタ!$Q$28="",$C60=""),"",CONCATENATE("use ",$C60,"; show tables;"))</f>
        <v/>
      </c>
    </row>
    <row r="61" spans="2:12" x14ac:dyDescent="0.15">
      <c r="B61" s="219"/>
      <c r="C61" s="119"/>
      <c r="D61" s="142" t="str">
        <f>IF(OR(パラメタ!$Q$28&lt;&gt;"○",C61=""),"",CONCATENATE("GRANT ",パラメタ!$I$28," ON ",IF(C61="*","","`"),C61,IF(C61="*","","`"),".* TO '",パラメタ!$D$28,"'@'%' IDENTIFIED BY '",パラメタ!$E$28,"';"))</f>
        <v/>
      </c>
      <c r="E61" s="148"/>
      <c r="F61" s="148"/>
      <c r="G61" s="148"/>
      <c r="H61" s="148"/>
      <c r="I61" s="148"/>
      <c r="J61" s="148"/>
      <c r="K61" s="149"/>
      <c r="L61" s="139" t="str">
        <f>IF(OR(パラメタ!$Q$28="",$C61=""),"",CONCATENATE("use ",$C61,"; show tables;"))</f>
        <v/>
      </c>
    </row>
    <row r="62" spans="2:12" x14ac:dyDescent="0.15">
      <c r="B62" s="218">
        <v>5</v>
      </c>
      <c r="C62" s="180"/>
      <c r="D62" s="181"/>
      <c r="E62" s="182"/>
      <c r="F62" s="182"/>
      <c r="G62" s="182"/>
      <c r="H62" s="182"/>
      <c r="I62" s="182"/>
      <c r="J62" s="182"/>
      <c r="K62" s="183"/>
      <c r="L62" s="138" t="str">
        <f>IF(パラメタ!$Q29="","",SUBSTITUTE(SUBSTITUTE(E15,"root",パラメタ!D29),"-p",CONCATENATE("-p",パラメタ!E29)))</f>
        <v/>
      </c>
    </row>
    <row r="63" spans="2:12" x14ac:dyDescent="0.15">
      <c r="B63" s="219"/>
      <c r="C63" s="118" t="s">
        <v>97</v>
      </c>
      <c r="D63" s="142" t="str">
        <f>IF(OR(パラメタ!$Q$29&lt;&gt;"○",C63=""),"",CONCATENATE("GRANT ",パラメタ!$I$29," ON ",IF(C63="*","","`"),C63,IF(C63="*","","`"),".* TO '",パラメタ!$D$29,"'@'%' IDENTIFIED BY '",パラメタ!$E$29,"';"))</f>
        <v/>
      </c>
      <c r="E63" s="143"/>
      <c r="F63" s="143"/>
      <c r="G63" s="143"/>
      <c r="H63" s="143"/>
      <c r="I63" s="143"/>
      <c r="J63" s="143"/>
      <c r="K63" s="144"/>
      <c r="L63" s="139" t="str">
        <f>IF(OR(パラメタ!$Q$29="",$C63=""),"",CONCATENATE("use ",$C63,"; show tables;"))</f>
        <v/>
      </c>
    </row>
    <row r="64" spans="2:12" x14ac:dyDescent="0.15">
      <c r="B64" s="219"/>
      <c r="C64" s="116" t="s">
        <v>98</v>
      </c>
      <c r="D64" s="142" t="str">
        <f>IF(OR(パラメタ!$Q$29&lt;&gt;"○",C64=""),"",CONCATENATE("GRANT ",パラメタ!$I$29," ON ",IF(C64="*","","`"),C64,IF(C64="*","","`"),".* TO '",パラメタ!$D$29,"'@'%' IDENTIFIED BY '",パラメタ!$E$29,"';"))</f>
        <v/>
      </c>
      <c r="E64" s="146"/>
      <c r="F64" s="146"/>
      <c r="G64" s="146"/>
      <c r="H64" s="146"/>
      <c r="I64" s="146"/>
      <c r="J64" s="146"/>
      <c r="K64" s="147"/>
      <c r="L64" s="139" t="str">
        <f>IF(OR(パラメタ!$Q$29="",$C64=""),"",CONCATENATE("use ",$C64,"; show tables;"))</f>
        <v/>
      </c>
    </row>
    <row r="65" spans="2:12" x14ac:dyDescent="0.15">
      <c r="B65" s="219"/>
      <c r="C65" s="116" t="s">
        <v>99</v>
      </c>
      <c r="D65" s="142" t="str">
        <f>IF(OR(パラメタ!$Q$29&lt;&gt;"○",C65=""),"",CONCATENATE("GRANT ",パラメタ!$I$29," ON ",IF(C65="*","","`"),C65,IF(C65="*","","`"),".* TO '",パラメタ!$D$29,"'@'%' IDENTIFIED BY '",パラメタ!$E$29,"';"))</f>
        <v/>
      </c>
      <c r="E65" s="146"/>
      <c r="F65" s="146"/>
      <c r="G65" s="146"/>
      <c r="H65" s="146"/>
      <c r="I65" s="146"/>
      <c r="J65" s="146"/>
      <c r="K65" s="147"/>
      <c r="L65" s="139" t="str">
        <f>IF(OR(パラメタ!$Q$29="",$C65=""),"",CONCATENATE("use ",$C65,"; show tables;"))</f>
        <v/>
      </c>
    </row>
    <row r="66" spans="2:12" x14ac:dyDescent="0.15">
      <c r="B66" s="219"/>
      <c r="C66" s="116" t="s">
        <v>100</v>
      </c>
      <c r="D66" s="142" t="str">
        <f>IF(OR(パラメタ!$Q$29&lt;&gt;"○",C66=""),"",CONCATENATE("GRANT ",パラメタ!$I$29," ON ",IF(C66="*","","`"),C66,IF(C66="*","","`"),".* TO '",パラメタ!$D$29,"'@'%' IDENTIFIED BY '",パラメタ!$E$29,"';"))</f>
        <v/>
      </c>
      <c r="E66" s="146"/>
      <c r="F66" s="146"/>
      <c r="G66" s="146"/>
      <c r="H66" s="146"/>
      <c r="I66" s="146"/>
      <c r="J66" s="146"/>
      <c r="K66" s="147"/>
      <c r="L66" s="139" t="str">
        <f>IF(OR(パラメタ!$Q$29="",$C66=""),"",CONCATENATE("use ",$C66,"; show tables;"))</f>
        <v/>
      </c>
    </row>
    <row r="67" spans="2:12" x14ac:dyDescent="0.15">
      <c r="B67" s="219"/>
      <c r="C67" s="116" t="s">
        <v>101</v>
      </c>
      <c r="D67" s="142" t="str">
        <f>IF(OR(パラメタ!$Q$29&lt;&gt;"○",C67=""),"",CONCATENATE("GRANT ",パラメタ!$I$29," ON ",IF(C67="*","","`"),C67,IF(C67="*","","`"),".* TO '",パラメタ!$D$29,"'@'%' IDENTIFIED BY '",パラメタ!$E$29,"';"))</f>
        <v/>
      </c>
      <c r="E67" s="146"/>
      <c r="F67" s="146"/>
      <c r="G67" s="146"/>
      <c r="H67" s="146"/>
      <c r="I67" s="146"/>
      <c r="J67" s="146"/>
      <c r="K67" s="147"/>
      <c r="L67" s="139" t="str">
        <f>IF(OR(パラメタ!$Q$29="",$C67=""),"",CONCATENATE("use ",$C67,"; show tables;"))</f>
        <v/>
      </c>
    </row>
    <row r="68" spans="2:12" x14ac:dyDescent="0.15">
      <c r="B68" s="219"/>
      <c r="C68" s="116" t="s">
        <v>102</v>
      </c>
      <c r="D68" s="142" t="str">
        <f>IF(OR(パラメタ!$Q$29&lt;&gt;"○",C68=""),"",CONCATENATE("GRANT ",パラメタ!$I$29," ON ",IF(C68="*","","`"),C68,IF(C68="*","","`"),".* TO '",パラメタ!$D$29,"'@'%' IDENTIFIED BY '",パラメタ!$E$29,"';"))</f>
        <v/>
      </c>
      <c r="E68" s="146"/>
      <c r="F68" s="146"/>
      <c r="G68" s="146"/>
      <c r="H68" s="146"/>
      <c r="I68" s="146"/>
      <c r="J68" s="146"/>
      <c r="K68" s="147"/>
      <c r="L68" s="139" t="str">
        <f>IF(OR(パラメタ!$Q$29="",$C68=""),"",CONCATENATE("use ",$C68,"; show tables;"))</f>
        <v/>
      </c>
    </row>
    <row r="69" spans="2:12" x14ac:dyDescent="0.15">
      <c r="B69" s="219"/>
      <c r="C69" s="116" t="s">
        <v>103</v>
      </c>
      <c r="D69" s="142" t="str">
        <f>IF(OR(パラメタ!$Q$29&lt;&gt;"○",C69=""),"",CONCATENATE("GRANT ",パラメタ!$I$29," ON ",IF(C69="*","","`"),C69,IF(C69="*","","`"),".* TO '",パラメタ!$D$29,"'@'%' IDENTIFIED BY '",パラメタ!$E$29,"';"))</f>
        <v/>
      </c>
      <c r="E69" s="146"/>
      <c r="F69" s="146"/>
      <c r="G69" s="146"/>
      <c r="H69" s="146"/>
      <c r="I69" s="146"/>
      <c r="J69" s="146"/>
      <c r="K69" s="147"/>
      <c r="L69" s="139" t="str">
        <f>IF(OR(パラメタ!$Q$29="",$C69=""),"",CONCATENATE("use ",$C69,"; show tables;"))</f>
        <v/>
      </c>
    </row>
    <row r="70" spans="2:12" x14ac:dyDescent="0.15">
      <c r="B70" s="219"/>
      <c r="C70" s="116" t="s">
        <v>104</v>
      </c>
      <c r="D70" s="142" t="str">
        <f>IF(OR(パラメタ!$Q$29&lt;&gt;"○",C70=""),"",CONCATENATE("GRANT ",パラメタ!$I$29," ON ",IF(C70="*","","`"),C70,IF(C70="*","","`"),".* TO '",パラメタ!$D$29,"'@'%' IDENTIFIED BY '",パラメタ!$E$29,"';"))</f>
        <v/>
      </c>
      <c r="E70" s="146"/>
      <c r="F70" s="146"/>
      <c r="G70" s="146"/>
      <c r="H70" s="146"/>
      <c r="I70" s="146"/>
      <c r="J70" s="146"/>
      <c r="K70" s="147"/>
      <c r="L70" s="139" t="str">
        <f>IF(OR(パラメタ!$Q$29="",$C70=""),"",CONCATENATE("use ",$C70,"; show tables;"))</f>
        <v/>
      </c>
    </row>
    <row r="71" spans="2:12" x14ac:dyDescent="0.15">
      <c r="B71" s="219"/>
      <c r="C71" s="116" t="s">
        <v>105</v>
      </c>
      <c r="D71" s="142" t="str">
        <f>IF(OR(パラメタ!$Q$29&lt;&gt;"○",C71=""),"",CONCATENATE("GRANT ",パラメタ!$I$29," ON ",IF(C71="*","","`"),C71,IF(C71="*","","`"),".* TO '",パラメタ!$D$29,"'@'%' IDENTIFIED BY '",パラメタ!$E$29,"';"))</f>
        <v/>
      </c>
      <c r="E71" s="146"/>
      <c r="F71" s="146"/>
      <c r="G71" s="146"/>
      <c r="H71" s="146"/>
      <c r="I71" s="146"/>
      <c r="J71" s="146"/>
      <c r="K71" s="147"/>
      <c r="L71" s="139" t="str">
        <f>IF(OR(パラメタ!$Q$29="",$C71=""),"",CONCATENATE("use ",$C71,"; show tables;"))</f>
        <v/>
      </c>
    </row>
    <row r="72" spans="2:12" x14ac:dyDescent="0.15">
      <c r="B72" s="219"/>
      <c r="C72" s="119" t="s">
        <v>106</v>
      </c>
      <c r="D72" s="142" t="str">
        <f>IF(OR(パラメタ!$Q$29&lt;&gt;"○",C72=""),"",CONCATENATE("GRANT ",パラメタ!$I$29," ON ",IF(C72="*","","`"),C72,IF(C72="*","","`"),".* TO '",パラメタ!$D$29,"'@'%' IDENTIFIED BY '",パラメタ!$E$29,"';"))</f>
        <v/>
      </c>
      <c r="E72" s="148"/>
      <c r="F72" s="148"/>
      <c r="G72" s="148"/>
      <c r="H72" s="148"/>
      <c r="I72" s="148"/>
      <c r="J72" s="148"/>
      <c r="K72" s="149"/>
      <c r="L72" s="139" t="str">
        <f>IF(OR(パラメタ!$Q$29="",$C72=""),"",CONCATENATE("use ",$C72,"; show tables;"))</f>
        <v/>
      </c>
    </row>
    <row r="73" spans="2:12" x14ac:dyDescent="0.15">
      <c r="B73" s="218">
        <v>6</v>
      </c>
      <c r="C73" s="180"/>
      <c r="D73" s="181"/>
      <c r="E73" s="182"/>
      <c r="F73" s="182"/>
      <c r="G73" s="182"/>
      <c r="H73" s="182"/>
      <c r="I73" s="182"/>
      <c r="J73" s="182"/>
      <c r="K73" s="183"/>
      <c r="L73" s="138" t="str">
        <f>IF(パラメタ!$Q30="","",SUBSTITUTE(SUBSTITUTE(E15,"root",パラメタ!D30),"-p",CONCATENATE("-p",パラメタ!E30)))</f>
        <v/>
      </c>
    </row>
    <row r="74" spans="2:12" x14ac:dyDescent="0.15">
      <c r="B74" s="219"/>
      <c r="C74" s="118" t="s">
        <v>107</v>
      </c>
      <c r="D74" s="142" t="str">
        <f>IF(OR(パラメタ!$Q$30&lt;&gt;"○",C74=""),"",CONCATENATE("GRANT ",パラメタ!$I$30," ON ",IF(C74="*","","`"),C74,IF(C74="*","","`"),".* TO '",パラメタ!$D$30,"'@'%' IDENTIFIED BY '",パラメタ!$E$30,"';"))</f>
        <v/>
      </c>
      <c r="E74" s="143"/>
      <c r="F74" s="143"/>
      <c r="G74" s="143"/>
      <c r="H74" s="143"/>
      <c r="I74" s="143"/>
      <c r="J74" s="143"/>
      <c r="K74" s="144"/>
      <c r="L74" s="139" t="str">
        <f>IF(OR(パラメタ!$Q$30="",$C74=""),"",CONCATENATE("use ",$C74,"; show tables;"))</f>
        <v/>
      </c>
    </row>
    <row r="75" spans="2:12" x14ac:dyDescent="0.15">
      <c r="B75" s="219"/>
      <c r="C75" s="116" t="s">
        <v>108</v>
      </c>
      <c r="D75" s="142" t="str">
        <f>IF(OR(パラメタ!$Q$30&lt;&gt;"○",C75=""),"",CONCATENATE("GRANT ",パラメタ!$I$30," ON ",IF(C75="*","","`"),C75,IF(C75="*","","`"),".* TO '",パラメタ!$D$30,"'@'%' IDENTIFIED BY '",パラメタ!$E$30,"';"))</f>
        <v/>
      </c>
      <c r="E75" s="146"/>
      <c r="F75" s="146"/>
      <c r="G75" s="146"/>
      <c r="H75" s="146"/>
      <c r="I75" s="146"/>
      <c r="J75" s="146"/>
      <c r="K75" s="147"/>
      <c r="L75" s="139" t="str">
        <f>IF(OR(パラメタ!$Q$30="",$C75=""),"",CONCATENATE("use ",$C75,"; show tables;"))</f>
        <v/>
      </c>
    </row>
    <row r="76" spans="2:12" x14ac:dyDescent="0.15">
      <c r="B76" s="219"/>
      <c r="C76" s="116" t="s">
        <v>109</v>
      </c>
      <c r="D76" s="142" t="str">
        <f>IF(OR(パラメタ!$Q$30&lt;&gt;"○",C76=""),"",CONCATENATE("GRANT ",パラメタ!$I$30," ON ",IF(C76="*","","`"),C76,IF(C76="*","","`"),".* TO '",パラメタ!$D$30,"'@'%' IDENTIFIED BY '",パラメタ!$E$30,"';"))</f>
        <v/>
      </c>
      <c r="E76" s="146"/>
      <c r="F76" s="146"/>
      <c r="G76" s="146"/>
      <c r="H76" s="146"/>
      <c r="I76" s="146"/>
      <c r="J76" s="146"/>
      <c r="K76" s="147"/>
      <c r="L76" s="139" t="str">
        <f>IF(OR(パラメタ!$Q$30="",$C76=""),"",CONCATENATE("use ",$C76,"; show tables;"))</f>
        <v/>
      </c>
    </row>
    <row r="77" spans="2:12" x14ac:dyDescent="0.15">
      <c r="B77" s="219"/>
      <c r="C77" s="116" t="s">
        <v>110</v>
      </c>
      <c r="D77" s="142" t="str">
        <f>IF(OR(パラメタ!$Q$30&lt;&gt;"○",C77=""),"",CONCATENATE("GRANT ",パラメタ!$I$30," ON ",IF(C77="*","","`"),C77,IF(C77="*","","`"),".* TO '",パラメタ!$D$30,"'@'%' IDENTIFIED BY '",パラメタ!$E$30,"';"))</f>
        <v/>
      </c>
      <c r="E77" s="146"/>
      <c r="F77" s="146"/>
      <c r="G77" s="146"/>
      <c r="H77" s="146"/>
      <c r="I77" s="146"/>
      <c r="J77" s="146"/>
      <c r="K77" s="147"/>
      <c r="L77" s="139" t="str">
        <f>IF(OR(パラメタ!$Q$30="",$C77=""),"",CONCATENATE("use ",$C77,"; show tables;"))</f>
        <v/>
      </c>
    </row>
    <row r="78" spans="2:12" x14ac:dyDescent="0.15">
      <c r="B78" s="219"/>
      <c r="C78" s="116" t="s">
        <v>111</v>
      </c>
      <c r="D78" s="142" t="str">
        <f>IF(OR(パラメタ!$Q$30&lt;&gt;"○",C78=""),"",CONCATENATE("GRANT ",パラメタ!$I$30," ON ",IF(C78="*","","`"),C78,IF(C78="*","","`"),".* TO '",パラメタ!$D$30,"'@'%' IDENTIFIED BY '",パラメタ!$E$30,"';"))</f>
        <v/>
      </c>
      <c r="E78" s="146"/>
      <c r="F78" s="146"/>
      <c r="G78" s="146"/>
      <c r="H78" s="146"/>
      <c r="I78" s="146"/>
      <c r="J78" s="146"/>
      <c r="K78" s="147"/>
      <c r="L78" s="139" t="str">
        <f>IF(OR(パラメタ!$Q$30="",$C78=""),"",CONCATENATE("use ",$C78,"; show tables;"))</f>
        <v/>
      </c>
    </row>
    <row r="79" spans="2:12" x14ac:dyDescent="0.15">
      <c r="B79" s="219"/>
      <c r="C79" s="116" t="s">
        <v>112</v>
      </c>
      <c r="D79" s="142" t="str">
        <f>IF(OR(パラメタ!$Q$30&lt;&gt;"○",C79=""),"",CONCATENATE("GRANT ",パラメタ!$I$30," ON ",IF(C79="*","","`"),C79,IF(C79="*","","`"),".* TO '",パラメタ!$D$30,"'@'%' IDENTIFIED BY '",パラメタ!$E$30,"';"))</f>
        <v/>
      </c>
      <c r="E79" s="146"/>
      <c r="F79" s="146"/>
      <c r="G79" s="146"/>
      <c r="H79" s="146"/>
      <c r="I79" s="146"/>
      <c r="J79" s="146"/>
      <c r="K79" s="147"/>
      <c r="L79" s="139" t="str">
        <f>IF(OR(パラメタ!$Q$30="",$C79=""),"",CONCATENATE("use ",$C79,"; show tables;"))</f>
        <v/>
      </c>
    </row>
    <row r="80" spans="2:12" x14ac:dyDescent="0.15">
      <c r="B80" s="219"/>
      <c r="C80" s="116" t="s">
        <v>113</v>
      </c>
      <c r="D80" s="142" t="str">
        <f>IF(OR(パラメタ!$Q$30&lt;&gt;"○",C80=""),"",CONCATENATE("GRANT ",パラメタ!$I$30," ON ",IF(C80="*","","`"),C80,IF(C80="*","","`"),".* TO '",パラメタ!$D$30,"'@'%' IDENTIFIED BY '",パラメタ!$E$30,"';"))</f>
        <v/>
      </c>
      <c r="E80" s="146"/>
      <c r="F80" s="146"/>
      <c r="G80" s="146"/>
      <c r="H80" s="146"/>
      <c r="I80" s="146"/>
      <c r="J80" s="146"/>
      <c r="K80" s="147"/>
      <c r="L80" s="139" t="str">
        <f>IF(OR(パラメタ!$Q$30="",$C80=""),"",CONCATENATE("use ",$C80,"; show tables;"))</f>
        <v/>
      </c>
    </row>
    <row r="81" spans="2:12" x14ac:dyDescent="0.15">
      <c r="B81" s="219"/>
      <c r="C81" s="116" t="s">
        <v>114</v>
      </c>
      <c r="D81" s="142" t="str">
        <f>IF(OR(パラメタ!$Q$30&lt;&gt;"○",C81=""),"",CONCATENATE("GRANT ",パラメタ!$I$30," ON ",IF(C81="*","","`"),C81,IF(C81="*","","`"),".* TO '",パラメタ!$D$30,"'@'%' IDENTIFIED BY '",パラメタ!$E$30,"';"))</f>
        <v/>
      </c>
      <c r="E81" s="146"/>
      <c r="F81" s="146"/>
      <c r="G81" s="146"/>
      <c r="H81" s="146"/>
      <c r="I81" s="146"/>
      <c r="J81" s="146"/>
      <c r="K81" s="147"/>
      <c r="L81" s="139" t="str">
        <f>IF(OR(パラメタ!$Q$30="",$C81=""),"",CONCATENATE("use ",$C81,"; show tables;"))</f>
        <v/>
      </c>
    </row>
    <row r="82" spans="2:12" x14ac:dyDescent="0.15">
      <c r="B82" s="219"/>
      <c r="C82" s="116" t="s">
        <v>115</v>
      </c>
      <c r="D82" s="142" t="str">
        <f>IF(OR(パラメタ!$Q$30&lt;&gt;"○",C82=""),"",CONCATENATE("GRANT ",パラメタ!$I$30," ON ",IF(C82="*","","`"),C82,IF(C82="*","","`"),".* TO '",パラメタ!$D$30,"'@'%' IDENTIFIED BY '",パラメタ!$E$30,"';"))</f>
        <v/>
      </c>
      <c r="E82" s="146"/>
      <c r="F82" s="146"/>
      <c r="G82" s="146"/>
      <c r="H82" s="146"/>
      <c r="I82" s="146"/>
      <c r="J82" s="146"/>
      <c r="K82" s="147"/>
      <c r="L82" s="139" t="str">
        <f>IF(OR(パラメタ!$Q$30="",$C82=""),"",CONCATENATE("use ",$C82,"; show tables;"))</f>
        <v/>
      </c>
    </row>
    <row r="83" spans="2:12" x14ac:dyDescent="0.15">
      <c r="B83" s="219"/>
      <c r="C83" s="119" t="s">
        <v>116</v>
      </c>
      <c r="D83" s="142" t="str">
        <f>IF(OR(パラメタ!$Q$30&lt;&gt;"○",C83=""),"",CONCATENATE("GRANT ",パラメタ!$I$30," ON ",IF(C83="*","","`"),C83,IF(C83="*","","`"),".* TO '",パラメタ!$D$30,"'@'%' IDENTIFIED BY '",パラメタ!$E$30,"';"))</f>
        <v/>
      </c>
      <c r="E83" s="148"/>
      <c r="F83" s="148"/>
      <c r="G83" s="148"/>
      <c r="H83" s="148"/>
      <c r="I83" s="148"/>
      <c r="J83" s="148"/>
      <c r="K83" s="149"/>
      <c r="L83" s="139" t="str">
        <f>IF(OR(パラメタ!$Q$30="",$C83=""),"",CONCATENATE("use ",$C83,"; show tables;"))</f>
        <v/>
      </c>
    </row>
    <row r="84" spans="2:12" x14ac:dyDescent="0.15">
      <c r="B84" s="218">
        <v>7</v>
      </c>
      <c r="C84" s="180"/>
      <c r="D84" s="181"/>
      <c r="E84" s="182"/>
      <c r="F84" s="182"/>
      <c r="G84" s="182"/>
      <c r="H84" s="182"/>
      <c r="I84" s="182"/>
      <c r="J84" s="182"/>
      <c r="K84" s="183"/>
      <c r="L84" s="138" t="str">
        <f>IF(パラメタ!$Q31="","",SUBSTITUTE(SUBSTITUTE(E15,"root",パラメタ!D31),"-p",CONCATENATE("-p",パラメタ!E31)))</f>
        <v/>
      </c>
    </row>
    <row r="85" spans="2:12" x14ac:dyDescent="0.15">
      <c r="B85" s="219"/>
      <c r="C85" s="118" t="s">
        <v>117</v>
      </c>
      <c r="D85" s="142" t="str">
        <f>IF(OR(パラメタ!$Q$31&lt;&gt;"○",C85=""),"",CONCATENATE("GRANT ",パラメタ!$I$31," ON ",IF(C85="*","","`"),C85,IF(C85="*","","`"),".* TO '",パラメタ!$D$31,"'@'%' IDENTIFIED BY '",パラメタ!$E$31,"';"))</f>
        <v/>
      </c>
      <c r="E85" s="143"/>
      <c r="F85" s="143"/>
      <c r="G85" s="143"/>
      <c r="H85" s="143"/>
      <c r="I85" s="143"/>
      <c r="J85" s="143"/>
      <c r="K85" s="144"/>
      <c r="L85" s="139" t="str">
        <f>IF(OR(パラメタ!$Q$31="",$C85=""),"",CONCATENATE("use ",$C85,"; show tables;"))</f>
        <v/>
      </c>
    </row>
    <row r="86" spans="2:12" x14ac:dyDescent="0.15">
      <c r="B86" s="219"/>
      <c r="C86" s="116" t="s">
        <v>118</v>
      </c>
      <c r="D86" s="142" t="str">
        <f>IF(OR(パラメタ!$Q$31&lt;&gt;"○",C86=""),"",CONCATENATE("GRANT ",パラメタ!$I$31," ON ",IF(C86="*","","`"),C86,IF(C86="*","","`"),".* TO '",パラメタ!$D$31,"'@'%' IDENTIFIED BY '",パラメタ!$E$31,"';"))</f>
        <v/>
      </c>
      <c r="E86" s="146"/>
      <c r="F86" s="146"/>
      <c r="G86" s="146"/>
      <c r="H86" s="146"/>
      <c r="I86" s="146"/>
      <c r="J86" s="146"/>
      <c r="K86" s="147"/>
      <c r="L86" s="139" t="str">
        <f>IF(OR(パラメタ!$Q$31="",$C86=""),"",CONCATENATE("use ",$C86,"; show tables;"))</f>
        <v/>
      </c>
    </row>
    <row r="87" spans="2:12" x14ac:dyDescent="0.15">
      <c r="B87" s="219"/>
      <c r="C87" s="116" t="s">
        <v>119</v>
      </c>
      <c r="D87" s="142" t="str">
        <f>IF(OR(パラメタ!$Q$31&lt;&gt;"○",C87=""),"",CONCATENATE("GRANT ",パラメタ!$I$31," ON ",IF(C87="*","","`"),C87,IF(C87="*","","`"),".* TO '",パラメタ!$D$31,"'@'%' IDENTIFIED BY '",パラメタ!$E$31,"';"))</f>
        <v/>
      </c>
      <c r="E87" s="146"/>
      <c r="F87" s="146"/>
      <c r="G87" s="146"/>
      <c r="H87" s="146"/>
      <c r="I87" s="146"/>
      <c r="J87" s="146"/>
      <c r="K87" s="147"/>
      <c r="L87" s="139" t="str">
        <f>IF(OR(パラメタ!$Q$31="",$C87=""),"",CONCATENATE("use ",$C87,"; show tables;"))</f>
        <v/>
      </c>
    </row>
    <row r="88" spans="2:12" x14ac:dyDescent="0.15">
      <c r="B88" s="219"/>
      <c r="C88" s="116" t="s">
        <v>120</v>
      </c>
      <c r="D88" s="142" t="str">
        <f>IF(OR(パラメタ!$Q$31&lt;&gt;"○",C88=""),"",CONCATENATE("GRANT ",パラメタ!$I$31," ON ",IF(C88="*","","`"),C88,IF(C88="*","","`"),".* TO '",パラメタ!$D$31,"'@'%' IDENTIFIED BY '",パラメタ!$E$31,"';"))</f>
        <v/>
      </c>
      <c r="E88" s="146"/>
      <c r="F88" s="146"/>
      <c r="G88" s="146"/>
      <c r="H88" s="146"/>
      <c r="I88" s="146"/>
      <c r="J88" s="146"/>
      <c r="K88" s="147"/>
      <c r="L88" s="139" t="str">
        <f>IF(OR(パラメタ!$Q$31="",$C88=""),"",CONCATENATE("use ",$C88,"; show tables;"))</f>
        <v/>
      </c>
    </row>
    <row r="89" spans="2:12" x14ac:dyDescent="0.15">
      <c r="B89" s="219"/>
      <c r="C89" s="116" t="s">
        <v>121</v>
      </c>
      <c r="D89" s="142" t="str">
        <f>IF(OR(パラメタ!$Q$31&lt;&gt;"○",C89=""),"",CONCATENATE("GRANT ",パラメタ!$I$31," ON ",IF(C89="*","","`"),C89,IF(C89="*","","`"),".* TO '",パラメタ!$D$31,"'@'%' IDENTIFIED BY '",パラメタ!$E$31,"';"))</f>
        <v/>
      </c>
      <c r="E89" s="146"/>
      <c r="F89" s="146"/>
      <c r="G89" s="146"/>
      <c r="H89" s="146"/>
      <c r="I89" s="146"/>
      <c r="J89" s="146"/>
      <c r="K89" s="147"/>
      <c r="L89" s="139" t="str">
        <f>IF(OR(パラメタ!$Q$31="",$C89=""),"",CONCATENATE("use ",$C89,"; show tables;"))</f>
        <v/>
      </c>
    </row>
    <row r="90" spans="2:12" x14ac:dyDescent="0.15">
      <c r="B90" s="219"/>
      <c r="C90" s="116" t="s">
        <v>122</v>
      </c>
      <c r="D90" s="142" t="str">
        <f>IF(OR(パラメタ!$Q$31&lt;&gt;"○",C90=""),"",CONCATENATE("GRANT ",パラメタ!$I$31," ON ",IF(C90="*","","`"),C90,IF(C90="*","","`"),".* TO '",パラメタ!$D$31,"'@'%' IDENTIFIED BY '",パラメタ!$E$31,"';"))</f>
        <v/>
      </c>
      <c r="E90" s="146"/>
      <c r="F90" s="146"/>
      <c r="G90" s="146"/>
      <c r="H90" s="146"/>
      <c r="I90" s="146"/>
      <c r="J90" s="146"/>
      <c r="K90" s="147"/>
      <c r="L90" s="139" t="str">
        <f>IF(OR(パラメタ!$Q$31="",$C90=""),"",CONCATENATE("use ",$C90,"; show tables;"))</f>
        <v/>
      </c>
    </row>
    <row r="91" spans="2:12" x14ac:dyDescent="0.15">
      <c r="B91" s="219"/>
      <c r="C91" s="116" t="s">
        <v>123</v>
      </c>
      <c r="D91" s="142" t="str">
        <f>IF(OR(パラメタ!$Q$31&lt;&gt;"○",C91=""),"",CONCATENATE("GRANT ",パラメタ!$I$31," ON ",IF(C91="*","","`"),C91,IF(C91="*","","`"),".* TO '",パラメタ!$D$31,"'@'%' IDENTIFIED BY '",パラメタ!$E$31,"';"))</f>
        <v/>
      </c>
      <c r="E91" s="146"/>
      <c r="F91" s="146"/>
      <c r="G91" s="146"/>
      <c r="H91" s="146"/>
      <c r="I91" s="146"/>
      <c r="J91" s="146"/>
      <c r="K91" s="147"/>
      <c r="L91" s="139" t="str">
        <f>IF(OR(パラメタ!$Q$31="",$C91=""),"",CONCATENATE("use ",$C91,"; show tables;"))</f>
        <v/>
      </c>
    </row>
    <row r="92" spans="2:12" x14ac:dyDescent="0.15">
      <c r="B92" s="219"/>
      <c r="C92" s="116" t="s">
        <v>124</v>
      </c>
      <c r="D92" s="142" t="str">
        <f>IF(OR(パラメタ!$Q$31&lt;&gt;"○",C92=""),"",CONCATENATE("GRANT ",パラメタ!$I$31," ON ",IF(C92="*","","`"),C92,IF(C92="*","","`"),".* TO '",パラメタ!$D$31,"'@'%' IDENTIFIED BY '",パラメタ!$E$31,"';"))</f>
        <v/>
      </c>
      <c r="E92" s="146"/>
      <c r="F92" s="146"/>
      <c r="G92" s="146"/>
      <c r="H92" s="146"/>
      <c r="I92" s="146"/>
      <c r="J92" s="146"/>
      <c r="K92" s="147"/>
      <c r="L92" s="139" t="str">
        <f>IF(OR(パラメタ!$Q$31="",$C92=""),"",CONCATENATE("use ",$C92,"; show tables;"))</f>
        <v/>
      </c>
    </row>
    <row r="93" spans="2:12" x14ac:dyDescent="0.15">
      <c r="B93" s="219"/>
      <c r="C93" s="116" t="s">
        <v>125</v>
      </c>
      <c r="D93" s="142" t="str">
        <f>IF(OR(パラメタ!$Q$31&lt;&gt;"○",C93=""),"",CONCATENATE("GRANT ",パラメタ!$I$31," ON ",IF(C93="*","","`"),C93,IF(C93="*","","`"),".* TO '",パラメタ!$D$31,"'@'%' IDENTIFIED BY '",パラメタ!$E$31,"';"))</f>
        <v/>
      </c>
      <c r="E93" s="146"/>
      <c r="F93" s="146"/>
      <c r="G93" s="146"/>
      <c r="H93" s="146"/>
      <c r="I93" s="146"/>
      <c r="J93" s="146"/>
      <c r="K93" s="147"/>
      <c r="L93" s="139" t="str">
        <f>IF(OR(パラメタ!$Q$31="",$C93=""),"",CONCATENATE("use ",$C93,"; show tables;"))</f>
        <v/>
      </c>
    </row>
    <row r="94" spans="2:12" x14ac:dyDescent="0.15">
      <c r="B94" s="219"/>
      <c r="C94" s="119" t="s">
        <v>126</v>
      </c>
      <c r="D94" s="142" t="str">
        <f>IF(OR(パラメタ!$Q$31&lt;&gt;"○",C94=""),"",CONCATENATE("GRANT ",パラメタ!$I$31," ON ",IF(C94="*","","`"),C94,IF(C94="*","","`"),".* TO '",パラメタ!$D$31,"'@'%' IDENTIFIED BY '",パラメタ!$E$31,"';"))</f>
        <v/>
      </c>
      <c r="E94" s="148"/>
      <c r="F94" s="148"/>
      <c r="G94" s="148"/>
      <c r="H94" s="148"/>
      <c r="I94" s="148"/>
      <c r="J94" s="148"/>
      <c r="K94" s="149"/>
      <c r="L94" s="139" t="str">
        <f>IF(OR(パラメタ!$Q$31="",$C94=""),"",CONCATENATE("use ",$C94,"; show tables;"))</f>
        <v/>
      </c>
    </row>
    <row r="95" spans="2:12" x14ac:dyDescent="0.15">
      <c r="B95" s="218">
        <v>8</v>
      </c>
      <c r="C95" s="180"/>
      <c r="D95" s="181"/>
      <c r="E95" s="182"/>
      <c r="F95" s="182"/>
      <c r="G95" s="182"/>
      <c r="H95" s="182"/>
      <c r="I95" s="182"/>
      <c r="J95" s="182"/>
      <c r="K95" s="183"/>
      <c r="L95" s="138" t="str">
        <f>IF(パラメタ!$Q32="","",SUBSTITUTE(SUBSTITUTE(E15,"root",パラメタ!D32),"-p",CONCATENATE("-p",パラメタ!E32)))</f>
        <v/>
      </c>
    </row>
    <row r="96" spans="2:12" x14ac:dyDescent="0.15">
      <c r="B96" s="219"/>
      <c r="C96" s="118" t="s">
        <v>127</v>
      </c>
      <c r="D96" s="142" t="str">
        <f>IF(OR(パラメタ!$Q$32&lt;&gt;"○",C96=""),"",CONCATENATE("GRANT ",パラメタ!$I$32," ON ",IF(C96="*","","`"),C96,IF(C96="*","","`"),".* TO '",パラメタ!$D$32,"'@'%' IDENTIFIED BY '",パラメタ!$E$32,"';"))</f>
        <v/>
      </c>
      <c r="E96" s="143"/>
      <c r="F96" s="143"/>
      <c r="G96" s="143"/>
      <c r="H96" s="143"/>
      <c r="I96" s="143"/>
      <c r="J96" s="143"/>
      <c r="K96" s="144"/>
      <c r="L96" s="139" t="str">
        <f>IF(OR(パラメタ!$Q$32="",$C96=""),"",CONCATENATE("use ",$C96,"; show tables;"))</f>
        <v/>
      </c>
    </row>
    <row r="97" spans="2:12" x14ac:dyDescent="0.15">
      <c r="B97" s="219"/>
      <c r="C97" s="116" t="s">
        <v>128</v>
      </c>
      <c r="D97" s="142" t="str">
        <f>IF(OR(パラメタ!$Q$32&lt;&gt;"○",C97=""),"",CONCATENATE("GRANT ",パラメタ!$I$32," ON ",IF(C97="*","","`"),C97,IF(C97="*","","`"),".* TO '",パラメタ!$D$32,"'@'%' IDENTIFIED BY '",パラメタ!$E$32,"';"))</f>
        <v/>
      </c>
      <c r="E97" s="146"/>
      <c r="F97" s="146"/>
      <c r="G97" s="146"/>
      <c r="H97" s="146"/>
      <c r="I97" s="146"/>
      <c r="J97" s="146"/>
      <c r="K97" s="147"/>
      <c r="L97" s="139" t="str">
        <f>IF(OR(パラメタ!$Q$32="",$C97=""),"",CONCATENATE("use ",$C97,"; show tables;"))</f>
        <v/>
      </c>
    </row>
    <row r="98" spans="2:12" x14ac:dyDescent="0.15">
      <c r="B98" s="219"/>
      <c r="C98" s="116" t="s">
        <v>129</v>
      </c>
      <c r="D98" s="142" t="str">
        <f>IF(OR(パラメタ!$Q$32&lt;&gt;"○",C98=""),"",CONCATENATE("GRANT ",パラメタ!$I$32," ON ",IF(C98="*","","`"),C98,IF(C98="*","","`"),".* TO '",パラメタ!$D$32,"'@'%' IDENTIFIED BY '",パラメタ!$E$32,"';"))</f>
        <v/>
      </c>
      <c r="E98" s="146"/>
      <c r="F98" s="146"/>
      <c r="G98" s="146"/>
      <c r="H98" s="146"/>
      <c r="I98" s="146"/>
      <c r="J98" s="146"/>
      <c r="K98" s="147"/>
      <c r="L98" s="139" t="str">
        <f>IF(OR(パラメタ!$Q$32="",$C98=""),"",CONCATENATE("use ",$C98,"; show tables;"))</f>
        <v/>
      </c>
    </row>
    <row r="99" spans="2:12" x14ac:dyDescent="0.15">
      <c r="B99" s="219"/>
      <c r="C99" s="116" t="s">
        <v>130</v>
      </c>
      <c r="D99" s="142" t="str">
        <f>IF(OR(パラメタ!$Q$32&lt;&gt;"○",C99=""),"",CONCATENATE("GRANT ",パラメタ!$I$32," ON ",IF(C99="*","","`"),C99,IF(C99="*","","`"),".* TO '",パラメタ!$D$32,"'@'%' IDENTIFIED BY '",パラメタ!$E$32,"';"))</f>
        <v/>
      </c>
      <c r="E99" s="146"/>
      <c r="F99" s="146"/>
      <c r="G99" s="146"/>
      <c r="H99" s="146"/>
      <c r="I99" s="146"/>
      <c r="J99" s="146"/>
      <c r="K99" s="147"/>
      <c r="L99" s="139" t="str">
        <f>IF(OR(パラメタ!$Q$32="",$C99=""),"",CONCATENATE("use ",$C99,"; show tables;"))</f>
        <v/>
      </c>
    </row>
    <row r="100" spans="2:12" x14ac:dyDescent="0.15">
      <c r="B100" s="219"/>
      <c r="C100" s="116" t="s">
        <v>131</v>
      </c>
      <c r="D100" s="142" t="str">
        <f>IF(OR(パラメタ!$Q$32&lt;&gt;"○",C100=""),"",CONCATENATE("GRANT ",パラメタ!$I$32," ON ",IF(C100="*","","`"),C100,IF(C100="*","","`"),".* TO '",パラメタ!$D$32,"'@'%' IDENTIFIED BY '",パラメタ!$E$32,"';"))</f>
        <v/>
      </c>
      <c r="E100" s="146"/>
      <c r="F100" s="146"/>
      <c r="G100" s="146"/>
      <c r="H100" s="146"/>
      <c r="I100" s="146"/>
      <c r="J100" s="146"/>
      <c r="K100" s="147"/>
      <c r="L100" s="139" t="str">
        <f>IF(OR(パラメタ!$Q$32="",$C100=""),"",CONCATENATE("use ",$C100,"; show tables;"))</f>
        <v/>
      </c>
    </row>
    <row r="101" spans="2:12" x14ac:dyDescent="0.15">
      <c r="B101" s="219"/>
      <c r="C101" s="116" t="s">
        <v>132</v>
      </c>
      <c r="D101" s="142" t="str">
        <f>IF(OR(パラメタ!$Q$32&lt;&gt;"○",C101=""),"",CONCATENATE("GRANT ",パラメタ!$I$32," ON ",IF(C101="*","","`"),C101,IF(C101="*","","`"),".* TO '",パラメタ!$D$32,"'@'%' IDENTIFIED BY '",パラメタ!$E$32,"';"))</f>
        <v/>
      </c>
      <c r="E101" s="146"/>
      <c r="F101" s="146"/>
      <c r="G101" s="146"/>
      <c r="H101" s="146"/>
      <c r="I101" s="146"/>
      <c r="J101" s="146"/>
      <c r="K101" s="147"/>
      <c r="L101" s="139" t="str">
        <f>IF(OR(パラメタ!$Q$32="",$C101=""),"",CONCATENATE("use ",$C101,"; show tables;"))</f>
        <v/>
      </c>
    </row>
    <row r="102" spans="2:12" x14ac:dyDescent="0.15">
      <c r="B102" s="219"/>
      <c r="C102" s="116" t="s">
        <v>133</v>
      </c>
      <c r="D102" s="142" t="str">
        <f>IF(OR(パラメタ!$Q$32&lt;&gt;"○",C102=""),"",CONCATENATE("GRANT ",パラメタ!$I$32," ON ",IF(C102="*","","`"),C102,IF(C102="*","","`"),".* TO '",パラメタ!$D$32,"'@'%' IDENTIFIED BY '",パラメタ!$E$32,"';"))</f>
        <v/>
      </c>
      <c r="E102" s="146"/>
      <c r="F102" s="146"/>
      <c r="G102" s="146"/>
      <c r="H102" s="146"/>
      <c r="I102" s="146"/>
      <c r="J102" s="146"/>
      <c r="K102" s="147"/>
      <c r="L102" s="139" t="str">
        <f>IF(OR(パラメタ!$Q$32="",$C102=""),"",CONCATENATE("use ",$C102,"; show tables;"))</f>
        <v/>
      </c>
    </row>
    <row r="103" spans="2:12" x14ac:dyDescent="0.15">
      <c r="B103" s="219"/>
      <c r="C103" s="116" t="s">
        <v>134</v>
      </c>
      <c r="D103" s="142" t="str">
        <f>IF(OR(パラメタ!$Q$32&lt;&gt;"○",C103=""),"",CONCATENATE("GRANT ",パラメタ!$I$32," ON ",IF(C103="*","","`"),C103,IF(C103="*","","`"),".* TO '",パラメタ!$D$32,"'@'%' IDENTIFIED BY '",パラメタ!$E$32,"';"))</f>
        <v/>
      </c>
      <c r="E103" s="146"/>
      <c r="F103" s="146"/>
      <c r="G103" s="146"/>
      <c r="H103" s="146"/>
      <c r="I103" s="146"/>
      <c r="J103" s="146"/>
      <c r="K103" s="147"/>
      <c r="L103" s="139" t="str">
        <f>IF(OR(パラメタ!$Q$32="",$C103=""),"",CONCATENATE("use ",$C103,"; show tables;"))</f>
        <v/>
      </c>
    </row>
    <row r="104" spans="2:12" x14ac:dyDescent="0.15">
      <c r="B104" s="219"/>
      <c r="C104" s="116" t="s">
        <v>135</v>
      </c>
      <c r="D104" s="142" t="str">
        <f>IF(OR(パラメタ!$Q$32&lt;&gt;"○",C104=""),"",CONCATENATE("GRANT ",パラメタ!$I$32," ON ",IF(C104="*","","`"),C104,IF(C104="*","","`"),".* TO '",パラメタ!$D$32,"'@'%' IDENTIFIED BY '",パラメタ!$E$32,"';"))</f>
        <v/>
      </c>
      <c r="E104" s="146"/>
      <c r="F104" s="146"/>
      <c r="G104" s="146"/>
      <c r="H104" s="146"/>
      <c r="I104" s="146"/>
      <c r="J104" s="146"/>
      <c r="K104" s="147"/>
      <c r="L104" s="139" t="str">
        <f>IF(OR(パラメタ!$Q$32="",$C104=""),"",CONCATENATE("use ",$C104,"; show tables;"))</f>
        <v/>
      </c>
    </row>
    <row r="105" spans="2:12" x14ac:dyDescent="0.15">
      <c r="B105" s="219"/>
      <c r="C105" s="119" t="s">
        <v>136</v>
      </c>
      <c r="D105" s="142" t="str">
        <f>IF(OR(パラメタ!$Q$32&lt;&gt;"○",C105=""),"",CONCATENATE("GRANT ",パラメタ!$I$32," ON ",IF(C105="*","","`"),C105,IF(C105="*","","`"),".* TO '",パラメタ!$D$32,"'@'%' IDENTIFIED BY '",パラメタ!$E$32,"';"))</f>
        <v/>
      </c>
      <c r="E105" s="148"/>
      <c r="F105" s="148"/>
      <c r="G105" s="148"/>
      <c r="H105" s="148"/>
      <c r="I105" s="148"/>
      <c r="J105" s="148"/>
      <c r="K105" s="149"/>
      <c r="L105" s="139" t="str">
        <f>IF(OR(パラメタ!$Q$32="",$C105=""),"",CONCATENATE("use ",$C105,"; show tables;"))</f>
        <v/>
      </c>
    </row>
    <row r="106" spans="2:12" x14ac:dyDescent="0.15">
      <c r="B106" s="218">
        <v>9</v>
      </c>
      <c r="C106" s="180"/>
      <c r="D106" s="181"/>
      <c r="E106" s="182"/>
      <c r="F106" s="182"/>
      <c r="G106" s="182"/>
      <c r="H106" s="182"/>
      <c r="I106" s="182"/>
      <c r="J106" s="182"/>
      <c r="K106" s="183"/>
      <c r="L106" s="156" t="str">
        <f>IF(パラメタ!$Q33="","",SUBSTITUTE(SUBSTITUTE(E15,"root",パラメタ!D33),"-p",CONCATENATE("-p",パラメタ!E33)))</f>
        <v/>
      </c>
    </row>
    <row r="107" spans="2:12" x14ac:dyDescent="0.15">
      <c r="B107" s="219"/>
      <c r="C107" s="118" t="s">
        <v>137</v>
      </c>
      <c r="D107" s="142" t="str">
        <f>IF(OR(パラメタ!$Q$33&lt;&gt;"○",C107=""),"",CONCATENATE("GRANT ",パラメタ!$I$33," ON ",IF(C107="*","","`"),C107,IF(C107="*","","`"),".* TO '",パラメタ!$D$33,"'@'%' IDENTIFIED BY '",パラメタ!$E$33,"';"))</f>
        <v/>
      </c>
      <c r="E107" s="143"/>
      <c r="F107" s="143"/>
      <c r="G107" s="143"/>
      <c r="H107" s="143"/>
      <c r="I107" s="143"/>
      <c r="J107" s="143"/>
      <c r="K107" s="144"/>
      <c r="L107" s="140" t="str">
        <f>IF(OR(パラメタ!$Q$33="",$C107=""),"",CONCATENATE("use ",$C107,"; show tables;"))</f>
        <v/>
      </c>
    </row>
    <row r="108" spans="2:12" x14ac:dyDescent="0.15">
      <c r="B108" s="219"/>
      <c r="C108" s="116" t="s">
        <v>138</v>
      </c>
      <c r="D108" s="142" t="str">
        <f>IF(OR(パラメタ!$Q$33&lt;&gt;"○",C108=""),"",CONCATENATE("GRANT ",パラメタ!$I$33," ON ",IF(C108="*","","`"),C108,IF(C108="*","","`"),".* TO '",パラメタ!$D$33,"'@'%' IDENTIFIED BY '",パラメタ!$E$33,"';"))</f>
        <v/>
      </c>
      <c r="E108" s="143"/>
      <c r="F108" s="143"/>
      <c r="G108" s="143"/>
      <c r="H108" s="143"/>
      <c r="I108" s="143"/>
      <c r="J108" s="143"/>
      <c r="K108" s="144"/>
      <c r="L108" s="140" t="str">
        <f>IF(OR(パラメタ!$Q$33="",$C108=""),"",CONCATENATE("use ",$C108,"; show tables;"))</f>
        <v/>
      </c>
    </row>
    <row r="109" spans="2:12" x14ac:dyDescent="0.15">
      <c r="B109" s="219"/>
      <c r="C109" s="116" t="s">
        <v>139</v>
      </c>
      <c r="D109" s="142" t="str">
        <f>IF(OR(パラメタ!$Q$33&lt;&gt;"○",C109=""),"",CONCATENATE("GRANT ",パラメタ!$I$33," ON ",IF(C109="*","","`"),C109,IF(C109="*","","`"),".* TO '",パラメタ!$D$33,"'@'%' IDENTIFIED BY '",パラメタ!$E$33,"';"))</f>
        <v/>
      </c>
      <c r="E109" s="143"/>
      <c r="F109" s="143"/>
      <c r="G109" s="143"/>
      <c r="H109" s="143"/>
      <c r="I109" s="143"/>
      <c r="J109" s="143"/>
      <c r="K109" s="144"/>
      <c r="L109" s="140" t="str">
        <f>IF(OR(パラメタ!$Q$33="",$C109=""),"",CONCATENATE("use ",$C109,"; show tables;"))</f>
        <v/>
      </c>
    </row>
    <row r="110" spans="2:12" x14ac:dyDescent="0.15">
      <c r="B110" s="219"/>
      <c r="C110" s="116" t="s">
        <v>140</v>
      </c>
      <c r="D110" s="142" t="str">
        <f>IF(OR(パラメタ!$Q$33&lt;&gt;"○",C110=""),"",CONCATENATE("GRANT ",パラメタ!$I$33," ON ",IF(C110="*","","`"),C110,IF(C110="*","","`"),".* TO '",パラメタ!$D$33,"'@'%' IDENTIFIED BY '",パラメタ!$E$33,"';"))</f>
        <v/>
      </c>
      <c r="E110" s="143"/>
      <c r="F110" s="143"/>
      <c r="G110" s="143"/>
      <c r="H110" s="143"/>
      <c r="I110" s="143"/>
      <c r="J110" s="143"/>
      <c r="K110" s="144"/>
      <c r="L110" s="140" t="str">
        <f>IF(OR(パラメタ!$Q$33="",$C110=""),"",CONCATENATE("use ",$C110,"; show tables;"))</f>
        <v/>
      </c>
    </row>
    <row r="111" spans="2:12" x14ac:dyDescent="0.15">
      <c r="B111" s="219"/>
      <c r="C111" s="116" t="s">
        <v>141</v>
      </c>
      <c r="D111" s="142" t="str">
        <f>IF(OR(パラメタ!$Q$33&lt;&gt;"○",C111=""),"",CONCATENATE("GRANT ",パラメタ!$I$33," ON ",IF(C111="*","","`"),C111,IF(C111="*","","`"),".* TO '",パラメタ!$D$33,"'@'%' IDENTIFIED BY '",パラメタ!$E$33,"';"))</f>
        <v/>
      </c>
      <c r="E111" s="143"/>
      <c r="F111" s="143"/>
      <c r="G111" s="143"/>
      <c r="H111" s="143"/>
      <c r="I111" s="143"/>
      <c r="J111" s="143"/>
      <c r="K111" s="144"/>
      <c r="L111" s="140" t="str">
        <f>IF(OR(パラメタ!$Q$33="",$C111=""),"",CONCATENATE("use ",$C111,"; show tables;"))</f>
        <v/>
      </c>
    </row>
    <row r="112" spans="2:12" x14ac:dyDescent="0.15">
      <c r="B112" s="219"/>
      <c r="C112" s="116" t="s">
        <v>142</v>
      </c>
      <c r="D112" s="142" t="str">
        <f>IF(OR(パラメタ!$Q$33&lt;&gt;"○",C112=""),"",CONCATENATE("GRANT ",パラメタ!$I$33," ON ",IF(C112="*","","`"),C112,IF(C112="*","","`"),".* TO '",パラメタ!$D$33,"'@'%' IDENTIFIED BY '",パラメタ!$E$33,"';"))</f>
        <v/>
      </c>
      <c r="E112" s="143"/>
      <c r="F112" s="143"/>
      <c r="G112" s="143"/>
      <c r="H112" s="143"/>
      <c r="I112" s="143"/>
      <c r="J112" s="143"/>
      <c r="K112" s="144"/>
      <c r="L112" s="140" t="str">
        <f>IF(OR(パラメタ!$Q$33="",$C112=""),"",CONCATENATE("use ",$C112,"; show tables;"))</f>
        <v/>
      </c>
    </row>
    <row r="113" spans="2:12" x14ac:dyDescent="0.15">
      <c r="B113" s="219"/>
      <c r="C113" s="116" t="s">
        <v>143</v>
      </c>
      <c r="D113" s="142" t="str">
        <f>IF(OR(パラメタ!$Q$33&lt;&gt;"○",C113=""),"",CONCATENATE("GRANT ",パラメタ!$I$33," ON ",IF(C113="*","","`"),C113,IF(C113="*","","`"),".* TO '",パラメタ!$D$33,"'@'%' IDENTIFIED BY '",パラメタ!$E$33,"';"))</f>
        <v/>
      </c>
      <c r="E113" s="143"/>
      <c r="F113" s="143"/>
      <c r="G113" s="143"/>
      <c r="H113" s="143"/>
      <c r="I113" s="143"/>
      <c r="J113" s="143"/>
      <c r="K113" s="144"/>
      <c r="L113" s="140" t="str">
        <f>IF(OR(パラメタ!$Q$33="",$C113=""),"",CONCATENATE("use ",$C113,"; show tables;"))</f>
        <v/>
      </c>
    </row>
    <row r="114" spans="2:12" x14ac:dyDescent="0.15">
      <c r="B114" s="219"/>
      <c r="C114" s="116" t="s">
        <v>144</v>
      </c>
      <c r="D114" s="142" t="str">
        <f>IF(OR(パラメタ!$Q$33&lt;&gt;"○",C114=""),"",CONCATENATE("GRANT ",パラメタ!$I$33," ON ",IF(C114="*","","`"),C114,IF(C114="*","","`"),".* TO '",パラメタ!$D$33,"'@'%' IDENTIFIED BY '",パラメタ!$E$33,"';"))</f>
        <v/>
      </c>
      <c r="E114" s="143"/>
      <c r="F114" s="143"/>
      <c r="G114" s="143"/>
      <c r="H114" s="143"/>
      <c r="I114" s="143"/>
      <c r="J114" s="143"/>
      <c r="K114" s="144"/>
      <c r="L114" s="140" t="str">
        <f>IF(OR(パラメタ!$Q$33="",$C114=""),"",CONCATENATE("use ",$C114,"; show tables;"))</f>
        <v/>
      </c>
    </row>
    <row r="115" spans="2:12" x14ac:dyDescent="0.15">
      <c r="B115" s="219"/>
      <c r="C115" s="116" t="s">
        <v>145</v>
      </c>
      <c r="D115" s="142" t="str">
        <f>IF(OR(パラメタ!$Q$33&lt;&gt;"○",C115=""),"",CONCATENATE("GRANT ",パラメタ!$I$33," ON ",IF(C115="*","","`"),C115,IF(C115="*","","`"),".* TO '",パラメタ!$D$33,"'@'%' IDENTIFIED BY '",パラメタ!$E$33,"';"))</f>
        <v/>
      </c>
      <c r="E115" s="143"/>
      <c r="F115" s="143"/>
      <c r="G115" s="143"/>
      <c r="H115" s="143"/>
      <c r="I115" s="143"/>
      <c r="J115" s="143"/>
      <c r="K115" s="144"/>
      <c r="L115" s="140" t="str">
        <f>IF(OR(パラメタ!$Q$33="",$C115=""),"",CONCATENATE("use ",$C115,"; show tables;"))</f>
        <v/>
      </c>
    </row>
    <row r="116" spans="2:12" x14ac:dyDescent="0.15">
      <c r="B116" s="219"/>
      <c r="C116" s="119" t="s">
        <v>146</v>
      </c>
      <c r="D116" s="142" t="str">
        <f>IF(OR(パラメタ!$Q$33&lt;&gt;"○",C116=""),"",CONCATENATE("GRANT ",パラメタ!$I$33," ON ",IF(C116="*","","`"),C116,IF(C116="*","","`"),".* TO '",パラメタ!$D$33,"'@'%' IDENTIFIED BY '",パラメタ!$E$33,"';"))</f>
        <v/>
      </c>
      <c r="E116" s="150"/>
      <c r="F116" s="150"/>
      <c r="G116" s="150"/>
      <c r="H116" s="150"/>
      <c r="I116" s="150"/>
      <c r="J116" s="150"/>
      <c r="K116" s="151"/>
      <c r="L116" s="140" t="str">
        <f>IF(OR(パラメタ!$Q$33="",$C116=""),"",CONCATENATE("use ",$C116,"; show tables;"))</f>
        <v/>
      </c>
    </row>
    <row r="117" spans="2:12" x14ac:dyDescent="0.15">
      <c r="B117" s="218">
        <v>10</v>
      </c>
      <c r="C117" s="180"/>
      <c r="D117" s="181"/>
      <c r="E117" s="182"/>
      <c r="F117" s="182"/>
      <c r="G117" s="182"/>
      <c r="H117" s="182"/>
      <c r="I117" s="182"/>
      <c r="J117" s="182"/>
      <c r="K117" s="183"/>
      <c r="L117" s="138" t="str">
        <f>IF(パラメタ!$Q34="","",SUBSTITUTE(SUBSTITUTE(E15,"root",パラメタ!D34),"-p",CONCATENATE("-p",パラメタ!E34)))</f>
        <v/>
      </c>
    </row>
    <row r="118" spans="2:12" x14ac:dyDescent="0.15">
      <c r="B118" s="219"/>
      <c r="C118" s="118" t="s">
        <v>147</v>
      </c>
      <c r="D118" s="142" t="str">
        <f>IF(OR(パラメタ!$Q$34&lt;&gt;"○",C118=""),"",CONCATENATE("GRANT ",パラメタ!$I$34," ON ",IF(C118="*","","`"),C118,IF(C118="*","","`"),".* TO '",パラメタ!$D$34,"'@'%' IDENTIFIED BY '",パラメタ!$E$34,"';"))</f>
        <v/>
      </c>
      <c r="E118" s="143"/>
      <c r="F118" s="143"/>
      <c r="G118" s="143"/>
      <c r="H118" s="143"/>
      <c r="I118" s="143"/>
      <c r="J118" s="143"/>
      <c r="K118" s="144"/>
      <c r="L118" s="139" t="str">
        <f>IF(OR(パラメタ!$Q$34="",$C118=""),"",CONCATENATE("use ",$C118,"; show tables;"))</f>
        <v/>
      </c>
    </row>
    <row r="119" spans="2:12" x14ac:dyDescent="0.15">
      <c r="B119" s="219"/>
      <c r="C119" s="116" t="s">
        <v>148</v>
      </c>
      <c r="D119" s="142" t="str">
        <f>IF(OR(パラメタ!$Q$34&lt;&gt;"○",C119=""),"",CONCATENATE("GRANT ",パラメタ!$I$34," ON ",IF(C119="*","","`"),C119,IF(C119="*","","`"),".* TO '",パラメタ!$D$34,"'@'%' IDENTIFIED BY '",パラメタ!$E$34,"';"))</f>
        <v/>
      </c>
      <c r="E119" s="146"/>
      <c r="F119" s="146"/>
      <c r="G119" s="146"/>
      <c r="H119" s="146"/>
      <c r="I119" s="146"/>
      <c r="J119" s="146"/>
      <c r="K119" s="147"/>
      <c r="L119" s="139" t="str">
        <f>IF(OR(パラメタ!$Q$34="",$C119=""),"",CONCATENATE("use ",$C119,"; show tables;"))</f>
        <v/>
      </c>
    </row>
    <row r="120" spans="2:12" x14ac:dyDescent="0.15">
      <c r="B120" s="219"/>
      <c r="C120" s="116" t="s">
        <v>149</v>
      </c>
      <c r="D120" s="142" t="str">
        <f>IF(OR(パラメタ!$Q$34&lt;&gt;"○",C120=""),"",CONCATENATE("GRANT ",パラメタ!$I$34," ON ",IF(C120="*","","`"),C120,IF(C120="*","","`"),".* TO '",パラメタ!$D$34,"'@'%' IDENTIFIED BY '",パラメタ!$E$34,"';"))</f>
        <v/>
      </c>
      <c r="E120" s="146"/>
      <c r="F120" s="146"/>
      <c r="G120" s="146"/>
      <c r="H120" s="146"/>
      <c r="I120" s="146"/>
      <c r="J120" s="146"/>
      <c r="K120" s="147"/>
      <c r="L120" s="139" t="str">
        <f>IF(OR(パラメタ!$Q$34="",$C120=""),"",CONCATENATE("use ",$C120,"; show tables;"))</f>
        <v/>
      </c>
    </row>
    <row r="121" spans="2:12" x14ac:dyDescent="0.15">
      <c r="B121" s="219"/>
      <c r="C121" s="116" t="s">
        <v>150</v>
      </c>
      <c r="D121" s="142" t="str">
        <f>IF(OR(パラメタ!$Q$34&lt;&gt;"○",C121=""),"",CONCATENATE("GRANT ",パラメタ!$I$34," ON ",IF(C121="*","","`"),C121,IF(C121="*","","`"),".* TO '",パラメタ!$D$34,"'@'%' IDENTIFIED BY '",パラメタ!$E$34,"';"))</f>
        <v/>
      </c>
      <c r="E121" s="146"/>
      <c r="F121" s="146"/>
      <c r="G121" s="146"/>
      <c r="H121" s="146"/>
      <c r="I121" s="146"/>
      <c r="J121" s="146"/>
      <c r="K121" s="147"/>
      <c r="L121" s="139" t="str">
        <f>IF(OR(パラメタ!$Q$34="",$C121=""),"",CONCATENATE("use ",$C121,"; show tables;"))</f>
        <v/>
      </c>
    </row>
    <row r="122" spans="2:12" x14ac:dyDescent="0.15">
      <c r="B122" s="219"/>
      <c r="C122" s="116" t="s">
        <v>151</v>
      </c>
      <c r="D122" s="142" t="str">
        <f>IF(OR(パラメタ!$Q$34&lt;&gt;"○",C122=""),"",CONCATENATE("GRANT ",パラメタ!$I$34," ON ",IF(C122="*","","`"),C122,IF(C122="*","","`"),".* TO '",パラメタ!$D$34,"'@'%' IDENTIFIED BY '",パラメタ!$E$34,"';"))</f>
        <v/>
      </c>
      <c r="E122" s="146"/>
      <c r="F122" s="146"/>
      <c r="G122" s="146"/>
      <c r="H122" s="146"/>
      <c r="I122" s="146"/>
      <c r="J122" s="146"/>
      <c r="K122" s="147"/>
      <c r="L122" s="139" t="str">
        <f>IF(OR(パラメタ!$Q$34="",$C122=""),"",CONCATENATE("use ",$C122,"; show tables;"))</f>
        <v/>
      </c>
    </row>
    <row r="123" spans="2:12" x14ac:dyDescent="0.15">
      <c r="B123" s="219"/>
      <c r="C123" s="116" t="s">
        <v>152</v>
      </c>
      <c r="D123" s="142" t="str">
        <f>IF(OR(パラメタ!$Q$34&lt;&gt;"○",C123=""),"",CONCATENATE("GRANT ",パラメタ!$I$34," ON ",IF(C123="*","","`"),C123,IF(C123="*","","`"),".* TO '",パラメタ!$D$34,"'@'%' IDENTIFIED BY '",パラメタ!$E$34,"';"))</f>
        <v/>
      </c>
      <c r="E123" s="146"/>
      <c r="F123" s="146"/>
      <c r="G123" s="146"/>
      <c r="H123" s="146"/>
      <c r="I123" s="146"/>
      <c r="J123" s="146"/>
      <c r="K123" s="147"/>
      <c r="L123" s="139" t="str">
        <f>IF(OR(パラメタ!$Q$34="",$C123=""),"",CONCATENATE("use ",$C123,"; show tables;"))</f>
        <v/>
      </c>
    </row>
    <row r="124" spans="2:12" x14ac:dyDescent="0.15">
      <c r="B124" s="219"/>
      <c r="C124" s="116" t="s">
        <v>153</v>
      </c>
      <c r="D124" s="142" t="str">
        <f>IF(OR(パラメタ!$Q$34&lt;&gt;"○",C124=""),"",CONCATENATE("GRANT ",パラメタ!$I$34," ON ",IF(C124="*","","`"),C124,IF(C124="*","","`"),".* TO '",パラメタ!$D$34,"'@'%' IDENTIFIED BY '",パラメタ!$E$34,"';"))</f>
        <v/>
      </c>
      <c r="E124" s="146"/>
      <c r="F124" s="146"/>
      <c r="G124" s="146"/>
      <c r="H124" s="146"/>
      <c r="I124" s="146"/>
      <c r="J124" s="146"/>
      <c r="K124" s="147"/>
      <c r="L124" s="139" t="str">
        <f>IF(OR(パラメタ!$Q$34="",$C124=""),"",CONCATENATE("use ",$C124,"; show tables;"))</f>
        <v/>
      </c>
    </row>
    <row r="125" spans="2:12" x14ac:dyDescent="0.15">
      <c r="B125" s="219"/>
      <c r="C125" s="116" t="s">
        <v>154</v>
      </c>
      <c r="D125" s="142" t="str">
        <f>IF(OR(パラメタ!$Q$34&lt;&gt;"○",C125=""),"",CONCATENATE("GRANT ",パラメタ!$I$34," ON ",IF(C125="*","","`"),C125,IF(C125="*","","`"),".* TO '",パラメタ!$D$34,"'@'%' IDENTIFIED BY '",パラメタ!$E$34,"';"))</f>
        <v/>
      </c>
      <c r="E125" s="146"/>
      <c r="F125" s="146"/>
      <c r="G125" s="146"/>
      <c r="H125" s="146"/>
      <c r="I125" s="146"/>
      <c r="J125" s="146"/>
      <c r="K125" s="147"/>
      <c r="L125" s="139" t="str">
        <f>IF(OR(パラメタ!$Q$34="",$C125=""),"",CONCATENATE("use ",$C125,"; show tables;"))</f>
        <v/>
      </c>
    </row>
    <row r="126" spans="2:12" x14ac:dyDescent="0.15">
      <c r="B126" s="219"/>
      <c r="C126" s="116" t="s">
        <v>155</v>
      </c>
      <c r="D126" s="142" t="str">
        <f>IF(OR(パラメタ!$Q$34&lt;&gt;"○",C126=""),"",CONCATENATE("GRANT ",パラメタ!$I$34," ON ",IF(C126="*","","`"),C126,IF(C126="*","","`"),".* TO '",パラメタ!$D$34,"'@'%' IDENTIFIED BY '",パラメタ!$E$34,"';"))</f>
        <v/>
      </c>
      <c r="E126" s="146"/>
      <c r="F126" s="146"/>
      <c r="G126" s="146"/>
      <c r="H126" s="146"/>
      <c r="I126" s="146"/>
      <c r="J126" s="146"/>
      <c r="K126" s="147"/>
      <c r="L126" s="139" t="str">
        <f>IF(OR(パラメタ!$Q$34="",$C126=""),"",CONCATENATE("use ",$C126,"; show tables;"))</f>
        <v/>
      </c>
    </row>
    <row r="127" spans="2:12" x14ac:dyDescent="0.15">
      <c r="B127" s="220"/>
      <c r="C127" s="117" t="s">
        <v>156</v>
      </c>
      <c r="D127" s="152" t="str">
        <f>IF(OR(パラメタ!$Q$34&lt;&gt;"○",C127=""),"",CONCATENATE("GRANT ",パラメタ!$I$34," ON ",IF(C127="*","","`"),C127,IF(C127="*","","`"),".* TO '",パラメタ!$D$34,"'@'%' IDENTIFIED BY '",パラメタ!$E$34,"';"))</f>
        <v/>
      </c>
      <c r="E127" s="153"/>
      <c r="F127" s="153"/>
      <c r="G127" s="153"/>
      <c r="H127" s="153"/>
      <c r="I127" s="153"/>
      <c r="J127" s="153"/>
      <c r="K127" s="154"/>
      <c r="L127" s="141" t="str">
        <f>IF(OR(パラメタ!$Q$34="",$C127=""),"",CONCATENATE("use ",$C127,"; show tables;"))</f>
        <v/>
      </c>
    </row>
  </sheetData>
  <mergeCells count="11">
    <mergeCell ref="B73:B83"/>
    <mergeCell ref="B84:B94"/>
    <mergeCell ref="B95:B105"/>
    <mergeCell ref="B106:B116"/>
    <mergeCell ref="B117:B127"/>
    <mergeCell ref="B62:B72"/>
    <mergeCell ref="E14:I14"/>
    <mergeCell ref="B18:B28"/>
    <mergeCell ref="B29:B39"/>
    <mergeCell ref="B40:B50"/>
    <mergeCell ref="B51:B61"/>
  </mergeCells>
  <phoneticPr fontId="3"/>
  <dataValidations count="1">
    <dataValidation type="list" allowBlank="1" showInputMessage="1" showErrorMessage="1" sqref="B15" xr:uid="{00000000-0002-0000-0400-000000000000}">
      <formula1>対象No.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  <pageSetUpPr fitToPage="1"/>
  </sheetPr>
  <dimension ref="A1:I101"/>
  <sheetViews>
    <sheetView showGridLines="0" zoomScale="115" zoomScaleNormal="115" workbookViewId="0">
      <selection activeCell="I6" sqref="I6"/>
    </sheetView>
  </sheetViews>
  <sheetFormatPr defaultRowHeight="11.25" x14ac:dyDescent="0.15"/>
  <cols>
    <col min="1" max="1" width="3.33203125" style="54" customWidth="1"/>
    <col min="2" max="2" width="4.6640625" style="54" bestFit="1" customWidth="1"/>
    <col min="3" max="3" width="20.1640625" style="60" bestFit="1" customWidth="1"/>
    <col min="4" max="4" width="17.1640625" style="60" bestFit="1" customWidth="1"/>
    <col min="5" max="5" width="63.33203125" style="61" bestFit="1" customWidth="1"/>
    <col min="6" max="6" width="7" style="52" customWidth="1"/>
    <col min="7" max="7" width="108.5" style="61" bestFit="1" customWidth="1"/>
    <col min="8" max="8" width="12.1640625" style="54" bestFit="1" customWidth="1"/>
    <col min="9" max="9" width="15.1640625" style="54" customWidth="1"/>
    <col min="10" max="16384" width="9.33203125" style="54"/>
  </cols>
  <sheetData>
    <row r="1" spans="1:9" ht="21" x14ac:dyDescent="0.15">
      <c r="A1" s="1" t="s">
        <v>201</v>
      </c>
      <c r="B1" s="2"/>
      <c r="C1" s="11"/>
      <c r="D1" s="11"/>
      <c r="E1" s="2"/>
      <c r="F1" s="3"/>
      <c r="G1" s="2"/>
    </row>
    <row r="2" spans="1:9" x14ac:dyDescent="0.15">
      <c r="A2" s="53"/>
      <c r="B2" s="53"/>
      <c r="C2" s="55"/>
      <c r="D2" s="55"/>
      <c r="E2" s="53"/>
      <c r="F2" s="56"/>
      <c r="G2" s="53"/>
      <c r="H2" s="53"/>
      <c r="I2" s="53"/>
    </row>
    <row r="3" spans="1:9" x14ac:dyDescent="0.15">
      <c r="A3" s="53"/>
      <c r="B3" s="53"/>
      <c r="C3" s="55"/>
      <c r="D3" s="55"/>
      <c r="E3" s="53"/>
      <c r="F3" s="56"/>
      <c r="G3" s="53"/>
      <c r="H3" s="53"/>
      <c r="I3" s="53"/>
    </row>
    <row r="4" spans="1:9" x14ac:dyDescent="0.15">
      <c r="A4" s="53"/>
      <c r="B4" s="53"/>
      <c r="C4" s="113" t="s">
        <v>0</v>
      </c>
      <c r="D4" s="112"/>
      <c r="E4" s="83" t="str">
        <f>パラメタ!C11</f>
        <v>tbdb522v</v>
      </c>
      <c r="F4" s="57"/>
      <c r="G4" s="53"/>
    </row>
    <row r="5" spans="1:9" x14ac:dyDescent="0.15">
      <c r="A5" s="53"/>
      <c r="B5" s="53"/>
      <c r="C5" s="113" t="s">
        <v>62</v>
      </c>
      <c r="D5" s="112"/>
      <c r="E5" s="93">
        <f>パラメタ!D11</f>
        <v>3306</v>
      </c>
      <c r="F5" s="57"/>
      <c r="G5" s="53"/>
    </row>
    <row r="6" spans="1:9" x14ac:dyDescent="0.15">
      <c r="A6" s="53"/>
      <c r="B6" s="53"/>
      <c r="C6" s="113" t="s">
        <v>38</v>
      </c>
      <c r="D6" s="112"/>
      <c r="E6" s="83" t="str">
        <f>パラメタ!E11</f>
        <v>検証</v>
      </c>
      <c r="F6" s="57"/>
      <c r="G6" s="53"/>
      <c r="H6" s="64" t="s">
        <v>29</v>
      </c>
      <c r="I6" s="65">
        <v>45324</v>
      </c>
    </row>
    <row r="7" spans="1:9" x14ac:dyDescent="0.15">
      <c r="A7" s="53"/>
      <c r="B7" s="53"/>
      <c r="C7" s="113" t="s">
        <v>39</v>
      </c>
      <c r="D7" s="112"/>
      <c r="E7" s="83" t="str">
        <f>パラメタ!F11</f>
        <v>無し</v>
      </c>
      <c r="F7" s="57"/>
      <c r="G7" s="53"/>
      <c r="H7" s="64" t="s">
        <v>25</v>
      </c>
      <c r="I7" s="65"/>
    </row>
    <row r="8" spans="1:9" x14ac:dyDescent="0.15">
      <c r="A8" s="53"/>
      <c r="B8" s="53"/>
      <c r="C8" s="53"/>
      <c r="D8" s="55"/>
      <c r="E8" s="55"/>
      <c r="F8" s="57"/>
      <c r="G8" s="53"/>
      <c r="H8" s="64" t="s">
        <v>30</v>
      </c>
      <c r="I8" s="65"/>
    </row>
    <row r="9" spans="1:9" x14ac:dyDescent="0.15">
      <c r="A9" s="53"/>
      <c r="B9" s="53"/>
      <c r="C9" s="53"/>
      <c r="D9" s="55"/>
      <c r="E9" s="55"/>
      <c r="F9" s="57"/>
      <c r="G9" s="53"/>
      <c r="H9" s="64" t="s">
        <v>31</v>
      </c>
      <c r="I9" s="65"/>
    </row>
    <row r="10" spans="1:9" x14ac:dyDescent="0.15">
      <c r="A10" s="53"/>
      <c r="B10" s="53"/>
      <c r="C10" s="55"/>
      <c r="D10" s="55"/>
      <c r="E10" s="53"/>
      <c r="F10" s="56"/>
      <c r="G10" s="53"/>
      <c r="H10" s="51"/>
      <c r="I10" s="51"/>
    </row>
    <row r="11" spans="1:9" x14ac:dyDescent="0.15">
      <c r="A11" s="53"/>
      <c r="B11" s="200" t="s">
        <v>23</v>
      </c>
      <c r="C11" s="202" t="s">
        <v>1</v>
      </c>
      <c r="D11" s="62"/>
      <c r="E11" s="200" t="s">
        <v>2</v>
      </c>
      <c r="F11" s="204" t="s">
        <v>24</v>
      </c>
      <c r="G11" s="205"/>
      <c r="H11" s="192" t="s">
        <v>3</v>
      </c>
      <c r="I11" s="192" t="s">
        <v>4</v>
      </c>
    </row>
    <row r="12" spans="1:9" x14ac:dyDescent="0.15">
      <c r="A12" s="53"/>
      <c r="B12" s="201"/>
      <c r="C12" s="203"/>
      <c r="D12" s="63"/>
      <c r="E12" s="201"/>
      <c r="F12" s="206"/>
      <c r="G12" s="207"/>
      <c r="H12" s="193"/>
      <c r="I12" s="193"/>
    </row>
    <row r="13" spans="1:9" x14ac:dyDescent="0.15">
      <c r="A13" s="53"/>
      <c r="B13" s="4" t="s">
        <v>7</v>
      </c>
      <c r="C13" s="5"/>
      <c r="D13" s="5"/>
      <c r="E13" s="5"/>
      <c r="F13" s="5"/>
      <c r="G13" s="5"/>
      <c r="H13" s="5"/>
      <c r="I13" s="5"/>
    </row>
    <row r="14" spans="1:9" x14ac:dyDescent="0.15">
      <c r="A14" s="53"/>
      <c r="B14" s="194">
        <v>1</v>
      </c>
      <c r="C14" s="12" t="s">
        <v>17</v>
      </c>
      <c r="D14" s="6"/>
      <c r="E14" s="17" t="s">
        <v>34</v>
      </c>
      <c r="F14" s="21"/>
      <c r="G14" s="28" t="s">
        <v>33</v>
      </c>
      <c r="H14" s="197" t="str">
        <f>$E$4</f>
        <v>tbdb522v</v>
      </c>
      <c r="I14" s="197"/>
    </row>
    <row r="15" spans="1:9" x14ac:dyDescent="0.15">
      <c r="A15" s="53"/>
      <c r="B15" s="195"/>
      <c r="C15" s="13"/>
      <c r="D15" s="7"/>
      <c r="E15" s="20" t="s">
        <v>35</v>
      </c>
      <c r="F15" s="21"/>
      <c r="G15" s="29" t="s">
        <v>12</v>
      </c>
      <c r="H15" s="198"/>
      <c r="I15" s="198"/>
    </row>
    <row r="16" spans="1:9" x14ac:dyDescent="0.15">
      <c r="A16" s="53"/>
      <c r="B16" s="195"/>
      <c r="C16" s="13"/>
      <c r="D16" s="7"/>
      <c r="E16" s="20"/>
      <c r="F16" s="21"/>
      <c r="G16" s="22"/>
      <c r="H16" s="198"/>
      <c r="I16" s="198"/>
    </row>
    <row r="17" spans="1:9" x14ac:dyDescent="0.15">
      <c r="A17" s="53"/>
      <c r="B17" s="195"/>
      <c r="C17" s="13"/>
      <c r="D17" s="7"/>
      <c r="E17" s="20" t="s">
        <v>11</v>
      </c>
      <c r="F17" s="21" t="s">
        <v>189</v>
      </c>
      <c r="G17" s="22" t="s">
        <v>10</v>
      </c>
      <c r="H17" s="198"/>
      <c r="I17" s="198"/>
    </row>
    <row r="18" spans="1:9" x14ac:dyDescent="0.15">
      <c r="A18" s="53"/>
      <c r="B18" s="195"/>
      <c r="C18" s="13"/>
      <c r="D18" s="7"/>
      <c r="E18" s="20"/>
      <c r="F18" s="21"/>
      <c r="G18" s="22" t="str">
        <f>CONCATENATE("確認) ",$E$4," であること")</f>
        <v>確認) tbdb522v であること</v>
      </c>
      <c r="H18" s="198"/>
      <c r="I18" s="198"/>
    </row>
    <row r="19" spans="1:9" x14ac:dyDescent="0.15">
      <c r="A19" s="53"/>
      <c r="B19" s="195"/>
      <c r="C19" s="13"/>
      <c r="D19" s="7"/>
      <c r="E19" s="20"/>
      <c r="F19" s="21"/>
      <c r="G19" s="22"/>
      <c r="H19" s="198"/>
      <c r="I19" s="198"/>
    </row>
    <row r="20" spans="1:9" x14ac:dyDescent="0.15">
      <c r="A20" s="53"/>
      <c r="B20" s="195"/>
      <c r="C20" s="13"/>
      <c r="D20" s="7"/>
      <c r="E20" s="20" t="s">
        <v>36</v>
      </c>
      <c r="F20" s="21" t="s">
        <v>189</v>
      </c>
      <c r="G20" s="22" t="s">
        <v>5</v>
      </c>
      <c r="H20" s="198"/>
      <c r="I20" s="198"/>
    </row>
    <row r="21" spans="1:9" x14ac:dyDescent="0.15">
      <c r="A21" s="53"/>
      <c r="B21" s="195"/>
      <c r="C21" s="13"/>
      <c r="D21" s="7"/>
      <c r="E21" s="20"/>
      <c r="F21" s="31"/>
      <c r="G21" s="22"/>
      <c r="H21" s="198"/>
      <c r="I21" s="198"/>
    </row>
    <row r="22" spans="1:9" x14ac:dyDescent="0.15">
      <c r="A22" s="53"/>
      <c r="B22" s="195"/>
      <c r="C22" s="13"/>
      <c r="D22" s="7"/>
      <c r="E22" s="20" t="s">
        <v>13</v>
      </c>
      <c r="F22" s="21" t="s">
        <v>190</v>
      </c>
      <c r="G22" s="22" t="s">
        <v>14</v>
      </c>
      <c r="H22" s="198"/>
      <c r="I22" s="198"/>
    </row>
    <row r="23" spans="1:9" x14ac:dyDescent="0.15">
      <c r="A23" s="53"/>
      <c r="B23" s="195"/>
      <c r="C23" s="13"/>
      <c r="D23" s="7"/>
      <c r="E23" s="20"/>
      <c r="F23" s="21"/>
      <c r="G23" s="22"/>
      <c r="H23" s="198"/>
      <c r="I23" s="198"/>
    </row>
    <row r="24" spans="1:9" x14ac:dyDescent="0.15">
      <c r="A24" s="53"/>
      <c r="B24" s="195"/>
      <c r="C24" s="13"/>
      <c r="D24" s="7"/>
      <c r="E24" s="30" t="s">
        <v>160</v>
      </c>
      <c r="F24" s="21" t="s">
        <v>187</v>
      </c>
      <c r="G24" s="131" t="s">
        <v>161</v>
      </c>
      <c r="H24" s="198"/>
      <c r="I24" s="198"/>
    </row>
    <row r="25" spans="1:9" x14ac:dyDescent="0.15">
      <c r="A25" s="53"/>
      <c r="B25" s="195"/>
      <c r="C25" s="13"/>
      <c r="D25" s="7"/>
      <c r="E25" s="137" t="s">
        <v>173</v>
      </c>
      <c r="F25" s="31"/>
      <c r="G25" s="131" t="s">
        <v>162</v>
      </c>
      <c r="H25" s="198"/>
      <c r="I25" s="198"/>
    </row>
    <row r="26" spans="1:9" x14ac:dyDescent="0.15">
      <c r="A26" s="53"/>
      <c r="B26" s="195"/>
      <c r="C26" s="13"/>
      <c r="D26" s="7"/>
      <c r="E26" s="20"/>
      <c r="F26" s="31"/>
      <c r="G26" s="22"/>
      <c r="H26" s="198"/>
      <c r="I26" s="198"/>
    </row>
    <row r="27" spans="1:9" x14ac:dyDescent="0.15">
      <c r="A27" s="53"/>
      <c r="B27" s="195"/>
      <c r="C27" s="13"/>
      <c r="D27" s="7"/>
      <c r="E27" s="30" t="s">
        <v>60</v>
      </c>
      <c r="F27" s="21" t="s">
        <v>187</v>
      </c>
      <c r="G27" s="32" t="str">
        <f>パラメタ!H11</f>
        <v>/opt/s01/mysql/bin/mysql --defaults-file=/data/s01/mysql/my.cnf -u root -p town --socket=/data/s01/mysql/mysql.sock</v>
      </c>
      <c r="H27" s="198"/>
      <c r="I27" s="198"/>
    </row>
    <row r="28" spans="1:9" x14ac:dyDescent="0.15">
      <c r="A28" s="53"/>
      <c r="B28" s="195"/>
      <c r="C28" s="13"/>
      <c r="D28" s="7"/>
      <c r="E28" s="30"/>
      <c r="F28" s="31"/>
      <c r="G28" s="32" t="s">
        <v>163</v>
      </c>
      <c r="H28" s="198"/>
      <c r="I28" s="198"/>
    </row>
    <row r="29" spans="1:9" x14ac:dyDescent="0.15">
      <c r="A29" s="53"/>
      <c r="B29" s="196"/>
      <c r="C29" s="14"/>
      <c r="D29" s="8"/>
      <c r="E29" s="26"/>
      <c r="F29" s="24"/>
      <c r="G29" s="27"/>
      <c r="H29" s="199"/>
      <c r="I29" s="199"/>
    </row>
    <row r="30" spans="1:9" x14ac:dyDescent="0.15">
      <c r="A30" s="53"/>
      <c r="B30" s="4" t="s">
        <v>7</v>
      </c>
      <c r="C30" s="5"/>
      <c r="D30" s="5"/>
      <c r="E30" s="114"/>
      <c r="F30" s="5"/>
      <c r="G30" s="5"/>
      <c r="H30" s="5"/>
      <c r="I30" s="5"/>
    </row>
    <row r="31" spans="1:9" s="53" customFormat="1" ht="11.25" customHeight="1" x14ac:dyDescent="0.15">
      <c r="B31" s="194">
        <v>2</v>
      </c>
      <c r="C31" s="13" t="s">
        <v>20</v>
      </c>
      <c r="D31" s="9"/>
      <c r="E31" s="17"/>
      <c r="F31" s="18"/>
      <c r="G31" s="22"/>
      <c r="H31" s="197" t="str">
        <f>$E$4</f>
        <v>tbdb522v</v>
      </c>
      <c r="I31" s="197"/>
    </row>
    <row r="32" spans="1:9" s="53" customFormat="1" ht="11.25" customHeight="1" x14ac:dyDescent="0.15">
      <c r="B32" s="195"/>
      <c r="C32" s="13"/>
      <c r="D32" s="9"/>
      <c r="E32" s="20" t="s">
        <v>21</v>
      </c>
      <c r="F32" s="21" t="s">
        <v>191</v>
      </c>
      <c r="G32" s="22" t="str">
        <f>IF(パラメタ!R25="","",CONCATENATE("SELECT Host,User FROM mysql.user WHERE user='",パラメタ!D25,"'\G"))</f>
        <v>SELECT Host,User FROM mysql.user WHERE user='bcz049633'\G</v>
      </c>
      <c r="H32" s="198"/>
      <c r="I32" s="198"/>
    </row>
    <row r="33" spans="1:9" s="53" customFormat="1" ht="11.25" customHeight="1" x14ac:dyDescent="0.15">
      <c r="B33" s="195"/>
      <c r="C33" s="13"/>
      <c r="D33" s="9"/>
      <c r="E33" s="38"/>
      <c r="F33" s="21" t="s">
        <v>191</v>
      </c>
      <c r="G33" s="22" t="str">
        <f>IF(パラメタ!R26="","",CONCATENATE("SELECT Host,User FROM mysql.user WHERE user=""",パラメタ!D26,"""\G"))</f>
        <v>SELECT Host,User FROM mysql.user WHERE user="bcz049634"\G</v>
      </c>
      <c r="H33" s="198"/>
      <c r="I33" s="198"/>
    </row>
    <row r="34" spans="1:9" s="53" customFormat="1" ht="11.25" customHeight="1" x14ac:dyDescent="0.15">
      <c r="B34" s="195"/>
      <c r="C34" s="13"/>
      <c r="D34" s="9"/>
      <c r="E34" s="38"/>
      <c r="F34" s="21" t="s">
        <v>191</v>
      </c>
      <c r="G34" s="22" t="str">
        <f>IF(パラメタ!R27="","",CONCATENATE("SELECT Host,User FROM mysql.user WHERE user=""",パラメタ!D27,"""\G"))</f>
        <v>SELECT Host,User FROM mysql.user WHERE user="bc0090761"\G</v>
      </c>
      <c r="H34" s="198"/>
      <c r="I34" s="198"/>
    </row>
    <row r="35" spans="1:9" s="53" customFormat="1" ht="11.25" customHeight="1" x14ac:dyDescent="0.15">
      <c r="B35" s="195"/>
      <c r="C35" s="13"/>
      <c r="D35" s="9"/>
      <c r="E35" s="38"/>
      <c r="F35" s="21" t="s">
        <v>191</v>
      </c>
      <c r="G35" s="22" t="str">
        <f>IF(パラメタ!R28="","",CONCATENATE("SELECT Host,User FROM mysql.user WHERE user=""",パラメタ!D28,"""\G"))</f>
        <v/>
      </c>
      <c r="H35" s="198"/>
      <c r="I35" s="198"/>
    </row>
    <row r="36" spans="1:9" s="53" customFormat="1" ht="11.25" customHeight="1" x14ac:dyDescent="0.15">
      <c r="B36" s="195"/>
      <c r="C36" s="13"/>
      <c r="D36" s="9"/>
      <c r="E36" s="38"/>
      <c r="F36" s="21" t="s">
        <v>191</v>
      </c>
      <c r="G36" s="22" t="str">
        <f>IF(パラメタ!R29="","",CONCATENATE("SELECT Host,User FROM mysql.user WHERE user=""",パラメタ!D29,"""\G"))</f>
        <v/>
      </c>
      <c r="H36" s="198"/>
      <c r="I36" s="198"/>
    </row>
    <row r="37" spans="1:9" s="53" customFormat="1" ht="11.25" customHeight="1" x14ac:dyDescent="0.15">
      <c r="B37" s="195"/>
      <c r="C37" s="13"/>
      <c r="D37" s="9"/>
      <c r="E37" s="38"/>
      <c r="F37" s="21" t="s">
        <v>191</v>
      </c>
      <c r="G37" s="22" t="str">
        <f>IF(パラメタ!R30="","",CONCATENATE("SELECT Host,User FROM mysql.user WHERE user=""",パラメタ!D30,"""\G"))</f>
        <v/>
      </c>
      <c r="H37" s="198"/>
      <c r="I37" s="198"/>
    </row>
    <row r="38" spans="1:9" s="53" customFormat="1" ht="11.25" customHeight="1" x14ac:dyDescent="0.15">
      <c r="B38" s="195"/>
      <c r="C38" s="13"/>
      <c r="D38" s="9"/>
      <c r="E38" s="38"/>
      <c r="F38" s="21" t="s">
        <v>191</v>
      </c>
      <c r="G38" s="22" t="str">
        <f>IF(パラメタ!R31="","",CONCATENATE("SELECT Host,User FROM mysql.user WHERE user='",パラメタ!D31,"'\G"))</f>
        <v/>
      </c>
      <c r="H38" s="198"/>
      <c r="I38" s="198"/>
    </row>
    <row r="39" spans="1:9" s="53" customFormat="1" ht="11.25" customHeight="1" x14ac:dyDescent="0.15">
      <c r="B39" s="195"/>
      <c r="C39" s="13"/>
      <c r="D39" s="9"/>
      <c r="E39" s="38"/>
      <c r="F39" s="21" t="s">
        <v>191</v>
      </c>
      <c r="G39" s="22" t="str">
        <f>IF(パラメタ!R32="","",CONCATENATE("SELECT Host,User FROM mysql.user WHERE user=""",パラメタ!D32,"""\G"))</f>
        <v/>
      </c>
      <c r="H39" s="198"/>
      <c r="I39" s="198"/>
    </row>
    <row r="40" spans="1:9" s="53" customFormat="1" ht="11.25" customHeight="1" x14ac:dyDescent="0.15">
      <c r="B40" s="195"/>
      <c r="C40" s="13"/>
      <c r="D40" s="9"/>
      <c r="E40" s="38"/>
      <c r="F40" s="21" t="s">
        <v>191</v>
      </c>
      <c r="G40" s="22" t="str">
        <f>IF(パラメタ!R33="","",CONCATENATE("SELECT Host,User FROM mysql.user WHERE user=""",パラメタ!D33,"""\G"))</f>
        <v/>
      </c>
      <c r="H40" s="198"/>
      <c r="I40" s="198"/>
    </row>
    <row r="41" spans="1:9" s="53" customFormat="1" ht="11.25" customHeight="1" x14ac:dyDescent="0.15">
      <c r="B41" s="195"/>
      <c r="C41" s="13"/>
      <c r="D41" s="9"/>
      <c r="E41" s="38"/>
      <c r="F41" s="21" t="s">
        <v>191</v>
      </c>
      <c r="G41" s="22" t="str">
        <f>IF(パラメタ!R34="","",CONCATENATE("SELECT Host,User FROM mysql.user WHERE user=""",パラメタ!D34,"""\G"))</f>
        <v/>
      </c>
      <c r="H41" s="198"/>
      <c r="I41" s="198"/>
    </row>
    <row r="42" spans="1:9" s="53" customFormat="1" ht="11.25" customHeight="1" x14ac:dyDescent="0.15">
      <c r="B42" s="196"/>
      <c r="C42" s="14"/>
      <c r="D42" s="10"/>
      <c r="E42" s="38"/>
      <c r="F42" s="39"/>
      <c r="G42" s="40"/>
      <c r="H42" s="198"/>
      <c r="I42" s="198"/>
    </row>
    <row r="43" spans="1:9" s="59" customFormat="1" x14ac:dyDescent="0.15">
      <c r="A43" s="58"/>
      <c r="B43" s="194">
        <v>3</v>
      </c>
      <c r="C43" s="41" t="s">
        <v>63</v>
      </c>
      <c r="D43" s="42"/>
      <c r="E43" s="43"/>
      <c r="F43" s="44"/>
      <c r="G43" s="45"/>
      <c r="H43" s="208" t="str">
        <f>$E$4</f>
        <v>tbdb522v</v>
      </c>
      <c r="I43" s="208"/>
    </row>
    <row r="44" spans="1:9" s="59" customFormat="1" x14ac:dyDescent="0.15">
      <c r="A44" s="58"/>
      <c r="B44" s="195"/>
      <c r="C44" s="33"/>
      <c r="D44" s="34"/>
      <c r="E44" s="35" t="s">
        <v>184</v>
      </c>
      <c r="F44" s="21" t="s">
        <v>195</v>
      </c>
      <c r="G44" s="94" t="s">
        <v>196</v>
      </c>
      <c r="H44" s="209"/>
      <c r="I44" s="209"/>
    </row>
    <row r="45" spans="1:9" s="59" customFormat="1" x14ac:dyDescent="0.15">
      <c r="A45" s="58"/>
      <c r="B45" s="195"/>
      <c r="C45" s="33"/>
      <c r="D45" s="34"/>
      <c r="E45" s="35"/>
      <c r="F45" s="36"/>
      <c r="G45" s="94" t="s">
        <v>197</v>
      </c>
      <c r="H45" s="209"/>
      <c r="I45" s="209"/>
    </row>
    <row r="46" spans="1:9" s="59" customFormat="1" x14ac:dyDescent="0.15">
      <c r="A46" s="58"/>
      <c r="B46" s="195"/>
      <c r="C46" s="33"/>
      <c r="D46" s="34"/>
      <c r="E46" s="158"/>
      <c r="F46" s="159"/>
      <c r="G46" s="160"/>
      <c r="H46" s="209"/>
      <c r="I46" s="209"/>
    </row>
    <row r="47" spans="1:9" x14ac:dyDescent="0.15">
      <c r="A47" s="53"/>
      <c r="B47" s="4" t="s">
        <v>9</v>
      </c>
      <c r="C47" s="5"/>
      <c r="D47" s="5"/>
      <c r="E47" s="5"/>
      <c r="F47" s="5"/>
      <c r="G47" s="5"/>
      <c r="H47" s="5"/>
      <c r="I47" s="5"/>
    </row>
    <row r="48" spans="1:9" s="53" customFormat="1" ht="11.25" customHeight="1" x14ac:dyDescent="0.15">
      <c r="B48" s="194">
        <v>4</v>
      </c>
      <c r="C48" s="13" t="s">
        <v>15</v>
      </c>
      <c r="D48" s="9"/>
      <c r="E48" s="17"/>
      <c r="F48" s="18"/>
      <c r="G48" s="19"/>
      <c r="H48" s="197" t="str">
        <f>$E$4</f>
        <v>tbdb522v</v>
      </c>
      <c r="I48" s="197"/>
    </row>
    <row r="49" spans="1:9" s="53" customFormat="1" ht="11.25" customHeight="1" x14ac:dyDescent="0.15">
      <c r="B49" s="195"/>
      <c r="C49" s="15"/>
      <c r="D49" s="9"/>
      <c r="E49" s="20" t="s">
        <v>16</v>
      </c>
      <c r="F49" s="21"/>
      <c r="G49" s="37"/>
      <c r="H49" s="198"/>
      <c r="I49" s="198"/>
    </row>
    <row r="50" spans="1:9" s="53" customFormat="1" ht="11.25" customHeight="1" x14ac:dyDescent="0.15">
      <c r="B50" s="195"/>
      <c r="C50" s="15"/>
      <c r="D50" s="9"/>
      <c r="E50" s="20"/>
      <c r="F50" s="21"/>
      <c r="G50" s="37"/>
      <c r="H50" s="198"/>
      <c r="I50" s="198"/>
    </row>
    <row r="51" spans="1:9" s="53" customFormat="1" ht="11.25" customHeight="1" x14ac:dyDescent="0.15">
      <c r="B51" s="195"/>
      <c r="C51" s="15"/>
      <c r="D51" s="9"/>
      <c r="E51" s="20"/>
      <c r="F51" s="21"/>
      <c r="G51" s="37"/>
      <c r="H51" s="198"/>
      <c r="I51" s="198"/>
    </row>
    <row r="52" spans="1:9" s="53" customFormat="1" ht="11.25" customHeight="1" x14ac:dyDescent="0.15">
      <c r="B52" s="195"/>
      <c r="C52" s="15"/>
      <c r="D52" s="9"/>
      <c r="E52" s="20"/>
      <c r="F52" s="21"/>
      <c r="G52" s="37"/>
      <c r="H52" s="198"/>
      <c r="I52" s="198"/>
    </row>
    <row r="53" spans="1:9" s="53" customFormat="1" ht="11.25" customHeight="1" x14ac:dyDescent="0.15">
      <c r="B53" s="195"/>
      <c r="C53" s="15"/>
      <c r="D53" s="9"/>
      <c r="E53" s="20"/>
      <c r="F53" s="21"/>
      <c r="G53" s="37"/>
      <c r="H53" s="198"/>
      <c r="I53" s="198"/>
    </row>
    <row r="54" spans="1:9" s="53" customFormat="1" ht="11.25" customHeight="1" x14ac:dyDescent="0.15">
      <c r="B54" s="195"/>
      <c r="C54" s="15"/>
      <c r="D54" s="9"/>
      <c r="E54" s="20"/>
      <c r="F54" s="21"/>
      <c r="G54" s="37"/>
      <c r="H54" s="198"/>
      <c r="I54" s="198"/>
    </row>
    <row r="55" spans="1:9" s="53" customFormat="1" ht="11.25" customHeight="1" x14ac:dyDescent="0.15">
      <c r="B55" s="195"/>
      <c r="C55" s="15"/>
      <c r="D55" s="9"/>
      <c r="E55" s="20"/>
      <c r="F55" s="21"/>
      <c r="G55" s="37"/>
      <c r="H55" s="198"/>
      <c r="I55" s="198"/>
    </row>
    <row r="56" spans="1:9" s="53" customFormat="1" ht="11.25" customHeight="1" x14ac:dyDescent="0.15">
      <c r="B56" s="195"/>
      <c r="C56" s="15"/>
      <c r="D56" s="9"/>
      <c r="E56" s="20"/>
      <c r="F56" s="21"/>
      <c r="G56" s="37"/>
      <c r="H56" s="198"/>
      <c r="I56" s="198"/>
    </row>
    <row r="57" spans="1:9" s="53" customFormat="1" ht="11.25" customHeight="1" x14ac:dyDescent="0.15">
      <c r="B57" s="195"/>
      <c r="C57" s="15"/>
      <c r="D57" s="9"/>
      <c r="E57" s="20"/>
      <c r="F57" s="21"/>
      <c r="G57" s="37"/>
      <c r="H57" s="198"/>
      <c r="I57" s="198"/>
    </row>
    <row r="58" spans="1:9" s="53" customFormat="1" ht="11.25" customHeight="1" x14ac:dyDescent="0.15">
      <c r="B58" s="195"/>
      <c r="C58" s="15"/>
      <c r="D58" s="9"/>
      <c r="E58" s="20"/>
      <c r="F58" s="21"/>
      <c r="G58" s="37"/>
      <c r="H58" s="198"/>
      <c r="I58" s="198"/>
    </row>
    <row r="59" spans="1:9" s="53" customFormat="1" x14ac:dyDescent="0.15">
      <c r="B59" s="196"/>
      <c r="C59" s="16"/>
      <c r="D59" s="10"/>
      <c r="E59" s="23"/>
      <c r="F59" s="24"/>
      <c r="G59" s="25"/>
      <c r="H59" s="199"/>
      <c r="I59" s="199"/>
    </row>
    <row r="60" spans="1:9" x14ac:dyDescent="0.15">
      <c r="A60" s="53"/>
      <c r="B60" s="4" t="s">
        <v>8</v>
      </c>
      <c r="C60" s="5"/>
      <c r="D60" s="5"/>
      <c r="E60" s="5"/>
      <c r="F60" s="5"/>
      <c r="G60" s="5"/>
      <c r="H60" s="5"/>
      <c r="I60" s="5"/>
    </row>
    <row r="61" spans="1:9" s="53" customFormat="1" ht="11.25" customHeight="1" x14ac:dyDescent="0.15">
      <c r="B61" s="194">
        <v>6</v>
      </c>
      <c r="C61" s="13" t="s">
        <v>20</v>
      </c>
      <c r="D61" s="9"/>
      <c r="E61" s="17"/>
      <c r="F61" s="18"/>
      <c r="G61" s="19"/>
      <c r="H61" s="197" t="str">
        <f>$E$4</f>
        <v>tbdb522v</v>
      </c>
      <c r="I61" s="197"/>
    </row>
    <row r="62" spans="1:9" s="53" customFormat="1" ht="11.25" customHeight="1" x14ac:dyDescent="0.15">
      <c r="B62" s="195"/>
      <c r="C62" s="13"/>
      <c r="D62" s="9"/>
      <c r="E62" s="20" t="s">
        <v>22</v>
      </c>
      <c r="F62" s="21" t="s">
        <v>193</v>
      </c>
      <c r="G62" s="22" t="str">
        <f>IF(パラメタ!R25="","",CONCATENATE("SELECT Host,User FROM mysql.user WHERE user='",パラメタ!D25,"'\G"))</f>
        <v>SELECT Host,User FROM mysql.user WHERE user='bcz049633'\G</v>
      </c>
      <c r="H62" s="198"/>
      <c r="I62" s="198"/>
    </row>
    <row r="63" spans="1:9" s="53" customFormat="1" ht="11.25" customHeight="1" x14ac:dyDescent="0.15">
      <c r="B63" s="195"/>
      <c r="C63" s="13"/>
      <c r="D63" s="9"/>
      <c r="E63" s="38"/>
      <c r="F63" s="21" t="s">
        <v>193</v>
      </c>
      <c r="G63" s="22" t="str">
        <f>IF(パラメタ!R26="","",CONCATENATE("SELECT Host,User FROM mysql.user WHERE user='",パラメタ!D26,"'\G"))</f>
        <v>SELECT Host,User FROM mysql.user WHERE user='bcz049634'\G</v>
      </c>
      <c r="H63" s="198"/>
      <c r="I63" s="198"/>
    </row>
    <row r="64" spans="1:9" s="53" customFormat="1" ht="11.25" customHeight="1" x14ac:dyDescent="0.15">
      <c r="B64" s="195"/>
      <c r="C64" s="13"/>
      <c r="D64" s="9"/>
      <c r="E64" s="38"/>
      <c r="F64" s="21" t="s">
        <v>193</v>
      </c>
      <c r="G64" s="22" t="str">
        <f>IF(パラメタ!R27="","",CONCATENATE("SELECT Host,User FROM mysql.user WHERE user='",パラメタ!D27,"'\G"))</f>
        <v>SELECT Host,User FROM mysql.user WHERE user='bc0090761'\G</v>
      </c>
      <c r="H64" s="198"/>
      <c r="I64" s="198"/>
    </row>
    <row r="65" spans="2:9" s="53" customFormat="1" ht="11.25" customHeight="1" x14ac:dyDescent="0.15">
      <c r="B65" s="195"/>
      <c r="C65" s="13"/>
      <c r="D65" s="9"/>
      <c r="E65" s="38"/>
      <c r="F65" s="21" t="s">
        <v>193</v>
      </c>
      <c r="G65" s="22" t="str">
        <f>IF(パラメタ!R28="","",CONCATENATE("SELECT Host,User FROM mysql.user WHERE user='",パラメタ!D28,"'\G"))</f>
        <v/>
      </c>
      <c r="H65" s="198"/>
      <c r="I65" s="198"/>
    </row>
    <row r="66" spans="2:9" s="53" customFormat="1" ht="11.25" customHeight="1" x14ac:dyDescent="0.15">
      <c r="B66" s="195"/>
      <c r="C66" s="13"/>
      <c r="D66" s="9"/>
      <c r="E66" s="38"/>
      <c r="F66" s="21" t="s">
        <v>193</v>
      </c>
      <c r="G66" s="22" t="str">
        <f>IF(パラメタ!R29="","",CONCATENATE("SELECT Host,User FROM mysql.user WHERE user='",パラメタ!D29,"'\G"))</f>
        <v/>
      </c>
      <c r="H66" s="198"/>
      <c r="I66" s="198"/>
    </row>
    <row r="67" spans="2:9" s="53" customFormat="1" ht="11.25" customHeight="1" x14ac:dyDescent="0.15">
      <c r="B67" s="195"/>
      <c r="C67" s="13"/>
      <c r="D67" s="9"/>
      <c r="E67" s="38"/>
      <c r="F67" s="21" t="s">
        <v>193</v>
      </c>
      <c r="G67" s="22" t="str">
        <f>IF(パラメタ!R30="","",CONCATENATE("SELECT Host,User FROM mysql.user WHERE user='",パラメタ!D30,"'\G"))</f>
        <v/>
      </c>
      <c r="H67" s="198"/>
      <c r="I67" s="198"/>
    </row>
    <row r="68" spans="2:9" s="53" customFormat="1" ht="11.25" customHeight="1" x14ac:dyDescent="0.15">
      <c r="B68" s="195"/>
      <c r="C68" s="13"/>
      <c r="D68" s="9"/>
      <c r="E68" s="38"/>
      <c r="F68" s="21" t="s">
        <v>193</v>
      </c>
      <c r="G68" s="22" t="str">
        <f>IF(パラメタ!R31="","",CONCATENATE("SELECT Host,User FROM mysql.user WHERE user='",パラメタ!D31,"'\G"))</f>
        <v/>
      </c>
      <c r="H68" s="198"/>
      <c r="I68" s="198"/>
    </row>
    <row r="69" spans="2:9" s="53" customFormat="1" ht="11.25" customHeight="1" x14ac:dyDescent="0.15">
      <c r="B69" s="195"/>
      <c r="C69" s="13"/>
      <c r="D69" s="9"/>
      <c r="E69" s="38"/>
      <c r="F69" s="21" t="s">
        <v>193</v>
      </c>
      <c r="G69" s="22" t="str">
        <f>IF(パラメタ!R32="","",CONCATENATE("SELECT Host,User FROM mysql.user WHERE user='",パラメタ!D32,"'\G"))</f>
        <v/>
      </c>
      <c r="H69" s="198"/>
      <c r="I69" s="198"/>
    </row>
    <row r="70" spans="2:9" s="53" customFormat="1" ht="11.25" customHeight="1" x14ac:dyDescent="0.15">
      <c r="B70" s="195"/>
      <c r="C70" s="13"/>
      <c r="D70" s="9"/>
      <c r="E70" s="38"/>
      <c r="F70" s="21" t="s">
        <v>193</v>
      </c>
      <c r="G70" s="22" t="str">
        <f>IF(パラメタ!R33="","",CONCATENATE("SELECT Host,User FROM mysql.user WHERE user='",パラメタ!D33,"'\G"))</f>
        <v/>
      </c>
      <c r="H70" s="198"/>
      <c r="I70" s="198"/>
    </row>
    <row r="71" spans="2:9" s="53" customFormat="1" ht="11.25" customHeight="1" x14ac:dyDescent="0.15">
      <c r="B71" s="195"/>
      <c r="C71" s="13"/>
      <c r="D71" s="9"/>
      <c r="E71" s="38"/>
      <c r="F71" s="21" t="s">
        <v>193</v>
      </c>
      <c r="G71" s="22" t="str">
        <f>IF(パラメタ!R34="","",CONCATENATE("SELECT Host,User FROM mysql.user WHERE user='",パラメタ!D34,"'\G"))</f>
        <v/>
      </c>
      <c r="H71" s="198"/>
      <c r="I71" s="198"/>
    </row>
    <row r="72" spans="2:9" s="53" customFormat="1" ht="11.25" customHeight="1" x14ac:dyDescent="0.15">
      <c r="B72" s="195"/>
      <c r="C72" s="14"/>
      <c r="D72" s="10"/>
      <c r="E72" s="38"/>
      <c r="F72" s="39"/>
      <c r="G72" s="40"/>
      <c r="H72" s="198"/>
      <c r="I72" s="198"/>
    </row>
    <row r="73" spans="2:9" s="53" customFormat="1" ht="11.25" customHeight="1" x14ac:dyDescent="0.15">
      <c r="B73" s="195"/>
      <c r="C73" s="13" t="s">
        <v>92</v>
      </c>
      <c r="D73" s="9"/>
      <c r="E73" s="17"/>
      <c r="F73" s="18"/>
      <c r="G73" s="19"/>
      <c r="H73" s="197" t="str">
        <f>$E$4</f>
        <v>tbdb522v</v>
      </c>
      <c r="I73" s="197"/>
    </row>
    <row r="74" spans="2:9" s="53" customFormat="1" ht="11.25" customHeight="1" x14ac:dyDescent="0.15">
      <c r="B74" s="195"/>
      <c r="C74" s="13"/>
      <c r="D74" s="9"/>
      <c r="E74" s="20" t="s">
        <v>93</v>
      </c>
      <c r="F74" s="21" t="s">
        <v>192</v>
      </c>
      <c r="G74" s="22" t="str">
        <f>IF(パラメタ!R25="","",CONCATENATE("SHOW GRANTS FOR '",パラメタ!D25,"'@'%';"))</f>
        <v>SHOW GRANTS FOR 'bcz049633'@'%';</v>
      </c>
      <c r="H74" s="198"/>
      <c r="I74" s="198"/>
    </row>
    <row r="75" spans="2:9" s="53" customFormat="1" ht="11.25" customHeight="1" x14ac:dyDescent="0.15">
      <c r="B75" s="195"/>
      <c r="C75" s="13"/>
      <c r="D75" s="9"/>
      <c r="E75" s="38"/>
      <c r="F75" s="21" t="s">
        <v>192</v>
      </c>
      <c r="G75" s="22" t="str">
        <f>IF(パラメタ!R26="","",CONCATENATE("SHOW GRANTS FOR '",パラメタ!D26,"'@'%';"))</f>
        <v>SHOW GRANTS FOR 'bcz049634'@'%';</v>
      </c>
      <c r="H75" s="198"/>
      <c r="I75" s="198"/>
    </row>
    <row r="76" spans="2:9" s="53" customFormat="1" ht="11.25" customHeight="1" x14ac:dyDescent="0.15">
      <c r="B76" s="195"/>
      <c r="C76" s="13"/>
      <c r="D76" s="9"/>
      <c r="E76" s="38"/>
      <c r="F76" s="21" t="s">
        <v>192</v>
      </c>
      <c r="G76" s="22" t="str">
        <f>IF(パラメタ!R27="","",CONCATENATE("SHOW GRANTS FOR '",パラメタ!D27,"'@'%';"))</f>
        <v>SHOW GRANTS FOR 'bc0090761'@'%';</v>
      </c>
      <c r="H76" s="198"/>
      <c r="I76" s="198"/>
    </row>
    <row r="77" spans="2:9" s="53" customFormat="1" ht="11.25" customHeight="1" x14ac:dyDescent="0.15">
      <c r="B77" s="195"/>
      <c r="C77" s="13"/>
      <c r="D77" s="9"/>
      <c r="E77" s="38"/>
      <c r="F77" s="21" t="s">
        <v>192</v>
      </c>
      <c r="G77" s="22" t="str">
        <f>IF(パラメタ!R28="","",CONCATENATE("SHOW GRANTS FOR '",パラメタ!D28,"'@'%';"))</f>
        <v/>
      </c>
      <c r="H77" s="198"/>
      <c r="I77" s="198"/>
    </row>
    <row r="78" spans="2:9" s="53" customFormat="1" ht="11.25" customHeight="1" x14ac:dyDescent="0.15">
      <c r="B78" s="195"/>
      <c r="C78" s="13"/>
      <c r="D78" s="9"/>
      <c r="E78" s="38"/>
      <c r="F78" s="21" t="s">
        <v>192</v>
      </c>
      <c r="G78" s="22" t="str">
        <f>IF(パラメタ!R29="","",CONCATENATE("SHOW GRANTS FOR '",パラメタ!D29,"'@'%';"))</f>
        <v/>
      </c>
      <c r="H78" s="198"/>
      <c r="I78" s="198"/>
    </row>
    <row r="79" spans="2:9" s="53" customFormat="1" ht="11.25" customHeight="1" x14ac:dyDescent="0.15">
      <c r="B79" s="195"/>
      <c r="C79" s="13"/>
      <c r="D79" s="9"/>
      <c r="E79" s="38"/>
      <c r="F79" s="21" t="s">
        <v>192</v>
      </c>
      <c r="G79" s="22" t="str">
        <f>IF(パラメタ!R30="","",CONCATENATE("SHOW GRANTS FOR '",パラメタ!D30,"'@'%';"))</f>
        <v/>
      </c>
      <c r="H79" s="198"/>
      <c r="I79" s="198"/>
    </row>
    <row r="80" spans="2:9" s="53" customFormat="1" ht="11.25" customHeight="1" x14ac:dyDescent="0.15">
      <c r="B80" s="195"/>
      <c r="C80" s="13"/>
      <c r="D80" s="9"/>
      <c r="E80" s="38"/>
      <c r="F80" s="21" t="s">
        <v>192</v>
      </c>
      <c r="G80" s="22" t="str">
        <f>IF(パラメタ!R31="","",CONCATENATE("SHOW GRANTS FOR '",パラメタ!D31,"'@'%';"))</f>
        <v/>
      </c>
      <c r="H80" s="198"/>
      <c r="I80" s="198"/>
    </row>
    <row r="81" spans="1:9" s="53" customFormat="1" ht="11.25" customHeight="1" x14ac:dyDescent="0.15">
      <c r="B81" s="195"/>
      <c r="C81" s="13"/>
      <c r="D81" s="9"/>
      <c r="E81" s="38"/>
      <c r="F81" s="21" t="s">
        <v>192</v>
      </c>
      <c r="G81" s="22" t="str">
        <f>IF(パラメタ!R32="","",CONCATENATE("SHOW GRANTS FOR '",パラメタ!D32,"'@'%';"))</f>
        <v/>
      </c>
      <c r="H81" s="198"/>
      <c r="I81" s="198"/>
    </row>
    <row r="82" spans="1:9" s="53" customFormat="1" ht="11.25" customHeight="1" x14ac:dyDescent="0.15">
      <c r="B82" s="195"/>
      <c r="C82" s="13"/>
      <c r="D82" s="9"/>
      <c r="E82" s="38"/>
      <c r="F82" s="21" t="s">
        <v>192</v>
      </c>
      <c r="G82" s="22" t="str">
        <f>IF(パラメタ!R33="","",CONCATENATE("SHOW GRANTS FOR '",パラメタ!D33,"'@'%';"))</f>
        <v/>
      </c>
      <c r="H82" s="198"/>
      <c r="I82" s="198"/>
    </row>
    <row r="83" spans="1:9" s="53" customFormat="1" ht="11.25" customHeight="1" x14ac:dyDescent="0.15">
      <c r="B83" s="195"/>
      <c r="C83" s="13"/>
      <c r="D83" s="9"/>
      <c r="E83" s="38"/>
      <c r="F83" s="21" t="s">
        <v>192</v>
      </c>
      <c r="G83" s="22" t="str">
        <f>IF(パラメタ!R34="","",CONCATENATE("SHOW GRANTS FOR '",パラメタ!D34,"'@'%';"))</f>
        <v/>
      </c>
      <c r="H83" s="198"/>
      <c r="I83" s="198"/>
    </row>
    <row r="84" spans="1:9" s="53" customFormat="1" ht="11.25" customHeight="1" x14ac:dyDescent="0.15">
      <c r="B84" s="196"/>
      <c r="C84" s="14"/>
      <c r="D84" s="10"/>
      <c r="E84" s="38"/>
      <c r="F84" s="39"/>
      <c r="G84" s="40"/>
      <c r="H84" s="198"/>
      <c r="I84" s="198"/>
    </row>
    <row r="85" spans="1:9" s="59" customFormat="1" x14ac:dyDescent="0.15">
      <c r="A85" s="58"/>
      <c r="B85" s="194">
        <v>8</v>
      </c>
      <c r="C85" s="41" t="s">
        <v>65</v>
      </c>
      <c r="D85" s="42"/>
      <c r="E85" s="43"/>
      <c r="F85" s="44"/>
      <c r="G85" s="45"/>
      <c r="H85" s="208" t="str">
        <f>$E$4</f>
        <v>tbdb522v</v>
      </c>
      <c r="I85" s="208"/>
    </row>
    <row r="86" spans="1:9" s="59" customFormat="1" x14ac:dyDescent="0.15">
      <c r="A86" s="58"/>
      <c r="B86" s="195"/>
      <c r="C86" s="33"/>
      <c r="D86" s="34"/>
      <c r="E86" s="35" t="s">
        <v>66</v>
      </c>
      <c r="F86" s="21" t="s">
        <v>192</v>
      </c>
      <c r="G86" s="37" t="s">
        <v>67</v>
      </c>
      <c r="H86" s="209"/>
      <c r="I86" s="209"/>
    </row>
    <row r="87" spans="1:9" s="59" customFormat="1" x14ac:dyDescent="0.15">
      <c r="A87" s="58"/>
      <c r="B87" s="195"/>
      <c r="C87" s="33"/>
      <c r="D87" s="34"/>
      <c r="E87" s="35"/>
      <c r="F87" s="36"/>
      <c r="G87" s="37"/>
      <c r="H87" s="209"/>
      <c r="I87" s="209"/>
    </row>
    <row r="88" spans="1:9" s="59" customFormat="1" x14ac:dyDescent="0.15">
      <c r="A88" s="58"/>
      <c r="B88" s="195"/>
      <c r="C88" s="33"/>
      <c r="D88" s="34"/>
      <c r="E88" s="35" t="s">
        <v>68</v>
      </c>
      <c r="F88" s="21" t="s">
        <v>192</v>
      </c>
      <c r="G88" s="37" t="s">
        <v>18</v>
      </c>
      <c r="H88" s="209"/>
      <c r="I88" s="209"/>
    </row>
    <row r="89" spans="1:9" s="58" customFormat="1" ht="11.25" customHeight="1" x14ac:dyDescent="0.15">
      <c r="B89" s="196"/>
      <c r="C89" s="46"/>
      <c r="D89" s="47"/>
      <c r="E89" s="48"/>
      <c r="F89" s="49"/>
      <c r="G89" s="50"/>
      <c r="H89" s="210"/>
      <c r="I89" s="210"/>
    </row>
    <row r="90" spans="1:9" s="53" customFormat="1" ht="11.25" customHeight="1" x14ac:dyDescent="0.15">
      <c r="B90" s="195">
        <v>9</v>
      </c>
      <c r="C90" s="15" t="s">
        <v>6</v>
      </c>
      <c r="D90" s="9"/>
      <c r="E90" s="38" t="s">
        <v>13</v>
      </c>
      <c r="F90" s="21" t="s">
        <v>187</v>
      </c>
      <c r="G90" s="40" t="s">
        <v>14</v>
      </c>
      <c r="H90" s="198" t="str">
        <f>$E$4</f>
        <v>tbdb522v</v>
      </c>
      <c r="I90" s="198"/>
    </row>
    <row r="91" spans="1:9" x14ac:dyDescent="0.15">
      <c r="A91" s="53"/>
      <c r="B91" s="195"/>
      <c r="C91" s="13"/>
      <c r="D91" s="7"/>
      <c r="E91" s="20"/>
      <c r="F91" s="21"/>
      <c r="G91" s="22"/>
      <c r="H91" s="198"/>
      <c r="I91" s="198"/>
    </row>
    <row r="92" spans="1:9" x14ac:dyDescent="0.15">
      <c r="A92" s="53"/>
      <c r="B92" s="195"/>
      <c r="C92" s="13"/>
      <c r="D92" s="7"/>
      <c r="E92" s="30" t="s">
        <v>160</v>
      </c>
      <c r="F92" s="21" t="s">
        <v>187</v>
      </c>
      <c r="G92" s="131" t="s">
        <v>161</v>
      </c>
      <c r="H92" s="198"/>
      <c r="I92" s="198"/>
    </row>
    <row r="93" spans="1:9" x14ac:dyDescent="0.15">
      <c r="A93" s="53"/>
      <c r="B93" s="195"/>
      <c r="C93" s="13"/>
      <c r="D93" s="7"/>
      <c r="E93" s="137" t="s">
        <v>173</v>
      </c>
      <c r="F93" s="31"/>
      <c r="G93" s="131" t="s">
        <v>162</v>
      </c>
      <c r="H93" s="198"/>
      <c r="I93" s="198"/>
    </row>
    <row r="94" spans="1:9" x14ac:dyDescent="0.15">
      <c r="A94" s="53"/>
      <c r="B94" s="195"/>
      <c r="C94" s="13"/>
      <c r="D94" s="7"/>
      <c r="E94" s="20"/>
      <c r="F94" s="21"/>
      <c r="G94" s="22"/>
      <c r="H94" s="198"/>
      <c r="I94" s="198"/>
    </row>
    <row r="95" spans="1:9" x14ac:dyDescent="0.15">
      <c r="A95" s="53"/>
      <c r="B95" s="4" t="s">
        <v>164</v>
      </c>
      <c r="C95" s="5"/>
      <c r="D95" s="5"/>
      <c r="E95" s="5"/>
      <c r="F95" s="5"/>
      <c r="G95" s="5"/>
      <c r="H95" s="5"/>
      <c r="I95" s="5"/>
    </row>
    <row r="96" spans="1:9" s="53" customFormat="1" ht="11.25" customHeight="1" x14ac:dyDescent="0.15">
      <c r="B96" s="211">
        <v>10</v>
      </c>
      <c r="C96" s="15" t="s">
        <v>165</v>
      </c>
      <c r="D96" s="9"/>
      <c r="E96" s="38"/>
      <c r="F96" s="39"/>
      <c r="G96" s="40"/>
      <c r="H96" s="214" t="str">
        <f>$E$4</f>
        <v>tbdb522v</v>
      </c>
      <c r="I96" s="132"/>
    </row>
    <row r="97" spans="1:9" s="53" customFormat="1" ht="11.25" customHeight="1" x14ac:dyDescent="0.15">
      <c r="B97" s="212"/>
      <c r="C97" s="15"/>
      <c r="D97" s="9"/>
      <c r="E97" s="38" t="s">
        <v>166</v>
      </c>
      <c r="F97" s="39"/>
      <c r="G97" s="40"/>
      <c r="H97" s="215"/>
      <c r="I97" s="133"/>
    </row>
    <row r="98" spans="1:9" x14ac:dyDescent="0.15">
      <c r="A98" s="53"/>
      <c r="B98" s="212"/>
      <c r="C98" s="13"/>
      <c r="D98" s="7"/>
      <c r="E98" s="20"/>
      <c r="F98" s="21"/>
      <c r="G98" s="22"/>
      <c r="H98" s="215"/>
      <c r="I98" s="133"/>
    </row>
    <row r="99" spans="1:9" x14ac:dyDescent="0.15">
      <c r="A99" s="53"/>
      <c r="B99" s="212"/>
      <c r="C99" s="13"/>
      <c r="D99" s="7"/>
      <c r="E99" s="20"/>
      <c r="F99" s="21"/>
      <c r="G99" s="22"/>
      <c r="H99" s="215"/>
      <c r="I99" s="133"/>
    </row>
    <row r="100" spans="1:9" s="53" customFormat="1" ht="11.25" customHeight="1" x14ac:dyDescent="0.15">
      <c r="B100" s="212"/>
      <c r="C100" s="15"/>
      <c r="D100" s="9"/>
      <c r="E100" s="20" t="s">
        <v>19</v>
      </c>
      <c r="F100" s="21" t="s">
        <v>188</v>
      </c>
      <c r="G100" s="22" t="s">
        <v>18</v>
      </c>
      <c r="H100" s="215"/>
      <c r="I100" s="133"/>
    </row>
    <row r="101" spans="1:9" s="53" customFormat="1" x14ac:dyDescent="0.15">
      <c r="B101" s="213"/>
      <c r="C101" s="16"/>
      <c r="D101" s="10"/>
      <c r="E101" s="23"/>
      <c r="F101" s="24" t="s">
        <v>198</v>
      </c>
      <c r="G101" s="25" t="s">
        <v>199</v>
      </c>
      <c r="H101" s="216"/>
      <c r="I101" s="134"/>
    </row>
  </sheetData>
  <mergeCells count="31">
    <mergeCell ref="B43:B46"/>
    <mergeCell ref="H43:H46"/>
    <mergeCell ref="I43:I46"/>
    <mergeCell ref="B90:B94"/>
    <mergeCell ref="H90:H94"/>
    <mergeCell ref="I90:I94"/>
    <mergeCell ref="B85:B89"/>
    <mergeCell ref="H85:H89"/>
    <mergeCell ref="I85:I89"/>
    <mergeCell ref="I61:I72"/>
    <mergeCell ref="H73:H84"/>
    <mergeCell ref="I73:I84"/>
    <mergeCell ref="B48:B59"/>
    <mergeCell ref="H48:H59"/>
    <mergeCell ref="I48:I59"/>
    <mergeCell ref="B96:B101"/>
    <mergeCell ref="H96:H101"/>
    <mergeCell ref="I11:I12"/>
    <mergeCell ref="B11:B12"/>
    <mergeCell ref="C11:C12"/>
    <mergeCell ref="E11:E12"/>
    <mergeCell ref="F11:G12"/>
    <mergeCell ref="H11:H12"/>
    <mergeCell ref="B14:B29"/>
    <mergeCell ref="H14:H29"/>
    <mergeCell ref="I14:I29"/>
    <mergeCell ref="B31:B42"/>
    <mergeCell ref="H31:H42"/>
    <mergeCell ref="I31:I42"/>
    <mergeCell ref="B61:B84"/>
    <mergeCell ref="H61:H72"/>
  </mergeCells>
  <phoneticPr fontId="3"/>
  <dataValidations count="1">
    <dataValidation allowBlank="1" showInputMessage="1" sqref="E4 E6" xr:uid="{00000000-0002-0000-0500-000000000000}"/>
  </dataValidations>
  <pageMargins left="0.70866141732283472" right="0.70866141732283472" top="0.74803149606299213" bottom="0.74803149606299213" header="0.31496062992125984" footer="0.31496062992125984"/>
  <pageSetup paperSize="9" scale="72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874B9443-4BCB-4419-99B9-2A48D8B34FE5}">
            <xm:f>'\\sygnas\vol-008\本部用フォルダ\部門共通\ITIL関連\ServiceNow\05_変更管理・リリース管理\02_CAB-eCAB資料\2016年度\CHG0031978\03.作業手順書\[SYEN_DBアカウント作成手順(Oracle).xlsx]パラメタ'!#REF!=""</xm:f>
            <x14:dxf>
              <fill>
                <patternFill>
                  <bgColor theme="0" tint="-0.24994659260841701"/>
                </patternFill>
              </fill>
            </x14:dxf>
          </x14:cfRule>
          <xm:sqref>G31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M127"/>
  <sheetViews>
    <sheetView zoomScale="115" zoomScaleNormal="115" workbookViewId="0">
      <selection activeCell="C19" sqref="C19"/>
    </sheetView>
  </sheetViews>
  <sheetFormatPr defaultRowHeight="11.25" x14ac:dyDescent="0.15"/>
  <cols>
    <col min="1" max="1" width="3.5" style="163" customWidth="1"/>
    <col min="2" max="2" width="10.83203125" style="163" customWidth="1"/>
    <col min="3" max="3" width="17.1640625" style="165" customWidth="1"/>
    <col min="4" max="4" width="18.5" style="165" customWidth="1"/>
    <col min="5" max="5" width="21.33203125" style="165" bestFit="1" customWidth="1"/>
    <col min="6" max="10" width="18.5" style="165" customWidth="1"/>
    <col min="11" max="11" width="8.5" style="165" customWidth="1"/>
    <col min="12" max="12" width="91" style="164" bestFit="1" customWidth="1"/>
    <col min="13" max="13" width="8.6640625" style="163" bestFit="1" customWidth="1"/>
    <col min="14" max="16384" width="9.33203125" style="163"/>
  </cols>
  <sheetData>
    <row r="1" spans="1:12" ht="21" x14ac:dyDescent="0.15">
      <c r="A1" s="1" t="s">
        <v>59</v>
      </c>
      <c r="B1" s="162"/>
      <c r="C1" s="163"/>
      <c r="D1" s="163"/>
      <c r="E1" s="163"/>
      <c r="F1" s="163"/>
      <c r="G1" s="163"/>
      <c r="H1" s="163"/>
      <c r="I1" s="163"/>
      <c r="J1" s="163"/>
      <c r="K1" s="163"/>
    </row>
    <row r="3" spans="1:12" x14ac:dyDescent="0.15">
      <c r="B3" s="163" t="s">
        <v>178</v>
      </c>
    </row>
    <row r="4" spans="1:12" hidden="1" x14ac:dyDescent="0.15">
      <c r="B4" s="163" t="s">
        <v>176</v>
      </c>
    </row>
    <row r="5" spans="1:12" hidden="1" x14ac:dyDescent="0.15">
      <c r="B5" s="163" t="s">
        <v>177</v>
      </c>
    </row>
    <row r="7" spans="1:12" x14ac:dyDescent="0.15">
      <c r="B7" s="163" t="s">
        <v>179</v>
      </c>
    </row>
    <row r="8" spans="1:12" hidden="1" x14ac:dyDescent="0.15">
      <c r="B8" s="163" t="s">
        <v>183</v>
      </c>
      <c r="C8" s="163"/>
      <c r="L8" s="163"/>
    </row>
    <row r="9" spans="1:12" hidden="1" x14ac:dyDescent="0.15">
      <c r="B9" s="163" t="s">
        <v>180</v>
      </c>
      <c r="C9" s="163"/>
      <c r="L9" s="163"/>
    </row>
    <row r="10" spans="1:12" x14ac:dyDescent="0.15">
      <c r="B10" s="163" t="s">
        <v>186</v>
      </c>
      <c r="C10" s="163"/>
      <c r="L10" s="163"/>
    </row>
    <row r="11" spans="1:12" x14ac:dyDescent="0.15">
      <c r="B11" s="163" t="s">
        <v>175</v>
      </c>
      <c r="C11" s="163"/>
      <c r="L11" s="163"/>
    </row>
    <row r="12" spans="1:12" x14ac:dyDescent="0.15">
      <c r="C12" s="163"/>
      <c r="L12" s="163"/>
    </row>
    <row r="13" spans="1:12" x14ac:dyDescent="0.15">
      <c r="C13" s="163"/>
      <c r="E13" s="166"/>
      <c r="F13" s="166"/>
      <c r="G13" s="166"/>
      <c r="H13" s="166"/>
      <c r="I13" s="166"/>
      <c r="J13" s="166"/>
      <c r="K13" s="166"/>
      <c r="L13" s="163"/>
    </row>
    <row r="14" spans="1:12" x14ac:dyDescent="0.15">
      <c r="B14" s="167" t="s">
        <v>181</v>
      </c>
      <c r="C14" s="168" t="s">
        <v>37</v>
      </c>
      <c r="D14" s="168" t="s">
        <v>62</v>
      </c>
      <c r="E14" s="217" t="s">
        <v>159</v>
      </c>
      <c r="F14" s="217"/>
      <c r="G14" s="217"/>
      <c r="H14" s="217"/>
      <c r="I14" s="217"/>
      <c r="J14" s="169"/>
      <c r="K14" s="169"/>
      <c r="L14" s="163"/>
    </row>
    <row r="15" spans="1:12" x14ac:dyDescent="0.15">
      <c r="B15" s="170" t="s">
        <v>49</v>
      </c>
      <c r="C15" s="171" t="str">
        <f>IF(B15="","",VLOOKUP(B15,パラメタ!$B$9:$D$18,2,0))</f>
        <v>tbdb522v</v>
      </c>
      <c r="D15" s="172">
        <f>IF(B15="","",VLOOKUP(B15,パラメタ!$B$9:$D$18,3,0))</f>
        <v>3306</v>
      </c>
      <c r="E15" s="171" t="str">
        <f>IF(B15="","",VLOOKUP(B15,パラメタ!$B$9:$H$18,7,0))</f>
        <v>/opt/s01/mysql/bin/mysql --defaults-file=/data/s01/mysql/my.cnf -u root -p town --socket=/data/s01/mysql/mysql.sock</v>
      </c>
      <c r="F15" s="173"/>
      <c r="G15" s="173"/>
      <c r="H15" s="173"/>
      <c r="I15" s="174"/>
      <c r="J15" s="175"/>
      <c r="K15" s="175"/>
      <c r="L15" s="163"/>
    </row>
    <row r="17" spans="2:13" x14ac:dyDescent="0.15">
      <c r="B17" s="167" t="s">
        <v>75</v>
      </c>
      <c r="C17" s="176" t="s">
        <v>70</v>
      </c>
      <c r="D17" s="177" t="s">
        <v>76</v>
      </c>
      <c r="E17" s="178"/>
      <c r="F17" s="178"/>
      <c r="G17" s="178"/>
      <c r="H17" s="178"/>
      <c r="I17" s="178"/>
      <c r="J17" s="178"/>
      <c r="K17" s="179"/>
      <c r="L17" s="176" t="s">
        <v>172</v>
      </c>
    </row>
    <row r="18" spans="2:13" x14ac:dyDescent="0.15">
      <c r="B18" s="218">
        <v>1</v>
      </c>
      <c r="C18" s="180"/>
      <c r="D18" s="181"/>
      <c r="E18" s="182"/>
      <c r="F18" s="182"/>
      <c r="G18" s="182"/>
      <c r="H18" s="182"/>
      <c r="I18" s="182"/>
      <c r="J18" s="182"/>
      <c r="K18" s="183"/>
      <c r="L18" s="184" t="str">
        <f>IF(パラメタ!$R25="","",SUBSTITUTE(SUBSTITUTE(E15,"root",パラメタ!D25),"-p",CONCATENATE("-p",パラメタ!E25)))</f>
        <v>/opt/s01/mysql/bin/mysql --defaults-file=/data/s01/mysql/my.cnf -u bcz049633 -pU9gPt2Bc town --socket=/data/s01/mysql/mysql.sock</v>
      </c>
    </row>
    <row r="19" spans="2:13" x14ac:dyDescent="0.15">
      <c r="B19" s="219"/>
      <c r="C19" s="118" t="s">
        <v>215</v>
      </c>
      <c r="D19" s="142" t="str">
        <f>IF(OR(パラメタ!$R$25&lt;&gt;"○",C19=""),"",CONCATENATE("GRANT ",パラメタ!$I$25," ON ",IF(C19="*","","`"),C19,IF(C19="*","","`"),".* TO '",パラメタ!$D$25,"'@'%' IDENTIFIED BY '",パラメタ!$E$25,"';"))</f>
        <v>GRANT SELECT, INSERT, UPDATE, DELETE ON `town`.* TO 'bcz049633'@'%' IDENTIFIED BY 'U9gPt2Bc';</v>
      </c>
      <c r="E19" s="143"/>
      <c r="F19" s="143"/>
      <c r="G19" s="143"/>
      <c r="H19" s="143"/>
      <c r="I19" s="143"/>
      <c r="J19" s="143"/>
      <c r="K19" s="144"/>
      <c r="L19" s="139" t="str">
        <f>IF(OR(パラメタ!$R$25="",$C19=""),"",CONCATENATE("use ",$C19,"; show tables;"))</f>
        <v>use town; show tables;</v>
      </c>
    </row>
    <row r="20" spans="2:13" x14ac:dyDescent="0.15">
      <c r="B20" s="219"/>
      <c r="C20" s="116"/>
      <c r="D20" s="142" t="str">
        <f>IF(OR(パラメタ!$R$25&lt;&gt;"○",C20=""),"",CONCATENATE("GRANT ",パラメタ!$I$25," ON ",IF(C20="*","","`"),C20,IF(C20="*","","`"),".* TO '",パラメタ!$D$25,"'@'%' IDENTIFIED BY '",パラメタ!$E$25,"';"))</f>
        <v/>
      </c>
      <c r="E20" s="146"/>
      <c r="F20" s="146"/>
      <c r="G20" s="146"/>
      <c r="H20" s="146"/>
      <c r="I20" s="146"/>
      <c r="J20" s="146"/>
      <c r="K20" s="147"/>
      <c r="L20" s="139" t="str">
        <f>IF(OR(パラメタ!$R$25="",$C20=""),"",CONCATENATE("use ",$C20,"; show tables;"))</f>
        <v/>
      </c>
    </row>
    <row r="21" spans="2:13" x14ac:dyDescent="0.15">
      <c r="B21" s="219"/>
      <c r="C21" s="116"/>
      <c r="D21" s="142" t="str">
        <f>IF(OR(パラメタ!$R$25&lt;&gt;"○",C21=""),"",CONCATENATE("GRANT ",パラメタ!$I$25," ON ",IF(C21="*","","`"),C21,IF(C21="*","","`"),".* TO '",パラメタ!$D$25,"'@'%' IDENTIFIED BY '",パラメタ!$E$25,"';"))</f>
        <v/>
      </c>
      <c r="E21" s="146"/>
      <c r="F21" s="146"/>
      <c r="G21" s="146"/>
      <c r="H21" s="146"/>
      <c r="I21" s="146"/>
      <c r="J21" s="146"/>
      <c r="K21" s="147"/>
      <c r="L21" s="139" t="str">
        <f>IF(OR(パラメタ!$R$25="",$C21=""),"",CONCATENATE("use ",$C21,"; show tables;"))</f>
        <v/>
      </c>
    </row>
    <row r="22" spans="2:13" x14ac:dyDescent="0.15">
      <c r="B22" s="219"/>
      <c r="C22" s="116"/>
      <c r="D22" s="142" t="str">
        <f>IF(OR(パラメタ!$R$25&lt;&gt;"○",C22=""),"",CONCATENATE("GRANT ",パラメタ!$I$25," ON ",IF(C22="*","","`"),C22,IF(C22="*","","`"),".* TO '",パラメタ!$D$25,"'@'%' IDENTIFIED BY '",パラメタ!$E$25,"';"))</f>
        <v/>
      </c>
      <c r="E22" s="146"/>
      <c r="F22" s="146"/>
      <c r="G22" s="146"/>
      <c r="H22" s="146"/>
      <c r="I22" s="146"/>
      <c r="J22" s="146"/>
      <c r="K22" s="147"/>
      <c r="L22" s="139" t="str">
        <f>IF(OR(パラメタ!$R$25="",$C22=""),"",CONCATENATE("use ",$C22,"; show tables;"))</f>
        <v/>
      </c>
    </row>
    <row r="23" spans="2:13" x14ac:dyDescent="0.15">
      <c r="B23" s="219"/>
      <c r="C23" s="116"/>
      <c r="D23" s="142" t="str">
        <f>IF(OR(パラメタ!$R$25&lt;&gt;"○",C23=""),"",CONCATENATE("GRANT ",パラメタ!$I$25," ON ",IF(C23="*","","`"),C23,IF(C23="*","","`"),".* TO '",パラメタ!$D$25,"'@'%' IDENTIFIED BY '",パラメタ!$E$25,"';"))</f>
        <v/>
      </c>
      <c r="E23" s="146"/>
      <c r="F23" s="146"/>
      <c r="G23" s="146"/>
      <c r="H23" s="146"/>
      <c r="I23" s="146"/>
      <c r="J23" s="146"/>
      <c r="K23" s="147"/>
      <c r="L23" s="139" t="str">
        <f>IF(OR(パラメタ!$R$25="",$C23=""),"",CONCATENATE("use ",$C23,"; show tables;"))</f>
        <v/>
      </c>
    </row>
    <row r="24" spans="2:13" x14ac:dyDescent="0.15">
      <c r="B24" s="219"/>
      <c r="C24" s="116"/>
      <c r="D24" s="142" t="str">
        <f>IF(OR(パラメタ!$R$25&lt;&gt;"○",C24=""),"",CONCATENATE("GRANT ",パラメタ!$I$25," ON ",IF(C24="*","","`"),C24,IF(C24="*","","`"),".* TO '",パラメタ!$D$25,"'@'%' IDENTIFIED BY '",パラメタ!$E$25,"';"))</f>
        <v/>
      </c>
      <c r="E24" s="146"/>
      <c r="F24" s="146"/>
      <c r="G24" s="146"/>
      <c r="H24" s="146"/>
      <c r="I24" s="146"/>
      <c r="J24" s="146"/>
      <c r="K24" s="147"/>
      <c r="L24" s="139" t="str">
        <f>IF(OR(パラメタ!$R$25="",$C24=""),"",CONCATENATE("use ",$C24,"; show tables;"))</f>
        <v/>
      </c>
    </row>
    <row r="25" spans="2:13" x14ac:dyDescent="0.15">
      <c r="B25" s="219"/>
      <c r="C25" s="116"/>
      <c r="D25" s="142" t="str">
        <f>IF(OR(パラメタ!$R$25&lt;&gt;"○",C25=""),"",CONCATENATE("GRANT ",パラメタ!$I$25," ON ",IF(C25="*","","`"),C25,IF(C25="*","","`"),".* TO '",パラメタ!$D$25,"'@'%' IDENTIFIED BY '",パラメタ!$E$25,"';"))</f>
        <v/>
      </c>
      <c r="E25" s="146"/>
      <c r="F25" s="146"/>
      <c r="G25" s="146"/>
      <c r="H25" s="146"/>
      <c r="I25" s="146"/>
      <c r="J25" s="146"/>
      <c r="K25" s="147"/>
      <c r="L25" s="139" t="str">
        <f>IF(OR(パラメタ!$R$25="",$C25=""),"",CONCATENATE("use ",$C25,"; show tables;"))</f>
        <v/>
      </c>
    </row>
    <row r="26" spans="2:13" x14ac:dyDescent="0.15">
      <c r="B26" s="219"/>
      <c r="C26" s="116"/>
      <c r="D26" s="142" t="str">
        <f>IF(OR(パラメタ!$R$25&lt;&gt;"○",C26=""),"",CONCATENATE("GRANT ",パラメタ!$I$25," ON ",IF(C26="*","","`"),C26,IF(C26="*","","`"),".* TO '",パラメタ!$D$25,"'@'%' IDENTIFIED BY '",パラメタ!$E$25,"';"))</f>
        <v/>
      </c>
      <c r="E26" s="146"/>
      <c r="F26" s="146"/>
      <c r="G26" s="146"/>
      <c r="H26" s="146"/>
      <c r="I26" s="146"/>
      <c r="J26" s="146"/>
      <c r="K26" s="147"/>
      <c r="L26" s="139" t="str">
        <f>IF(OR(パラメタ!$R$25="",$C26=""),"",CONCATENATE("use ",$C26,"; show tables;"))</f>
        <v/>
      </c>
    </row>
    <row r="27" spans="2:13" x14ac:dyDescent="0.15">
      <c r="B27" s="219"/>
      <c r="C27" s="116"/>
      <c r="D27" s="142" t="str">
        <f>IF(OR(パラメタ!$R$25&lt;&gt;"○",C27=""),"",CONCATENATE("GRANT ",パラメタ!$I$25," ON ",IF(C27="*","","`"),C27,IF(C27="*","","`"),".* TO '",パラメタ!$D$25,"'@'%' IDENTIFIED BY '",パラメタ!$E$25,"';"))</f>
        <v/>
      </c>
      <c r="E27" s="146"/>
      <c r="F27" s="146"/>
      <c r="G27" s="146"/>
      <c r="H27" s="146"/>
      <c r="I27" s="146"/>
      <c r="J27" s="146"/>
      <c r="K27" s="147"/>
      <c r="L27" s="139" t="str">
        <f>IF(OR(パラメタ!$R$25="",$C27=""),"",CONCATENATE("use ",$C27,"; show tables;"))</f>
        <v/>
      </c>
    </row>
    <row r="28" spans="2:13" x14ac:dyDescent="0.15">
      <c r="B28" s="219"/>
      <c r="C28" s="119"/>
      <c r="D28" s="142" t="str">
        <f>IF(OR(パラメタ!$R$25&lt;&gt;"○",C28=""),"",CONCATENATE("GRANT ",パラメタ!$I$25," ON ",IF(C28="*","","`"),C28,IF(C28="*","","`"),".* TO '",パラメタ!$D$25,"'@'%' IDENTIFIED BY '",パラメタ!$E$25,"';"))</f>
        <v/>
      </c>
      <c r="E28" s="148"/>
      <c r="F28" s="148"/>
      <c r="G28" s="148"/>
      <c r="H28" s="148"/>
      <c r="I28" s="148"/>
      <c r="J28" s="148"/>
      <c r="K28" s="149"/>
      <c r="L28" s="139" t="str">
        <f>IF(OR(パラメタ!$R$25="",$C28=""),"",CONCATENATE("use ",$C28,"; show tables;"))</f>
        <v/>
      </c>
      <c r="M28" s="163" t="str">
        <f>IF(パラメタ!R35="","",SUBSTITUTE(SUBSTITUTE(パラメタ!I19,"root",パラメタ!D35),"-p",CONCATENATE("-p",パラメタ!E35)))</f>
        <v/>
      </c>
    </row>
    <row r="29" spans="2:13" x14ac:dyDescent="0.15">
      <c r="B29" s="218">
        <v>2</v>
      </c>
      <c r="C29" s="180"/>
      <c r="D29" s="181"/>
      <c r="E29" s="182"/>
      <c r="F29" s="182"/>
      <c r="G29" s="182"/>
      <c r="H29" s="182"/>
      <c r="I29" s="182"/>
      <c r="J29" s="182"/>
      <c r="K29" s="183"/>
      <c r="L29" s="184" t="str">
        <f>IF(パラメタ!$R26="","",SUBSTITUTE(SUBSTITUTE(E15,"root",パラメタ!D26),"-p",CONCATENATE("-p",パラメタ!E26)))</f>
        <v>/opt/s01/mysql/bin/mysql --defaults-file=/data/s01/mysql/my.cnf -u bcz049634 -pCVm23ygN town --socket=/data/s01/mysql/mysql.sock</v>
      </c>
    </row>
    <row r="30" spans="2:13" x14ac:dyDescent="0.15">
      <c r="B30" s="219"/>
      <c r="C30" s="118" t="s">
        <v>215</v>
      </c>
      <c r="D30" s="142" t="str">
        <f>IF(OR(パラメタ!$R$26&lt;&gt;"○",C30=""),"",CONCATENATE("GRANT ",パラメタ!$I$26," ON ",IF(C30="*","","`"),C30,IF(C30="*","","`"),".* TO '",パラメタ!$D$26,"'@'%' IDENTIFIED BY '",パラメタ!$E$26,"';"))</f>
        <v>GRANT SELECT, INSERT, UPDATE, DELETE ON `town`.* TO 'bcz049634'@'%' IDENTIFIED BY 'CVm23ygN';</v>
      </c>
      <c r="E30" s="143"/>
      <c r="F30" s="143"/>
      <c r="G30" s="143"/>
      <c r="H30" s="143"/>
      <c r="I30" s="143"/>
      <c r="J30" s="143"/>
      <c r="K30" s="144"/>
      <c r="L30" s="139" t="str">
        <f>IF(OR(パラメタ!$R$26="",$C30=""),"",CONCATENATE("use ",$C30,"; show tables;"))</f>
        <v>use town; show tables;</v>
      </c>
    </row>
    <row r="31" spans="2:13" x14ac:dyDescent="0.15">
      <c r="B31" s="219"/>
      <c r="C31" s="116"/>
      <c r="D31" s="142" t="str">
        <f>IF(OR(パラメタ!$R$26&lt;&gt;"○",C31=""),"",CONCATENATE("GRANT ",パラメタ!$I$26," ON ",IF(C31="*","","`"),C31,IF(C31="*","","`"),".* TO '",パラメタ!$D$26,"'@'%' IDENTIFIED BY '",パラメタ!$E$26,"';"))</f>
        <v/>
      </c>
      <c r="E31" s="146"/>
      <c r="F31" s="146"/>
      <c r="G31" s="146"/>
      <c r="H31" s="146"/>
      <c r="I31" s="146"/>
      <c r="J31" s="146"/>
      <c r="K31" s="147"/>
      <c r="L31" s="139" t="str">
        <f>IF(OR(パラメタ!$R$26="",$C31=""),"",CONCATENATE("use ",$C31,"; show tables;"))</f>
        <v/>
      </c>
    </row>
    <row r="32" spans="2:13" x14ac:dyDescent="0.15">
      <c r="B32" s="219"/>
      <c r="C32" s="116"/>
      <c r="D32" s="142" t="str">
        <f>IF(OR(パラメタ!$R$26&lt;&gt;"○",C32=""),"",CONCATENATE("GRANT ",パラメタ!$I$26," ON ",IF(C32="*","","`"),C32,IF(C32="*","","`"),".* TO '",パラメタ!$D$26,"'@'%' IDENTIFIED BY '",パラメタ!$E$26,"';"))</f>
        <v/>
      </c>
      <c r="E32" s="146"/>
      <c r="F32" s="146"/>
      <c r="G32" s="146"/>
      <c r="H32" s="146"/>
      <c r="I32" s="146"/>
      <c r="J32" s="146"/>
      <c r="K32" s="147"/>
      <c r="L32" s="139" t="str">
        <f>IF(OR(パラメタ!$R$26="",$C32=""),"",CONCATENATE("use ",$C32,"; show tables;"))</f>
        <v/>
      </c>
    </row>
    <row r="33" spans="2:12" x14ac:dyDescent="0.15">
      <c r="B33" s="219"/>
      <c r="C33" s="116"/>
      <c r="D33" s="142" t="str">
        <f>IF(OR(パラメタ!$R$26&lt;&gt;"○",C33=""),"",CONCATENATE("GRANT ",パラメタ!$I$26," ON ",IF(C33="*","","`"),C33,IF(C33="*","","`"),".* TO '",パラメタ!$D$26,"'@'%' IDENTIFIED BY '",パラメタ!$E$26,"';"))</f>
        <v/>
      </c>
      <c r="E33" s="146"/>
      <c r="F33" s="146"/>
      <c r="G33" s="146"/>
      <c r="H33" s="146"/>
      <c r="I33" s="146"/>
      <c r="J33" s="146"/>
      <c r="K33" s="147"/>
      <c r="L33" s="139" t="str">
        <f>IF(OR(パラメタ!$R$26="",$C33=""),"",CONCATENATE("use ",$C33,"; show tables;"))</f>
        <v/>
      </c>
    </row>
    <row r="34" spans="2:12" x14ac:dyDescent="0.15">
      <c r="B34" s="219"/>
      <c r="C34" s="116"/>
      <c r="D34" s="142" t="str">
        <f>IF(OR(パラメタ!$R$26&lt;&gt;"○",C34=""),"",CONCATENATE("GRANT ",パラメタ!$I$26," ON ",IF(C34="*","","`"),C34,IF(C34="*","","`"),".* TO '",パラメタ!$D$26,"'@'%' IDENTIFIED BY '",パラメタ!$E$26,"';"))</f>
        <v/>
      </c>
      <c r="E34" s="146"/>
      <c r="F34" s="146"/>
      <c r="G34" s="146"/>
      <c r="H34" s="146"/>
      <c r="I34" s="146"/>
      <c r="J34" s="146"/>
      <c r="K34" s="147"/>
      <c r="L34" s="139" t="str">
        <f>IF(OR(パラメタ!$R$26="",$C34=""),"",CONCATENATE("use ",$C34,"; show tables;"))</f>
        <v/>
      </c>
    </row>
    <row r="35" spans="2:12" x14ac:dyDescent="0.15">
      <c r="B35" s="219"/>
      <c r="C35" s="116"/>
      <c r="D35" s="142" t="str">
        <f>IF(OR(パラメタ!$R$26&lt;&gt;"○",C35=""),"",CONCATENATE("GRANT ",パラメタ!$I$26," ON ",IF(C35="*","","`"),C35,IF(C35="*","","`"),".* TO '",パラメタ!$D$26,"'@'%' IDENTIFIED BY '",パラメタ!$E$26,"';"))</f>
        <v/>
      </c>
      <c r="E35" s="146"/>
      <c r="F35" s="146"/>
      <c r="G35" s="146"/>
      <c r="H35" s="146"/>
      <c r="I35" s="146"/>
      <c r="J35" s="146"/>
      <c r="K35" s="147"/>
      <c r="L35" s="139" t="str">
        <f>IF(OR(パラメタ!$R$26="",$C35=""),"",CONCATENATE("use ",$C35,"; show tables;"))</f>
        <v/>
      </c>
    </row>
    <row r="36" spans="2:12" x14ac:dyDescent="0.15">
      <c r="B36" s="219"/>
      <c r="C36" s="116"/>
      <c r="D36" s="142" t="str">
        <f>IF(OR(パラメタ!$R$26&lt;&gt;"○",C36=""),"",CONCATENATE("GRANT ",パラメタ!$I$26," ON ",IF(C36="*","","`"),C36,IF(C36="*","","`"),".* TO '",パラメタ!$D$26,"'@'%' IDENTIFIED BY '",パラメタ!$E$26,"';"))</f>
        <v/>
      </c>
      <c r="E36" s="146"/>
      <c r="F36" s="146"/>
      <c r="G36" s="146"/>
      <c r="H36" s="146"/>
      <c r="I36" s="146"/>
      <c r="J36" s="146"/>
      <c r="K36" s="147"/>
      <c r="L36" s="139" t="str">
        <f>IF(OR(パラメタ!$R$26="",$C36=""),"",CONCATENATE("use ",$C36,"; show tables;"))</f>
        <v/>
      </c>
    </row>
    <row r="37" spans="2:12" x14ac:dyDescent="0.15">
      <c r="B37" s="219"/>
      <c r="C37" s="116"/>
      <c r="D37" s="142" t="str">
        <f>IF(OR(パラメタ!$R$26&lt;&gt;"○",C37=""),"",CONCATENATE("GRANT ",パラメタ!$I$26," ON ",IF(C37="*","","`"),C37,IF(C37="*","","`"),".* TO '",パラメタ!$D$26,"'@'%' IDENTIFIED BY '",パラメタ!$E$26,"';"))</f>
        <v/>
      </c>
      <c r="E37" s="146"/>
      <c r="F37" s="146"/>
      <c r="G37" s="146"/>
      <c r="H37" s="146"/>
      <c r="I37" s="146"/>
      <c r="J37" s="146"/>
      <c r="K37" s="147"/>
      <c r="L37" s="139" t="str">
        <f>IF(OR(パラメタ!$R$26="",$C37=""),"",CONCATENATE("use ",$C37,"; show tables;"))</f>
        <v/>
      </c>
    </row>
    <row r="38" spans="2:12" x14ac:dyDescent="0.15">
      <c r="B38" s="219"/>
      <c r="C38" s="116"/>
      <c r="D38" s="142" t="str">
        <f>IF(OR(パラメタ!$R$26&lt;&gt;"○",C38=""),"",CONCATENATE("GRANT ",パラメタ!$I$26," ON ",IF(C38="*","","`"),C38,IF(C38="*","","`"),".* TO '",パラメタ!$D$26,"'@'%' IDENTIFIED BY '",パラメタ!$E$26,"';"))</f>
        <v/>
      </c>
      <c r="E38" s="146"/>
      <c r="F38" s="146"/>
      <c r="G38" s="146"/>
      <c r="H38" s="146"/>
      <c r="I38" s="146"/>
      <c r="J38" s="146"/>
      <c r="K38" s="147"/>
      <c r="L38" s="139" t="str">
        <f>IF(OR(パラメタ!$R$26="",$C38=""),"",CONCATENATE("use ",$C38,"; show tables;"))</f>
        <v/>
      </c>
    </row>
    <row r="39" spans="2:12" x14ac:dyDescent="0.15">
      <c r="B39" s="219"/>
      <c r="C39" s="119"/>
      <c r="D39" s="142" t="str">
        <f>IF(OR(パラメタ!$R$26&lt;&gt;"○",C39=""),"",CONCATENATE("GRANT ",パラメタ!$I$26," ON ",IF(C39="*","","`"),C39,IF(C39="*","","`"),".* TO '",パラメタ!$D$26,"'@'%' IDENTIFIED BY '",パラメタ!$E$26,"';"))</f>
        <v/>
      </c>
      <c r="E39" s="148"/>
      <c r="F39" s="148"/>
      <c r="G39" s="148"/>
      <c r="H39" s="148"/>
      <c r="I39" s="148"/>
      <c r="J39" s="148"/>
      <c r="K39" s="149"/>
      <c r="L39" s="139" t="str">
        <f>IF(OR(パラメタ!$R$26="",$C39=""),"",CONCATENATE("use ",$C39,"; show tables;"))</f>
        <v/>
      </c>
    </row>
    <row r="40" spans="2:12" x14ac:dyDescent="0.15">
      <c r="B40" s="218">
        <v>3</v>
      </c>
      <c r="C40" s="180"/>
      <c r="D40" s="181"/>
      <c r="E40" s="182"/>
      <c r="F40" s="182"/>
      <c r="G40" s="182"/>
      <c r="H40" s="182"/>
      <c r="I40" s="182"/>
      <c r="J40" s="182"/>
      <c r="K40" s="183"/>
      <c r="L40" s="138" t="str">
        <f>IF(パラメタ!$R27="","",SUBSTITUTE(SUBSTITUTE(E15,"root",パラメタ!D27),"-p",CONCATENATE("-p",パラメタ!E27)))</f>
        <v>/opt/s01/mysql/bin/mysql --defaults-file=/data/s01/mysql/my.cnf -u bc0090761 -ptnV5WzA7 town --socket=/data/s01/mysql/mysql.sock</v>
      </c>
    </row>
    <row r="41" spans="2:12" x14ac:dyDescent="0.15">
      <c r="B41" s="219"/>
      <c r="C41" s="118" t="s">
        <v>215</v>
      </c>
      <c r="D41" s="142" t="str">
        <f>IF(OR(パラメタ!$R$27&lt;&gt;"○",C41=""),"",CONCATENATE("GRANT ",パラメタ!$I$27," ON ",IF(C41="*","","`"),C41,IF(C41="*","","`"),".* TO '",パラメタ!$D$27,"'@'%' IDENTIFIED BY '",パラメタ!$E$27,"';"))</f>
        <v>GRANT SELECT, INSERT, UPDATE, DELETE ON `town`.* TO 'bc0090761'@'%' IDENTIFIED BY 'tnV5WzA7';</v>
      </c>
      <c r="E41" s="143"/>
      <c r="F41" s="143"/>
      <c r="G41" s="143"/>
      <c r="H41" s="143"/>
      <c r="I41" s="143"/>
      <c r="J41" s="143"/>
      <c r="K41" s="144"/>
      <c r="L41" s="139" t="str">
        <f>IF(OR(パラメタ!$R$27="",$C41=""),"",CONCATENATE("use ",$C41,"; show tables;"))</f>
        <v>use town; show tables;</v>
      </c>
    </row>
    <row r="42" spans="2:12" x14ac:dyDescent="0.15">
      <c r="B42" s="219"/>
      <c r="C42" s="116"/>
      <c r="D42" s="142" t="str">
        <f>IF(OR(パラメタ!$R$27&lt;&gt;"○",C42=""),"",CONCATENATE("GRANT ",パラメタ!$I$27," ON ",IF(C42="*","","`"),C42,IF(C42="*","","`"),".* TO '",パラメタ!$D$27,"'@'%' IDENTIFIED BY '",パラメタ!$E$27,"';"))</f>
        <v/>
      </c>
      <c r="E42" s="146"/>
      <c r="F42" s="146"/>
      <c r="G42" s="146"/>
      <c r="H42" s="146"/>
      <c r="I42" s="146"/>
      <c r="J42" s="146"/>
      <c r="K42" s="147"/>
      <c r="L42" s="139" t="str">
        <f>IF(OR(パラメタ!$R$27="",$C42=""),"",CONCATENATE("use ",$C42,"; show tables;"))</f>
        <v/>
      </c>
    </row>
    <row r="43" spans="2:12" x14ac:dyDescent="0.15">
      <c r="B43" s="219"/>
      <c r="C43" s="116"/>
      <c r="D43" s="142" t="str">
        <f>IF(OR(パラメタ!$R$27&lt;&gt;"○",C43=""),"",CONCATENATE("GRANT ",パラメタ!$I$27," ON ",IF(C43="*","","`"),C43,IF(C43="*","","`"),".* TO '",パラメタ!$D$27,"'@'%' IDENTIFIED BY '",パラメタ!$E$27,"';"))</f>
        <v/>
      </c>
      <c r="E43" s="146"/>
      <c r="F43" s="146"/>
      <c r="G43" s="146"/>
      <c r="H43" s="146"/>
      <c r="I43" s="146"/>
      <c r="J43" s="146"/>
      <c r="K43" s="147"/>
      <c r="L43" s="139" t="str">
        <f>IF(OR(パラメタ!$R$27="",$C43=""),"",CONCATENATE("use ",$C43,"; show tables;"))</f>
        <v/>
      </c>
    </row>
    <row r="44" spans="2:12" x14ac:dyDescent="0.15">
      <c r="B44" s="219"/>
      <c r="C44" s="116"/>
      <c r="D44" s="142" t="str">
        <f>IF(OR(パラメタ!$R$27&lt;&gt;"○",C44=""),"",CONCATENATE("GRANT ",パラメタ!$I$27," ON ",IF(C44="*","","`"),C44,IF(C44="*","","`"),".* TO '",パラメタ!$D$27,"'@'%' IDENTIFIED BY '",パラメタ!$E$27,"';"))</f>
        <v/>
      </c>
      <c r="E44" s="146"/>
      <c r="F44" s="146"/>
      <c r="G44" s="146"/>
      <c r="H44" s="146"/>
      <c r="I44" s="146"/>
      <c r="J44" s="146"/>
      <c r="K44" s="147"/>
      <c r="L44" s="139" t="str">
        <f>IF(OR(パラメタ!$R$27="",$C44=""),"",CONCATENATE("use ",$C44,"; show tables;"))</f>
        <v/>
      </c>
    </row>
    <row r="45" spans="2:12" x14ac:dyDescent="0.15">
      <c r="B45" s="219"/>
      <c r="C45" s="116"/>
      <c r="D45" s="142" t="str">
        <f>IF(OR(パラメタ!$R$27&lt;&gt;"○",C45=""),"",CONCATENATE("GRANT ",パラメタ!$I$27," ON ",IF(C45="*","","`"),C45,IF(C45="*","","`"),".* TO '",パラメタ!$D$27,"'@'%' IDENTIFIED BY '",パラメタ!$E$27,"';"))</f>
        <v/>
      </c>
      <c r="E45" s="146"/>
      <c r="F45" s="146"/>
      <c r="G45" s="146"/>
      <c r="H45" s="146"/>
      <c r="I45" s="146"/>
      <c r="J45" s="146"/>
      <c r="K45" s="147"/>
      <c r="L45" s="139" t="str">
        <f>IF(OR(パラメタ!$R$27="",$C45=""),"",CONCATENATE("use ",$C45,"; show tables;"))</f>
        <v/>
      </c>
    </row>
    <row r="46" spans="2:12" x14ac:dyDescent="0.15">
      <c r="B46" s="219"/>
      <c r="C46" s="116"/>
      <c r="D46" s="142" t="str">
        <f>IF(OR(パラメタ!$R$27&lt;&gt;"○",C46=""),"",CONCATENATE("GRANT ",パラメタ!$I$27," ON ",IF(C46="*","","`"),C46,IF(C46="*","","`"),".* TO '",パラメタ!$D$27,"'@'%' IDENTIFIED BY '",パラメタ!$E$27,"';"))</f>
        <v/>
      </c>
      <c r="E46" s="146"/>
      <c r="F46" s="146"/>
      <c r="G46" s="146"/>
      <c r="H46" s="146"/>
      <c r="I46" s="146"/>
      <c r="J46" s="146"/>
      <c r="K46" s="147"/>
      <c r="L46" s="139" t="str">
        <f>IF(OR(パラメタ!$R$27="",$C46=""),"",CONCATENATE("use ",$C46,"; show tables;"))</f>
        <v/>
      </c>
    </row>
    <row r="47" spans="2:12" x14ac:dyDescent="0.15">
      <c r="B47" s="219"/>
      <c r="C47" s="116"/>
      <c r="D47" s="142" t="str">
        <f>IF(OR(パラメタ!$R$27&lt;&gt;"○",C47=""),"",CONCATENATE("GRANT ",パラメタ!$I$27," ON ",IF(C47="*","","`"),C47,IF(C47="*","","`"),".* TO '",パラメタ!$D$27,"'@'%' IDENTIFIED BY '",パラメタ!$E$27,"';"))</f>
        <v/>
      </c>
      <c r="E47" s="146"/>
      <c r="F47" s="146"/>
      <c r="G47" s="146"/>
      <c r="H47" s="146"/>
      <c r="I47" s="146"/>
      <c r="J47" s="146"/>
      <c r="K47" s="147"/>
      <c r="L47" s="139" t="str">
        <f>IF(OR(パラメタ!$R$27="",$C47=""),"",CONCATENATE("use ",$C47,"; show tables;"))</f>
        <v/>
      </c>
    </row>
    <row r="48" spans="2:12" x14ac:dyDescent="0.15">
      <c r="B48" s="219"/>
      <c r="C48" s="116"/>
      <c r="D48" s="142" t="str">
        <f>IF(OR(パラメタ!$R$27&lt;&gt;"○",C48=""),"",CONCATENATE("GRANT ",パラメタ!$I$27," ON ",IF(C48="*","","`"),C48,IF(C48="*","","`"),".* TO '",パラメタ!$D$27,"'@'%' IDENTIFIED BY '",パラメタ!$E$27,"';"))</f>
        <v/>
      </c>
      <c r="E48" s="146"/>
      <c r="F48" s="146"/>
      <c r="G48" s="146"/>
      <c r="H48" s="146"/>
      <c r="I48" s="146"/>
      <c r="J48" s="146"/>
      <c r="K48" s="147"/>
      <c r="L48" s="139" t="str">
        <f>IF(OR(パラメタ!$R$27="",$C48=""),"",CONCATENATE("use ",$C48,"; show tables;"))</f>
        <v/>
      </c>
    </row>
    <row r="49" spans="2:12" x14ac:dyDescent="0.15">
      <c r="B49" s="219"/>
      <c r="C49" s="116"/>
      <c r="D49" s="142" t="str">
        <f>IF(OR(パラメタ!$R$27&lt;&gt;"○",C49=""),"",CONCATENATE("GRANT ",パラメタ!$I$27," ON ",IF(C49="*","","`"),C49,IF(C49="*","","`"),".* TO '",パラメタ!$D$27,"'@'%' IDENTIFIED BY '",パラメタ!$E$27,"';"))</f>
        <v/>
      </c>
      <c r="E49" s="146"/>
      <c r="F49" s="146"/>
      <c r="G49" s="146"/>
      <c r="H49" s="146"/>
      <c r="I49" s="146"/>
      <c r="J49" s="146"/>
      <c r="K49" s="147"/>
      <c r="L49" s="139" t="str">
        <f>IF(OR(パラメタ!$R$27="",$C49=""),"",CONCATENATE("use ",$C49,"; show tables;"))</f>
        <v/>
      </c>
    </row>
    <row r="50" spans="2:12" x14ac:dyDescent="0.15">
      <c r="B50" s="219"/>
      <c r="C50" s="119"/>
      <c r="D50" s="142" t="str">
        <f>IF(OR(パラメタ!$R$27&lt;&gt;"○",C50=""),"",CONCATENATE("GRANT ",パラメタ!$I$27," ON ",IF(C50="*","","`"),C50,IF(C50="*","","`"),".* TO '",パラメタ!$D$27,"'@'%' IDENTIFIED BY '",パラメタ!$E$27,"';"))</f>
        <v/>
      </c>
      <c r="E50" s="148"/>
      <c r="F50" s="148"/>
      <c r="G50" s="148"/>
      <c r="H50" s="148"/>
      <c r="I50" s="148"/>
      <c r="J50" s="148"/>
      <c r="K50" s="149"/>
      <c r="L50" s="139" t="str">
        <f>IF(OR(パラメタ!$R$27="",$C50=""),"",CONCATENATE("use ",$C50,"; show tables;"))</f>
        <v/>
      </c>
    </row>
    <row r="51" spans="2:12" x14ac:dyDescent="0.15">
      <c r="B51" s="218">
        <v>4</v>
      </c>
      <c r="C51" s="180"/>
      <c r="D51" s="181"/>
      <c r="E51" s="182"/>
      <c r="F51" s="182"/>
      <c r="G51" s="182"/>
      <c r="H51" s="182"/>
      <c r="I51" s="182"/>
      <c r="J51" s="182"/>
      <c r="K51" s="183"/>
      <c r="L51" s="138" t="str">
        <f>IF(パラメタ!$R28="","",SUBSTITUTE(SUBSTITUTE(E15,"root",パラメタ!D28),"-p",CONCATENATE("-p",パラメタ!E28)))</f>
        <v/>
      </c>
    </row>
    <row r="52" spans="2:12" x14ac:dyDescent="0.15">
      <c r="B52" s="219"/>
      <c r="C52" s="118"/>
      <c r="D52" s="142" t="str">
        <f>IF(OR(パラメタ!$R$28&lt;&gt;"○",C52=""),"",CONCATENATE("GRANT ",パラメタ!$I$28," ON ",IF(C52="*","","`"),C52,IF(C52="*","","`"),".* TO '",パラメタ!$D$28,"'@'%' IDENTIFIED BY '",パラメタ!$E$28,"';"))</f>
        <v/>
      </c>
      <c r="E52" s="143"/>
      <c r="F52" s="143"/>
      <c r="G52" s="143"/>
      <c r="H52" s="143"/>
      <c r="I52" s="143"/>
      <c r="J52" s="143"/>
      <c r="K52" s="144"/>
      <c r="L52" s="139" t="str">
        <f>IF(OR(パラメタ!$R$28="",$C52=""),"",CONCATENATE("use ",$C52,"; show tables;"))</f>
        <v/>
      </c>
    </row>
    <row r="53" spans="2:12" x14ac:dyDescent="0.15">
      <c r="B53" s="219"/>
      <c r="C53" s="116"/>
      <c r="D53" s="142" t="str">
        <f>IF(OR(パラメタ!$R$28&lt;&gt;"○",C53=""),"",CONCATENATE("GRANT ",パラメタ!$I$28," ON ",IF(C53="*","","`"),C53,IF(C53="*","","`"),".* TO '",パラメタ!$D$28,"'@'%' IDENTIFIED BY '",パラメタ!$E$28,"';"))</f>
        <v/>
      </c>
      <c r="E53" s="146"/>
      <c r="F53" s="146"/>
      <c r="G53" s="146"/>
      <c r="H53" s="146"/>
      <c r="I53" s="146"/>
      <c r="J53" s="146"/>
      <c r="K53" s="147"/>
      <c r="L53" s="139" t="str">
        <f>IF(OR(パラメタ!$R$28="",$C53=""),"",CONCATENATE("use ",$C53,"; show tables;"))</f>
        <v/>
      </c>
    </row>
    <row r="54" spans="2:12" x14ac:dyDescent="0.15">
      <c r="B54" s="219"/>
      <c r="C54" s="116"/>
      <c r="D54" s="142" t="str">
        <f>IF(OR(パラメタ!$R$28&lt;&gt;"○",C54=""),"",CONCATENATE("GRANT ",パラメタ!$I$28," ON ",IF(C54="*","","`"),C54,IF(C54="*","","`"),".* TO '",パラメタ!$D$28,"'@'%' IDENTIFIED BY '",パラメタ!$E$28,"';"))</f>
        <v/>
      </c>
      <c r="E54" s="146"/>
      <c r="F54" s="146"/>
      <c r="G54" s="146"/>
      <c r="H54" s="146"/>
      <c r="I54" s="146"/>
      <c r="J54" s="146"/>
      <c r="K54" s="147"/>
      <c r="L54" s="139" t="str">
        <f>IF(OR(パラメタ!$R$28="",$C54=""),"",CONCATENATE("use ",$C54,"; show tables;"))</f>
        <v/>
      </c>
    </row>
    <row r="55" spans="2:12" x14ac:dyDescent="0.15">
      <c r="B55" s="219"/>
      <c r="C55" s="116"/>
      <c r="D55" s="142" t="str">
        <f>IF(OR(パラメタ!$R$28&lt;&gt;"○",C55=""),"",CONCATENATE("GRANT ",パラメタ!$I$28," ON ",IF(C55="*","","`"),C55,IF(C55="*","","`"),".* TO '",パラメタ!$D$28,"'@'%' IDENTIFIED BY '",パラメタ!$E$28,"';"))</f>
        <v/>
      </c>
      <c r="E55" s="146"/>
      <c r="F55" s="146"/>
      <c r="G55" s="146"/>
      <c r="H55" s="146"/>
      <c r="I55" s="146"/>
      <c r="J55" s="146"/>
      <c r="K55" s="147"/>
      <c r="L55" s="139" t="str">
        <f>IF(OR(パラメタ!$R$28="",$C55=""),"",CONCATENATE("use ",$C55,"; show tables;"))</f>
        <v/>
      </c>
    </row>
    <row r="56" spans="2:12" x14ac:dyDescent="0.15">
      <c r="B56" s="219"/>
      <c r="C56" s="116"/>
      <c r="D56" s="142" t="str">
        <f>IF(OR(パラメタ!$R$28&lt;&gt;"○",C56=""),"",CONCATENATE("GRANT ",パラメタ!$I$28," ON ",IF(C56="*","","`"),C56,IF(C56="*","","`"),".* TO '",パラメタ!$D$28,"'@'%' IDENTIFIED BY '",パラメタ!$E$28,"';"))</f>
        <v/>
      </c>
      <c r="E56" s="146"/>
      <c r="F56" s="146"/>
      <c r="G56" s="146"/>
      <c r="H56" s="146"/>
      <c r="I56" s="146"/>
      <c r="J56" s="146"/>
      <c r="K56" s="147"/>
      <c r="L56" s="139" t="str">
        <f>IF(OR(パラメタ!$R$28="",$C56=""),"",CONCATENATE("use ",$C56,"; show tables;"))</f>
        <v/>
      </c>
    </row>
    <row r="57" spans="2:12" x14ac:dyDescent="0.15">
      <c r="B57" s="219"/>
      <c r="C57" s="116"/>
      <c r="D57" s="142" t="str">
        <f>IF(OR(パラメタ!$R$28&lt;&gt;"○",C57=""),"",CONCATENATE("GRANT ",パラメタ!$I$28," ON ",IF(C57="*","","`"),C57,IF(C57="*","","`"),".* TO '",パラメタ!$D$28,"'@'%' IDENTIFIED BY '",パラメタ!$E$28,"';"))</f>
        <v/>
      </c>
      <c r="E57" s="146"/>
      <c r="F57" s="146"/>
      <c r="G57" s="146"/>
      <c r="H57" s="146"/>
      <c r="I57" s="146"/>
      <c r="J57" s="146"/>
      <c r="K57" s="147"/>
      <c r="L57" s="139" t="str">
        <f>IF(OR(パラメタ!$R$28="",$C57=""),"",CONCATENATE("use ",$C57,"; show tables;"))</f>
        <v/>
      </c>
    </row>
    <row r="58" spans="2:12" x14ac:dyDescent="0.15">
      <c r="B58" s="219"/>
      <c r="C58" s="116"/>
      <c r="D58" s="142" t="str">
        <f>IF(OR(パラメタ!$R$28&lt;&gt;"○",C58=""),"",CONCATENATE("GRANT ",パラメタ!$I$28," ON ",IF(C58="*","","`"),C58,IF(C58="*","","`"),".* TO '",パラメタ!$D$28,"'@'%' IDENTIFIED BY '",パラメタ!$E$28,"';"))</f>
        <v/>
      </c>
      <c r="E58" s="146"/>
      <c r="F58" s="146"/>
      <c r="G58" s="146"/>
      <c r="H58" s="146"/>
      <c r="I58" s="146"/>
      <c r="J58" s="146"/>
      <c r="K58" s="147"/>
      <c r="L58" s="139" t="str">
        <f>IF(OR(パラメタ!$R$28="",$C58=""),"",CONCATENATE("use ",$C58,"; show tables;"))</f>
        <v/>
      </c>
    </row>
    <row r="59" spans="2:12" x14ac:dyDescent="0.15">
      <c r="B59" s="219"/>
      <c r="C59" s="116"/>
      <c r="D59" s="142" t="str">
        <f>IF(OR(パラメタ!$R$28&lt;&gt;"○",C59=""),"",CONCATENATE("GRANT ",パラメタ!$I$28," ON ",IF(C59="*","","`"),C59,IF(C59="*","","`"),".* TO '",パラメタ!$D$28,"'@'%' IDENTIFIED BY '",パラメタ!$E$28,"';"))</f>
        <v/>
      </c>
      <c r="E59" s="146"/>
      <c r="F59" s="146"/>
      <c r="G59" s="146"/>
      <c r="H59" s="146"/>
      <c r="I59" s="146"/>
      <c r="J59" s="146"/>
      <c r="K59" s="147"/>
      <c r="L59" s="139" t="str">
        <f>IF(OR(パラメタ!$R$28="",$C59=""),"",CONCATENATE("use ",$C59,"; show tables;"))</f>
        <v/>
      </c>
    </row>
    <row r="60" spans="2:12" x14ac:dyDescent="0.15">
      <c r="B60" s="219"/>
      <c r="C60" s="116"/>
      <c r="D60" s="142" t="str">
        <f>IF(OR(パラメタ!$R$28&lt;&gt;"○",C60=""),"",CONCATENATE("GRANT ",パラメタ!$I$28," ON ",IF(C60="*","","`"),C60,IF(C60="*","","`"),".* TO '",パラメタ!$D$28,"'@'%' IDENTIFIED BY '",パラメタ!$E$28,"';"))</f>
        <v/>
      </c>
      <c r="E60" s="146"/>
      <c r="F60" s="146"/>
      <c r="G60" s="146"/>
      <c r="H60" s="146"/>
      <c r="I60" s="146"/>
      <c r="J60" s="146"/>
      <c r="K60" s="147"/>
      <c r="L60" s="139" t="str">
        <f>IF(OR(パラメタ!$R$28="",$C60=""),"",CONCATENATE("use ",$C60,"; show tables;"))</f>
        <v/>
      </c>
    </row>
    <row r="61" spans="2:12" x14ac:dyDescent="0.15">
      <c r="B61" s="219"/>
      <c r="C61" s="119"/>
      <c r="D61" s="142" t="str">
        <f>IF(OR(パラメタ!$R$28&lt;&gt;"○",C61=""),"",CONCATENATE("GRANT ",パラメタ!$I$28," ON ",IF(C61="*","","`"),C61,IF(C61="*","","`"),".* TO '",パラメタ!$D$28,"'@'%' IDENTIFIED BY '",パラメタ!$E$28,"';"))</f>
        <v/>
      </c>
      <c r="E61" s="148"/>
      <c r="F61" s="148"/>
      <c r="G61" s="148"/>
      <c r="H61" s="148"/>
      <c r="I61" s="148"/>
      <c r="J61" s="148"/>
      <c r="K61" s="149"/>
      <c r="L61" s="139" t="str">
        <f>IF(OR(パラメタ!$R$28="",$C61=""),"",CONCATENATE("use ",$C61,"; show tables;"))</f>
        <v/>
      </c>
    </row>
    <row r="62" spans="2:12" x14ac:dyDescent="0.15">
      <c r="B62" s="218">
        <v>5</v>
      </c>
      <c r="C62" s="180"/>
      <c r="D62" s="181"/>
      <c r="E62" s="182"/>
      <c r="F62" s="182"/>
      <c r="G62" s="182"/>
      <c r="H62" s="182"/>
      <c r="I62" s="182"/>
      <c r="J62" s="182"/>
      <c r="K62" s="183"/>
      <c r="L62" s="138" t="str">
        <f>IF(パラメタ!$R29="","",SUBSTITUTE(SUBSTITUTE(E15,"root",パラメタ!D29),"-p",CONCATENATE("-p",パラメタ!E29)))</f>
        <v/>
      </c>
    </row>
    <row r="63" spans="2:12" x14ac:dyDescent="0.15">
      <c r="B63" s="219"/>
      <c r="C63" s="118" t="s">
        <v>97</v>
      </c>
      <c r="D63" s="142" t="str">
        <f>IF(OR(パラメタ!$R$29&lt;&gt;"○",C63=""),"",CONCATENATE("GRANT ",パラメタ!$I$29," ON ",IF(C63="*","","`"),C63,IF(C63="*","","`"),".* TO '",パラメタ!$D$29,"'@'%' IDENTIFIED BY '",パラメタ!$E$29,"';"))</f>
        <v/>
      </c>
      <c r="E63" s="143"/>
      <c r="F63" s="143"/>
      <c r="G63" s="143"/>
      <c r="H63" s="143"/>
      <c r="I63" s="143"/>
      <c r="J63" s="143"/>
      <c r="K63" s="144"/>
      <c r="L63" s="139" t="str">
        <f>IF(OR(パラメタ!$R$29="",$C63=""),"",CONCATENATE("use ",$C63,"; show tables;"))</f>
        <v/>
      </c>
    </row>
    <row r="64" spans="2:12" x14ac:dyDescent="0.15">
      <c r="B64" s="219"/>
      <c r="C64" s="116" t="s">
        <v>98</v>
      </c>
      <c r="D64" s="142" t="str">
        <f>IF(OR(パラメタ!$R$29&lt;&gt;"○",C64=""),"",CONCATENATE("GRANT ",パラメタ!$I$29," ON ",IF(C64="*","","`"),C64,IF(C64="*","","`"),".* TO '",パラメタ!$D$29,"'@'%' IDENTIFIED BY '",パラメタ!$E$29,"';"))</f>
        <v/>
      </c>
      <c r="E64" s="146"/>
      <c r="F64" s="146"/>
      <c r="G64" s="146"/>
      <c r="H64" s="146"/>
      <c r="I64" s="146"/>
      <c r="J64" s="146"/>
      <c r="K64" s="147"/>
      <c r="L64" s="139" t="str">
        <f>IF(OR(パラメタ!$R$29="",$C64=""),"",CONCATENATE("use ",$C64,"; show tables;"))</f>
        <v/>
      </c>
    </row>
    <row r="65" spans="2:12" x14ac:dyDescent="0.15">
      <c r="B65" s="219"/>
      <c r="C65" s="116" t="s">
        <v>99</v>
      </c>
      <c r="D65" s="142" t="str">
        <f>IF(OR(パラメタ!$R$29&lt;&gt;"○",C65=""),"",CONCATENATE("GRANT ",パラメタ!$I$29," ON ",IF(C65="*","","`"),C65,IF(C65="*","","`"),".* TO '",パラメタ!$D$29,"'@'%' IDENTIFIED BY '",パラメタ!$E$29,"';"))</f>
        <v/>
      </c>
      <c r="E65" s="146"/>
      <c r="F65" s="146"/>
      <c r="G65" s="146"/>
      <c r="H65" s="146"/>
      <c r="I65" s="146"/>
      <c r="J65" s="146"/>
      <c r="K65" s="147"/>
      <c r="L65" s="139" t="str">
        <f>IF(OR(パラメタ!$R$29="",$C65=""),"",CONCATENATE("use ",$C65,"; show tables;"))</f>
        <v/>
      </c>
    </row>
    <row r="66" spans="2:12" x14ac:dyDescent="0.15">
      <c r="B66" s="219"/>
      <c r="C66" s="116" t="s">
        <v>100</v>
      </c>
      <c r="D66" s="142" t="str">
        <f>IF(OR(パラメタ!$R$29&lt;&gt;"○",C66=""),"",CONCATENATE("GRANT ",パラメタ!$I$29," ON ",IF(C66="*","","`"),C66,IF(C66="*","","`"),".* TO '",パラメタ!$D$29,"'@'%' IDENTIFIED BY '",パラメタ!$E$29,"';"))</f>
        <v/>
      </c>
      <c r="E66" s="146"/>
      <c r="F66" s="146"/>
      <c r="G66" s="146"/>
      <c r="H66" s="146"/>
      <c r="I66" s="146"/>
      <c r="J66" s="146"/>
      <c r="K66" s="147"/>
      <c r="L66" s="139" t="str">
        <f>IF(OR(パラメタ!$R$29="",$C66=""),"",CONCATENATE("use ",$C66,"; show tables;"))</f>
        <v/>
      </c>
    </row>
    <row r="67" spans="2:12" x14ac:dyDescent="0.15">
      <c r="B67" s="219"/>
      <c r="C67" s="116" t="s">
        <v>101</v>
      </c>
      <c r="D67" s="142" t="str">
        <f>IF(OR(パラメタ!$R$29&lt;&gt;"○",C67=""),"",CONCATENATE("GRANT ",パラメタ!$I$29," ON ",IF(C67="*","","`"),C67,IF(C67="*","","`"),".* TO '",パラメタ!$D$29,"'@'%' IDENTIFIED BY '",パラメタ!$E$29,"';"))</f>
        <v/>
      </c>
      <c r="E67" s="146"/>
      <c r="F67" s="146"/>
      <c r="G67" s="146"/>
      <c r="H67" s="146"/>
      <c r="I67" s="146"/>
      <c r="J67" s="146"/>
      <c r="K67" s="147"/>
      <c r="L67" s="139" t="str">
        <f>IF(OR(パラメタ!$R$29="",$C67=""),"",CONCATENATE("use ",$C67,"; show tables;"))</f>
        <v/>
      </c>
    </row>
    <row r="68" spans="2:12" x14ac:dyDescent="0.15">
      <c r="B68" s="219"/>
      <c r="C68" s="116" t="s">
        <v>102</v>
      </c>
      <c r="D68" s="142" t="str">
        <f>IF(OR(パラメタ!$R$29&lt;&gt;"○",C68=""),"",CONCATENATE("GRANT ",パラメタ!$I$29," ON ",IF(C68="*","","`"),C68,IF(C68="*","","`"),".* TO '",パラメタ!$D$29,"'@'%' IDENTIFIED BY '",パラメタ!$E$29,"';"))</f>
        <v/>
      </c>
      <c r="E68" s="146"/>
      <c r="F68" s="146"/>
      <c r="G68" s="146"/>
      <c r="H68" s="146"/>
      <c r="I68" s="146"/>
      <c r="J68" s="146"/>
      <c r="K68" s="147"/>
      <c r="L68" s="139" t="str">
        <f>IF(OR(パラメタ!$R$29="",$C68=""),"",CONCATENATE("use ",$C68,"; show tables;"))</f>
        <v/>
      </c>
    </row>
    <row r="69" spans="2:12" x14ac:dyDescent="0.15">
      <c r="B69" s="219"/>
      <c r="C69" s="116" t="s">
        <v>103</v>
      </c>
      <c r="D69" s="142" t="str">
        <f>IF(OR(パラメタ!$R$29&lt;&gt;"○",C69=""),"",CONCATENATE("GRANT ",パラメタ!$I$29," ON ",IF(C69="*","","`"),C69,IF(C69="*","","`"),".* TO '",パラメタ!$D$29,"'@'%' IDENTIFIED BY '",パラメタ!$E$29,"';"))</f>
        <v/>
      </c>
      <c r="E69" s="146"/>
      <c r="F69" s="146"/>
      <c r="G69" s="146"/>
      <c r="H69" s="146"/>
      <c r="I69" s="146"/>
      <c r="J69" s="146"/>
      <c r="K69" s="147"/>
      <c r="L69" s="139" t="str">
        <f>IF(OR(パラメタ!$R$29="",$C69=""),"",CONCATENATE("use ",$C69,"; show tables;"))</f>
        <v/>
      </c>
    </row>
    <row r="70" spans="2:12" x14ac:dyDescent="0.15">
      <c r="B70" s="219"/>
      <c r="C70" s="116" t="s">
        <v>104</v>
      </c>
      <c r="D70" s="142" t="str">
        <f>IF(OR(パラメタ!$R$29&lt;&gt;"○",C70=""),"",CONCATENATE("GRANT ",パラメタ!$I$29," ON ",IF(C70="*","","`"),C70,IF(C70="*","","`"),".* TO '",パラメタ!$D$29,"'@'%' IDENTIFIED BY '",パラメタ!$E$29,"';"))</f>
        <v/>
      </c>
      <c r="E70" s="146"/>
      <c r="F70" s="146"/>
      <c r="G70" s="146"/>
      <c r="H70" s="146"/>
      <c r="I70" s="146"/>
      <c r="J70" s="146"/>
      <c r="K70" s="147"/>
      <c r="L70" s="139" t="str">
        <f>IF(OR(パラメタ!$R$29="",$C70=""),"",CONCATENATE("use ",$C70,"; show tables;"))</f>
        <v/>
      </c>
    </row>
    <row r="71" spans="2:12" x14ac:dyDescent="0.15">
      <c r="B71" s="219"/>
      <c r="C71" s="116" t="s">
        <v>105</v>
      </c>
      <c r="D71" s="142" t="str">
        <f>IF(OR(パラメタ!$R$29&lt;&gt;"○",C71=""),"",CONCATENATE("GRANT ",パラメタ!$I$29," ON ",IF(C71="*","","`"),C71,IF(C71="*","","`"),".* TO '",パラメタ!$D$29,"'@'%' IDENTIFIED BY '",パラメタ!$E$29,"';"))</f>
        <v/>
      </c>
      <c r="E71" s="146"/>
      <c r="F71" s="146"/>
      <c r="G71" s="146"/>
      <c r="H71" s="146"/>
      <c r="I71" s="146"/>
      <c r="J71" s="146"/>
      <c r="K71" s="147"/>
      <c r="L71" s="139" t="str">
        <f>IF(OR(パラメタ!$R$29="",$C71=""),"",CONCATENATE("use ",$C71,"; show tables;"))</f>
        <v/>
      </c>
    </row>
    <row r="72" spans="2:12" x14ac:dyDescent="0.15">
      <c r="B72" s="219"/>
      <c r="C72" s="119" t="s">
        <v>106</v>
      </c>
      <c r="D72" s="142" t="str">
        <f>IF(OR(パラメタ!$R$29&lt;&gt;"○",C72=""),"",CONCATENATE("GRANT ",パラメタ!$I$29," ON ",IF(C72="*","","`"),C72,IF(C72="*","","`"),".* TO '",パラメタ!$D$29,"'@'%' IDENTIFIED BY '",パラメタ!$E$29,"';"))</f>
        <v/>
      </c>
      <c r="E72" s="148"/>
      <c r="F72" s="148"/>
      <c r="G72" s="148"/>
      <c r="H72" s="148"/>
      <c r="I72" s="148"/>
      <c r="J72" s="148"/>
      <c r="K72" s="149"/>
      <c r="L72" s="139" t="str">
        <f>IF(OR(パラメタ!$R$29="",$C72=""),"",CONCATENATE("use ",$C72,"; show tables;"))</f>
        <v/>
      </c>
    </row>
    <row r="73" spans="2:12" x14ac:dyDescent="0.15">
      <c r="B73" s="218">
        <v>6</v>
      </c>
      <c r="C73" s="180"/>
      <c r="D73" s="181"/>
      <c r="E73" s="182"/>
      <c r="F73" s="182"/>
      <c r="G73" s="182"/>
      <c r="H73" s="182"/>
      <c r="I73" s="182"/>
      <c r="J73" s="182"/>
      <c r="K73" s="183"/>
      <c r="L73" s="138" t="str">
        <f>IF(パラメタ!$R30="","",SUBSTITUTE(SUBSTITUTE(E15,"root",パラメタ!D30),"-p",CONCATENATE("-p",パラメタ!E30)))</f>
        <v/>
      </c>
    </row>
    <row r="74" spans="2:12" x14ac:dyDescent="0.15">
      <c r="B74" s="219"/>
      <c r="C74" s="118" t="s">
        <v>107</v>
      </c>
      <c r="D74" s="142" t="str">
        <f>IF(OR(パラメタ!$R$30&lt;&gt;"○",C74=""),"",CONCATENATE("GRANT ",パラメタ!$I$30," ON ",IF(C74="*","","`"),C74,IF(C74="*","","`"),".* TO '",パラメタ!$D$30,"'@'%' IDENTIFIED BY '",パラメタ!$E$30,"';"))</f>
        <v/>
      </c>
      <c r="E74" s="143"/>
      <c r="F74" s="143"/>
      <c r="G74" s="143"/>
      <c r="H74" s="143"/>
      <c r="I74" s="143"/>
      <c r="J74" s="143"/>
      <c r="K74" s="144"/>
      <c r="L74" s="139" t="str">
        <f>IF(OR(パラメタ!$R$30="",$C74=""),"",CONCATENATE("use ",$C74,"; show tables;"))</f>
        <v/>
      </c>
    </row>
    <row r="75" spans="2:12" x14ac:dyDescent="0.15">
      <c r="B75" s="219"/>
      <c r="C75" s="116" t="s">
        <v>108</v>
      </c>
      <c r="D75" s="142" t="str">
        <f>IF(OR(パラメタ!$R$30&lt;&gt;"○",C75=""),"",CONCATENATE("GRANT ",パラメタ!$I$30," ON ",IF(C75="*","","`"),C75,IF(C75="*","","`"),".* TO '",パラメタ!$D$30,"'@'%' IDENTIFIED BY '",パラメタ!$E$30,"';"))</f>
        <v/>
      </c>
      <c r="E75" s="146"/>
      <c r="F75" s="146"/>
      <c r="G75" s="146"/>
      <c r="H75" s="146"/>
      <c r="I75" s="146"/>
      <c r="J75" s="146"/>
      <c r="K75" s="147"/>
      <c r="L75" s="139" t="str">
        <f>IF(OR(パラメタ!$R$30="",$C75=""),"",CONCATENATE("use ",$C75,"; show tables;"))</f>
        <v/>
      </c>
    </row>
    <row r="76" spans="2:12" x14ac:dyDescent="0.15">
      <c r="B76" s="219"/>
      <c r="C76" s="116" t="s">
        <v>109</v>
      </c>
      <c r="D76" s="142" t="str">
        <f>IF(OR(パラメタ!$R$30&lt;&gt;"○",C76=""),"",CONCATENATE("GRANT ",パラメタ!$I$30," ON ",IF(C76="*","","`"),C76,IF(C76="*","","`"),".* TO '",パラメタ!$D$30,"'@'%' IDENTIFIED BY '",パラメタ!$E$30,"';"))</f>
        <v/>
      </c>
      <c r="E76" s="146"/>
      <c r="F76" s="146"/>
      <c r="G76" s="146"/>
      <c r="H76" s="146"/>
      <c r="I76" s="146"/>
      <c r="J76" s="146"/>
      <c r="K76" s="147"/>
      <c r="L76" s="139" t="str">
        <f>IF(OR(パラメタ!$R$30="",$C76=""),"",CONCATENATE("use ",$C76,"; show tables;"))</f>
        <v/>
      </c>
    </row>
    <row r="77" spans="2:12" x14ac:dyDescent="0.15">
      <c r="B77" s="219"/>
      <c r="C77" s="116" t="s">
        <v>110</v>
      </c>
      <c r="D77" s="142" t="str">
        <f>IF(OR(パラメタ!$R$30&lt;&gt;"○",C77=""),"",CONCATENATE("GRANT ",パラメタ!$I$30," ON ",IF(C77="*","","`"),C77,IF(C77="*","","`"),".* TO '",パラメタ!$D$30,"'@'%' IDENTIFIED BY '",パラメタ!$E$30,"';"))</f>
        <v/>
      </c>
      <c r="E77" s="146"/>
      <c r="F77" s="146"/>
      <c r="G77" s="146"/>
      <c r="H77" s="146"/>
      <c r="I77" s="146"/>
      <c r="J77" s="146"/>
      <c r="K77" s="147"/>
      <c r="L77" s="139" t="str">
        <f>IF(OR(パラメタ!$R$30="",$C77=""),"",CONCATENATE("use ",$C77,"; show tables;"))</f>
        <v/>
      </c>
    </row>
    <row r="78" spans="2:12" x14ac:dyDescent="0.15">
      <c r="B78" s="219"/>
      <c r="C78" s="116" t="s">
        <v>111</v>
      </c>
      <c r="D78" s="142" t="str">
        <f>IF(OR(パラメタ!$R$30&lt;&gt;"○",C78=""),"",CONCATENATE("GRANT ",パラメタ!$I$30," ON ",IF(C78="*","","`"),C78,IF(C78="*","","`"),".* TO '",パラメタ!$D$30,"'@'%' IDENTIFIED BY '",パラメタ!$E$30,"';"))</f>
        <v/>
      </c>
      <c r="E78" s="146"/>
      <c r="F78" s="146"/>
      <c r="G78" s="146"/>
      <c r="H78" s="146"/>
      <c r="I78" s="146"/>
      <c r="J78" s="146"/>
      <c r="K78" s="147"/>
      <c r="L78" s="139" t="str">
        <f>IF(OR(パラメタ!$R$30="",$C78=""),"",CONCATENATE("use ",$C78,"; show tables;"))</f>
        <v/>
      </c>
    </row>
    <row r="79" spans="2:12" x14ac:dyDescent="0.15">
      <c r="B79" s="219"/>
      <c r="C79" s="116" t="s">
        <v>112</v>
      </c>
      <c r="D79" s="142" t="str">
        <f>IF(OR(パラメタ!$R$30&lt;&gt;"○",C79=""),"",CONCATENATE("GRANT ",パラメタ!$I$30," ON ",IF(C79="*","","`"),C79,IF(C79="*","","`"),".* TO '",パラメタ!$D$30,"'@'%' IDENTIFIED BY '",パラメタ!$E$30,"';"))</f>
        <v/>
      </c>
      <c r="E79" s="146"/>
      <c r="F79" s="146"/>
      <c r="G79" s="146"/>
      <c r="H79" s="146"/>
      <c r="I79" s="146"/>
      <c r="J79" s="146"/>
      <c r="K79" s="147"/>
      <c r="L79" s="139" t="str">
        <f>IF(OR(パラメタ!$R$30="",$C79=""),"",CONCATENATE("use ",$C79,"; show tables;"))</f>
        <v/>
      </c>
    </row>
    <row r="80" spans="2:12" x14ac:dyDescent="0.15">
      <c r="B80" s="219"/>
      <c r="C80" s="116" t="s">
        <v>113</v>
      </c>
      <c r="D80" s="142" t="str">
        <f>IF(OR(パラメタ!$R$30&lt;&gt;"○",C80=""),"",CONCATENATE("GRANT ",パラメタ!$I$30," ON ",IF(C80="*","","`"),C80,IF(C80="*","","`"),".* TO '",パラメタ!$D$30,"'@'%' IDENTIFIED BY '",パラメタ!$E$30,"';"))</f>
        <v/>
      </c>
      <c r="E80" s="146"/>
      <c r="F80" s="146"/>
      <c r="G80" s="146"/>
      <c r="H80" s="146"/>
      <c r="I80" s="146"/>
      <c r="J80" s="146"/>
      <c r="K80" s="147"/>
      <c r="L80" s="139" t="str">
        <f>IF(OR(パラメタ!$R$30="",$C80=""),"",CONCATENATE("use ",$C80,"; show tables;"))</f>
        <v/>
      </c>
    </row>
    <row r="81" spans="2:12" x14ac:dyDescent="0.15">
      <c r="B81" s="219"/>
      <c r="C81" s="116" t="s">
        <v>114</v>
      </c>
      <c r="D81" s="142" t="str">
        <f>IF(OR(パラメタ!$R$30&lt;&gt;"○",C81=""),"",CONCATENATE("GRANT ",パラメタ!$I$30," ON ",IF(C81="*","","`"),C81,IF(C81="*","","`"),".* TO '",パラメタ!$D$30,"'@'%' IDENTIFIED BY '",パラメタ!$E$30,"';"))</f>
        <v/>
      </c>
      <c r="E81" s="146"/>
      <c r="F81" s="146"/>
      <c r="G81" s="146"/>
      <c r="H81" s="146"/>
      <c r="I81" s="146"/>
      <c r="J81" s="146"/>
      <c r="K81" s="147"/>
      <c r="L81" s="139" t="str">
        <f>IF(OR(パラメタ!$R$30="",$C81=""),"",CONCATENATE("use ",$C81,"; show tables;"))</f>
        <v/>
      </c>
    </row>
    <row r="82" spans="2:12" x14ac:dyDescent="0.15">
      <c r="B82" s="219"/>
      <c r="C82" s="116" t="s">
        <v>115</v>
      </c>
      <c r="D82" s="142" t="str">
        <f>IF(OR(パラメタ!$R$30&lt;&gt;"○",C82=""),"",CONCATENATE("GRANT ",パラメタ!$I$30," ON ",IF(C82="*","","`"),C82,IF(C82="*","","`"),".* TO '",パラメタ!$D$30,"'@'%' IDENTIFIED BY '",パラメタ!$E$30,"';"))</f>
        <v/>
      </c>
      <c r="E82" s="146"/>
      <c r="F82" s="146"/>
      <c r="G82" s="146"/>
      <c r="H82" s="146"/>
      <c r="I82" s="146"/>
      <c r="J82" s="146"/>
      <c r="K82" s="147"/>
      <c r="L82" s="139" t="str">
        <f>IF(OR(パラメタ!$R$30="",$C82=""),"",CONCATENATE("use ",$C82,"; show tables;"))</f>
        <v/>
      </c>
    </row>
    <row r="83" spans="2:12" x14ac:dyDescent="0.15">
      <c r="B83" s="219"/>
      <c r="C83" s="119" t="s">
        <v>116</v>
      </c>
      <c r="D83" s="142" t="str">
        <f>IF(OR(パラメタ!$R$30&lt;&gt;"○",C83=""),"",CONCATENATE("GRANT ",パラメタ!$I$30," ON ",IF(C83="*","","`"),C83,IF(C83="*","","`"),".* TO '",パラメタ!$D$30,"'@'%' IDENTIFIED BY '",パラメタ!$E$30,"';"))</f>
        <v/>
      </c>
      <c r="E83" s="148"/>
      <c r="F83" s="148"/>
      <c r="G83" s="148"/>
      <c r="H83" s="148"/>
      <c r="I83" s="148"/>
      <c r="J83" s="148"/>
      <c r="K83" s="149"/>
      <c r="L83" s="139" t="str">
        <f>IF(OR(パラメタ!$R$30="",$C83=""),"",CONCATENATE("use ",$C83,"; show tables;"))</f>
        <v/>
      </c>
    </row>
    <row r="84" spans="2:12" x14ac:dyDescent="0.15">
      <c r="B84" s="218">
        <v>7</v>
      </c>
      <c r="C84" s="180"/>
      <c r="D84" s="181"/>
      <c r="E84" s="182"/>
      <c r="F84" s="182"/>
      <c r="G84" s="182"/>
      <c r="H84" s="182"/>
      <c r="I84" s="182"/>
      <c r="J84" s="182"/>
      <c r="K84" s="183"/>
      <c r="L84" s="138" t="str">
        <f>IF(パラメタ!$R31="","",SUBSTITUTE(SUBSTITUTE(E15,"root",パラメタ!D31),"-p",CONCATENATE("-p",パラメタ!E31)))</f>
        <v/>
      </c>
    </row>
    <row r="85" spans="2:12" x14ac:dyDescent="0.15">
      <c r="B85" s="219"/>
      <c r="C85" s="118" t="s">
        <v>117</v>
      </c>
      <c r="D85" s="142" t="str">
        <f>IF(OR(パラメタ!$R$31&lt;&gt;"○",C85=""),"",CONCATENATE("GRANT ",パラメタ!$I$31," ON ",IF(C85="*","","`"),C85,IF(C85="*","","`"),".* TO '",パラメタ!$D$31,"'@'%' IDENTIFIED BY '",パラメタ!$E$31,"';"))</f>
        <v/>
      </c>
      <c r="E85" s="143"/>
      <c r="F85" s="143"/>
      <c r="G85" s="143"/>
      <c r="H85" s="143"/>
      <c r="I85" s="143"/>
      <c r="J85" s="143"/>
      <c r="K85" s="144"/>
      <c r="L85" s="139" t="str">
        <f>IF(OR(パラメタ!$R$31="",$C85=""),"",CONCATENATE("use ",$C85,"; show tables;"))</f>
        <v/>
      </c>
    </row>
    <row r="86" spans="2:12" x14ac:dyDescent="0.15">
      <c r="B86" s="219"/>
      <c r="C86" s="116" t="s">
        <v>118</v>
      </c>
      <c r="D86" s="142" t="str">
        <f>IF(OR(パラメタ!$R$31&lt;&gt;"○",C86=""),"",CONCATENATE("GRANT ",パラメタ!$I$31," ON ",IF(C86="*","","`"),C86,IF(C86="*","","`"),".* TO '",パラメタ!$D$31,"'@'%' IDENTIFIED BY '",パラメタ!$E$31,"';"))</f>
        <v/>
      </c>
      <c r="E86" s="146"/>
      <c r="F86" s="146"/>
      <c r="G86" s="146"/>
      <c r="H86" s="146"/>
      <c r="I86" s="146"/>
      <c r="J86" s="146"/>
      <c r="K86" s="147"/>
      <c r="L86" s="139" t="str">
        <f>IF(OR(パラメタ!$R$31="",$C86=""),"",CONCATENATE("use ",$C86,"; show tables;"))</f>
        <v/>
      </c>
    </row>
    <row r="87" spans="2:12" x14ac:dyDescent="0.15">
      <c r="B87" s="219"/>
      <c r="C87" s="116" t="s">
        <v>119</v>
      </c>
      <c r="D87" s="142" t="str">
        <f>IF(OR(パラメタ!$R$31&lt;&gt;"○",C87=""),"",CONCATENATE("GRANT ",パラメタ!$I$31," ON ",IF(C87="*","","`"),C87,IF(C87="*","","`"),".* TO '",パラメタ!$D$31,"'@'%' IDENTIFIED BY '",パラメタ!$E$31,"';"))</f>
        <v/>
      </c>
      <c r="E87" s="146"/>
      <c r="F87" s="146"/>
      <c r="G87" s="146"/>
      <c r="H87" s="146"/>
      <c r="I87" s="146"/>
      <c r="J87" s="146"/>
      <c r="K87" s="147"/>
      <c r="L87" s="139" t="str">
        <f>IF(OR(パラメタ!$R$31="",$C87=""),"",CONCATENATE("use ",$C87,"; show tables;"))</f>
        <v/>
      </c>
    </row>
    <row r="88" spans="2:12" x14ac:dyDescent="0.15">
      <c r="B88" s="219"/>
      <c r="C88" s="116" t="s">
        <v>120</v>
      </c>
      <c r="D88" s="142" t="str">
        <f>IF(OR(パラメタ!$R$31&lt;&gt;"○",C88=""),"",CONCATENATE("GRANT ",パラメタ!$I$31," ON ",IF(C88="*","","`"),C88,IF(C88="*","","`"),".* TO '",パラメタ!$D$31,"'@'%' IDENTIFIED BY '",パラメタ!$E$31,"';"))</f>
        <v/>
      </c>
      <c r="E88" s="146"/>
      <c r="F88" s="146"/>
      <c r="G88" s="146"/>
      <c r="H88" s="146"/>
      <c r="I88" s="146"/>
      <c r="J88" s="146"/>
      <c r="K88" s="147"/>
      <c r="L88" s="139" t="str">
        <f>IF(OR(パラメタ!$R$31="",$C88=""),"",CONCATENATE("use ",$C88,"; show tables;"))</f>
        <v/>
      </c>
    </row>
    <row r="89" spans="2:12" x14ac:dyDescent="0.15">
      <c r="B89" s="219"/>
      <c r="C89" s="116" t="s">
        <v>121</v>
      </c>
      <c r="D89" s="142" t="str">
        <f>IF(OR(パラメタ!$R$31&lt;&gt;"○",C89=""),"",CONCATENATE("GRANT ",パラメタ!$I$31," ON ",IF(C89="*","","`"),C89,IF(C89="*","","`"),".* TO '",パラメタ!$D$31,"'@'%' IDENTIFIED BY '",パラメタ!$E$31,"';"))</f>
        <v/>
      </c>
      <c r="E89" s="146"/>
      <c r="F89" s="146"/>
      <c r="G89" s="146"/>
      <c r="H89" s="146"/>
      <c r="I89" s="146"/>
      <c r="J89" s="146"/>
      <c r="K89" s="147"/>
      <c r="L89" s="139" t="str">
        <f>IF(OR(パラメタ!$R$31="",$C89=""),"",CONCATENATE("use ",$C89,"; show tables;"))</f>
        <v/>
      </c>
    </row>
    <row r="90" spans="2:12" x14ac:dyDescent="0.15">
      <c r="B90" s="219"/>
      <c r="C90" s="116" t="s">
        <v>122</v>
      </c>
      <c r="D90" s="142" t="str">
        <f>IF(OR(パラメタ!$R$31&lt;&gt;"○",C90=""),"",CONCATENATE("GRANT ",パラメタ!$I$31," ON ",IF(C90="*","","`"),C90,IF(C90="*","","`"),".* TO '",パラメタ!$D$31,"'@'%' IDENTIFIED BY '",パラメタ!$E$31,"';"))</f>
        <v/>
      </c>
      <c r="E90" s="146"/>
      <c r="F90" s="146"/>
      <c r="G90" s="146"/>
      <c r="H90" s="146"/>
      <c r="I90" s="146"/>
      <c r="J90" s="146"/>
      <c r="K90" s="147"/>
      <c r="L90" s="139" t="str">
        <f>IF(OR(パラメタ!$R$31="",$C90=""),"",CONCATENATE("use ",$C90,"; show tables;"))</f>
        <v/>
      </c>
    </row>
    <row r="91" spans="2:12" x14ac:dyDescent="0.15">
      <c r="B91" s="219"/>
      <c r="C91" s="116" t="s">
        <v>123</v>
      </c>
      <c r="D91" s="142" t="str">
        <f>IF(OR(パラメタ!$R$31&lt;&gt;"○",C91=""),"",CONCATENATE("GRANT ",パラメタ!$I$31," ON ",IF(C91="*","","`"),C91,IF(C91="*","","`"),".* TO '",パラメタ!$D$31,"'@'%' IDENTIFIED BY '",パラメタ!$E$31,"';"))</f>
        <v/>
      </c>
      <c r="E91" s="146"/>
      <c r="F91" s="146"/>
      <c r="G91" s="146"/>
      <c r="H91" s="146"/>
      <c r="I91" s="146"/>
      <c r="J91" s="146"/>
      <c r="K91" s="147"/>
      <c r="L91" s="139" t="str">
        <f>IF(OR(パラメタ!$R$31="",$C91=""),"",CONCATENATE("use ",$C91,"; show tables;"))</f>
        <v/>
      </c>
    </row>
    <row r="92" spans="2:12" x14ac:dyDescent="0.15">
      <c r="B92" s="219"/>
      <c r="C92" s="116" t="s">
        <v>124</v>
      </c>
      <c r="D92" s="142" t="str">
        <f>IF(OR(パラメタ!$R$31&lt;&gt;"○",C92=""),"",CONCATENATE("GRANT ",パラメタ!$I$31," ON ",IF(C92="*","","`"),C92,IF(C92="*","","`"),".* TO '",パラメタ!$D$31,"'@'%' IDENTIFIED BY '",パラメタ!$E$31,"';"))</f>
        <v/>
      </c>
      <c r="E92" s="146"/>
      <c r="F92" s="146"/>
      <c r="G92" s="146"/>
      <c r="H92" s="146"/>
      <c r="I92" s="146"/>
      <c r="J92" s="146"/>
      <c r="K92" s="147"/>
      <c r="L92" s="139" t="str">
        <f>IF(OR(パラメタ!$R$31="",$C92=""),"",CONCATENATE("use ",$C92,"; show tables;"))</f>
        <v/>
      </c>
    </row>
    <row r="93" spans="2:12" x14ac:dyDescent="0.15">
      <c r="B93" s="219"/>
      <c r="C93" s="116" t="s">
        <v>125</v>
      </c>
      <c r="D93" s="142" t="str">
        <f>IF(OR(パラメタ!$R$31&lt;&gt;"○",C93=""),"",CONCATENATE("GRANT ",パラメタ!$I$31," ON ",IF(C93="*","","`"),C93,IF(C93="*","","`"),".* TO '",パラメタ!$D$31,"'@'%' IDENTIFIED BY '",パラメタ!$E$31,"';"))</f>
        <v/>
      </c>
      <c r="E93" s="146"/>
      <c r="F93" s="146"/>
      <c r="G93" s="146"/>
      <c r="H93" s="146"/>
      <c r="I93" s="146"/>
      <c r="J93" s="146"/>
      <c r="K93" s="147"/>
      <c r="L93" s="139" t="str">
        <f>IF(OR(パラメタ!$R$31="",$C93=""),"",CONCATENATE("use ",$C93,"; show tables;"))</f>
        <v/>
      </c>
    </row>
    <row r="94" spans="2:12" x14ac:dyDescent="0.15">
      <c r="B94" s="219"/>
      <c r="C94" s="119" t="s">
        <v>126</v>
      </c>
      <c r="D94" s="142" t="str">
        <f>IF(OR(パラメタ!$R$31&lt;&gt;"○",C94=""),"",CONCATENATE("GRANT ",パラメタ!$I$31," ON ",IF(C94="*","","`"),C94,IF(C94="*","","`"),".* TO '",パラメタ!$D$31,"'@'%' IDENTIFIED BY '",パラメタ!$E$31,"';"))</f>
        <v/>
      </c>
      <c r="E94" s="148"/>
      <c r="F94" s="148"/>
      <c r="G94" s="148"/>
      <c r="H94" s="148"/>
      <c r="I94" s="148"/>
      <c r="J94" s="148"/>
      <c r="K94" s="149"/>
      <c r="L94" s="139" t="str">
        <f>IF(OR(パラメタ!$R$31="",$C94=""),"",CONCATENATE("use ",$C94,"; show tables;"))</f>
        <v/>
      </c>
    </row>
    <row r="95" spans="2:12" x14ac:dyDescent="0.15">
      <c r="B95" s="218">
        <v>8</v>
      </c>
      <c r="C95" s="180"/>
      <c r="D95" s="181"/>
      <c r="E95" s="182"/>
      <c r="F95" s="182"/>
      <c r="G95" s="182"/>
      <c r="H95" s="182"/>
      <c r="I95" s="182"/>
      <c r="J95" s="182"/>
      <c r="K95" s="183"/>
      <c r="L95" s="138" t="str">
        <f>IF(パラメタ!$R32="","",SUBSTITUTE(SUBSTITUTE(E15,"root",パラメタ!D32),"-p",CONCATENATE("-p",パラメタ!E32)))</f>
        <v/>
      </c>
    </row>
    <row r="96" spans="2:12" x14ac:dyDescent="0.15">
      <c r="B96" s="219"/>
      <c r="C96" s="118" t="s">
        <v>127</v>
      </c>
      <c r="D96" s="142" t="str">
        <f>IF(OR(パラメタ!$R$32&lt;&gt;"○",C96=""),"",CONCATENATE("GRANT ",パラメタ!$I$32," ON ",IF(C96="*","","`"),C96,IF(C96="*","","`"),".* TO '",パラメタ!$D$32,"'@'%' IDENTIFIED BY '",パラメタ!$E$32,"';"))</f>
        <v/>
      </c>
      <c r="E96" s="143"/>
      <c r="F96" s="143"/>
      <c r="G96" s="143"/>
      <c r="H96" s="143"/>
      <c r="I96" s="143"/>
      <c r="J96" s="143"/>
      <c r="K96" s="144"/>
      <c r="L96" s="139" t="str">
        <f>IF(OR(パラメタ!$R$32="",$C96=""),"",CONCATENATE("use ",$C96,"; show tables;"))</f>
        <v/>
      </c>
    </row>
    <row r="97" spans="2:12" x14ac:dyDescent="0.15">
      <c r="B97" s="219"/>
      <c r="C97" s="116" t="s">
        <v>128</v>
      </c>
      <c r="D97" s="142" t="str">
        <f>IF(OR(パラメタ!$R$32&lt;&gt;"○",C97=""),"",CONCATENATE("GRANT ",パラメタ!$I$32," ON ",IF(C97="*","","`"),C97,IF(C97="*","","`"),".* TO '",パラメタ!$D$32,"'@'%' IDENTIFIED BY '",パラメタ!$E$32,"';"))</f>
        <v/>
      </c>
      <c r="E97" s="146"/>
      <c r="F97" s="146"/>
      <c r="G97" s="146"/>
      <c r="H97" s="146"/>
      <c r="I97" s="146"/>
      <c r="J97" s="146"/>
      <c r="K97" s="147"/>
      <c r="L97" s="139" t="str">
        <f>IF(OR(パラメタ!$R$32="",$C97=""),"",CONCATENATE("use ",$C97,"; show tables;"))</f>
        <v/>
      </c>
    </row>
    <row r="98" spans="2:12" x14ac:dyDescent="0.15">
      <c r="B98" s="219"/>
      <c r="C98" s="116" t="s">
        <v>129</v>
      </c>
      <c r="D98" s="142" t="str">
        <f>IF(OR(パラメタ!$R$32&lt;&gt;"○",C98=""),"",CONCATENATE("GRANT ",パラメタ!$I$32," ON ",IF(C98="*","","`"),C98,IF(C98="*","","`"),".* TO '",パラメタ!$D$32,"'@'%' IDENTIFIED BY '",パラメタ!$E$32,"';"))</f>
        <v/>
      </c>
      <c r="E98" s="146"/>
      <c r="F98" s="146"/>
      <c r="G98" s="146"/>
      <c r="H98" s="146"/>
      <c r="I98" s="146"/>
      <c r="J98" s="146"/>
      <c r="K98" s="147"/>
      <c r="L98" s="139" t="str">
        <f>IF(OR(パラメタ!$R$32="",$C98=""),"",CONCATENATE("use ",$C98,"; show tables;"))</f>
        <v/>
      </c>
    </row>
    <row r="99" spans="2:12" x14ac:dyDescent="0.15">
      <c r="B99" s="219"/>
      <c r="C99" s="116" t="s">
        <v>130</v>
      </c>
      <c r="D99" s="142" t="str">
        <f>IF(OR(パラメタ!$R$32&lt;&gt;"○",C99=""),"",CONCATENATE("GRANT ",パラメタ!$I$32," ON ",IF(C99="*","","`"),C99,IF(C99="*","","`"),".* TO '",パラメタ!$D$32,"'@'%' IDENTIFIED BY '",パラメタ!$E$32,"';"))</f>
        <v/>
      </c>
      <c r="E99" s="146"/>
      <c r="F99" s="146"/>
      <c r="G99" s="146"/>
      <c r="H99" s="146"/>
      <c r="I99" s="146"/>
      <c r="J99" s="146"/>
      <c r="K99" s="147"/>
      <c r="L99" s="139" t="str">
        <f>IF(OR(パラメタ!$R$32="",$C99=""),"",CONCATENATE("use ",$C99,"; show tables;"))</f>
        <v/>
      </c>
    </row>
    <row r="100" spans="2:12" x14ac:dyDescent="0.15">
      <c r="B100" s="219"/>
      <c r="C100" s="116" t="s">
        <v>131</v>
      </c>
      <c r="D100" s="142" t="str">
        <f>IF(OR(パラメタ!$R$32&lt;&gt;"○",C100=""),"",CONCATENATE("GRANT ",パラメタ!$I$32," ON ",IF(C100="*","","`"),C100,IF(C100="*","","`"),".* TO '",パラメタ!$D$32,"'@'%' IDENTIFIED BY '",パラメタ!$E$32,"';"))</f>
        <v/>
      </c>
      <c r="E100" s="146"/>
      <c r="F100" s="146"/>
      <c r="G100" s="146"/>
      <c r="H100" s="146"/>
      <c r="I100" s="146"/>
      <c r="J100" s="146"/>
      <c r="K100" s="147"/>
      <c r="L100" s="139" t="str">
        <f>IF(OR(パラメタ!$R$32="",$C100=""),"",CONCATENATE("use ",$C100,"; show tables;"))</f>
        <v/>
      </c>
    </row>
    <row r="101" spans="2:12" x14ac:dyDescent="0.15">
      <c r="B101" s="219"/>
      <c r="C101" s="116" t="s">
        <v>132</v>
      </c>
      <c r="D101" s="142" t="str">
        <f>IF(OR(パラメタ!$R$32&lt;&gt;"○",C101=""),"",CONCATENATE("GRANT ",パラメタ!$I$32," ON ",IF(C101="*","","`"),C101,IF(C101="*","","`"),".* TO '",パラメタ!$D$32,"'@'%' IDENTIFIED BY '",パラメタ!$E$32,"';"))</f>
        <v/>
      </c>
      <c r="E101" s="146"/>
      <c r="F101" s="146"/>
      <c r="G101" s="146"/>
      <c r="H101" s="146"/>
      <c r="I101" s="146"/>
      <c r="J101" s="146"/>
      <c r="K101" s="147"/>
      <c r="L101" s="139" t="str">
        <f>IF(OR(パラメタ!$R$32="",$C101=""),"",CONCATENATE("use ",$C101,"; show tables;"))</f>
        <v/>
      </c>
    </row>
    <row r="102" spans="2:12" x14ac:dyDescent="0.15">
      <c r="B102" s="219"/>
      <c r="C102" s="116" t="s">
        <v>133</v>
      </c>
      <c r="D102" s="142" t="str">
        <f>IF(OR(パラメタ!$R$32&lt;&gt;"○",C102=""),"",CONCATENATE("GRANT ",パラメタ!$I$32," ON ",IF(C102="*","","`"),C102,IF(C102="*","","`"),".* TO '",パラメタ!$D$32,"'@'%' IDENTIFIED BY '",パラメタ!$E$32,"';"))</f>
        <v/>
      </c>
      <c r="E102" s="146"/>
      <c r="F102" s="146"/>
      <c r="G102" s="146"/>
      <c r="H102" s="146"/>
      <c r="I102" s="146"/>
      <c r="J102" s="146"/>
      <c r="K102" s="147"/>
      <c r="L102" s="139" t="str">
        <f>IF(OR(パラメタ!$R$32="",$C102=""),"",CONCATENATE("use ",$C102,"; show tables;"))</f>
        <v/>
      </c>
    </row>
    <row r="103" spans="2:12" x14ac:dyDescent="0.15">
      <c r="B103" s="219"/>
      <c r="C103" s="116" t="s">
        <v>134</v>
      </c>
      <c r="D103" s="142" t="str">
        <f>IF(OR(パラメタ!$R$32&lt;&gt;"○",C103=""),"",CONCATENATE("GRANT ",パラメタ!$I$32," ON ",IF(C103="*","","`"),C103,IF(C103="*","","`"),".* TO '",パラメタ!$D$32,"'@'%' IDENTIFIED BY '",パラメタ!$E$32,"';"))</f>
        <v/>
      </c>
      <c r="E103" s="146"/>
      <c r="F103" s="146"/>
      <c r="G103" s="146"/>
      <c r="H103" s="146"/>
      <c r="I103" s="146"/>
      <c r="J103" s="146"/>
      <c r="K103" s="147"/>
      <c r="L103" s="139" t="str">
        <f>IF(OR(パラメタ!$R$32="",$C103=""),"",CONCATENATE("use ",$C103,"; show tables;"))</f>
        <v/>
      </c>
    </row>
    <row r="104" spans="2:12" x14ac:dyDescent="0.15">
      <c r="B104" s="219"/>
      <c r="C104" s="116" t="s">
        <v>135</v>
      </c>
      <c r="D104" s="142" t="str">
        <f>IF(OR(パラメタ!$R$32&lt;&gt;"○",C104=""),"",CONCATENATE("GRANT ",パラメタ!$I$32," ON ",IF(C104="*","","`"),C104,IF(C104="*","","`"),".* TO '",パラメタ!$D$32,"'@'%' IDENTIFIED BY '",パラメタ!$E$32,"';"))</f>
        <v/>
      </c>
      <c r="E104" s="146"/>
      <c r="F104" s="146"/>
      <c r="G104" s="146"/>
      <c r="H104" s="146"/>
      <c r="I104" s="146"/>
      <c r="J104" s="146"/>
      <c r="K104" s="147"/>
      <c r="L104" s="139" t="str">
        <f>IF(OR(パラメタ!$R$32="",$C104=""),"",CONCATENATE("use ",$C104,"; show tables;"))</f>
        <v/>
      </c>
    </row>
    <row r="105" spans="2:12" x14ac:dyDescent="0.15">
      <c r="B105" s="219"/>
      <c r="C105" s="119" t="s">
        <v>136</v>
      </c>
      <c r="D105" s="142" t="str">
        <f>IF(OR(パラメタ!$R$32&lt;&gt;"○",C105=""),"",CONCATENATE("GRANT ",パラメタ!$I$32," ON ",IF(C105="*","","`"),C105,IF(C105="*","","`"),".* TO '",パラメタ!$D$32,"'@'%' IDENTIFIED BY '",パラメタ!$E$32,"';"))</f>
        <v/>
      </c>
      <c r="E105" s="148"/>
      <c r="F105" s="148"/>
      <c r="G105" s="148"/>
      <c r="H105" s="148"/>
      <c r="I105" s="148"/>
      <c r="J105" s="148"/>
      <c r="K105" s="149"/>
      <c r="L105" s="139" t="str">
        <f>IF(OR(パラメタ!$R$32="",$C105=""),"",CONCATENATE("use ",$C105,"; show tables;"))</f>
        <v/>
      </c>
    </row>
    <row r="106" spans="2:12" x14ac:dyDescent="0.15">
      <c r="B106" s="218">
        <v>9</v>
      </c>
      <c r="C106" s="180"/>
      <c r="D106" s="181"/>
      <c r="E106" s="182"/>
      <c r="F106" s="182"/>
      <c r="G106" s="182"/>
      <c r="H106" s="182"/>
      <c r="I106" s="182"/>
      <c r="J106" s="182"/>
      <c r="K106" s="183"/>
      <c r="L106" s="156" t="str">
        <f>IF(パラメタ!$R33="","",SUBSTITUTE(SUBSTITUTE(E15,"root",パラメタ!D33),"-p",CONCATENATE("-p",パラメタ!E33)))</f>
        <v/>
      </c>
    </row>
    <row r="107" spans="2:12" x14ac:dyDescent="0.15">
      <c r="B107" s="219"/>
      <c r="C107" s="118" t="s">
        <v>137</v>
      </c>
      <c r="D107" s="142" t="str">
        <f>IF(OR(パラメタ!$R$33&lt;&gt;"○",C107=""),"",CONCATENATE("GRANT ",パラメタ!$I$33," ON ",IF(C107="*","","`"),C107,IF(C107="*","","`"),".* TO '",パラメタ!$D$33,"'@'%' IDENTIFIED BY '",パラメタ!$E$33,"';"))</f>
        <v/>
      </c>
      <c r="E107" s="143"/>
      <c r="F107" s="143"/>
      <c r="G107" s="143"/>
      <c r="H107" s="143"/>
      <c r="I107" s="143"/>
      <c r="J107" s="143"/>
      <c r="K107" s="144"/>
      <c r="L107" s="140" t="str">
        <f>IF(OR(パラメタ!$R$33="",$C107=""),"",CONCATENATE("use ",$C107,"; show tables;"))</f>
        <v/>
      </c>
    </row>
    <row r="108" spans="2:12" x14ac:dyDescent="0.15">
      <c r="B108" s="219"/>
      <c r="C108" s="116" t="s">
        <v>138</v>
      </c>
      <c r="D108" s="142" t="str">
        <f>IF(OR(パラメタ!$R$33&lt;&gt;"○",C108=""),"",CONCATENATE("GRANT ",パラメタ!$I$33," ON ",IF(C108="*","","`"),C108,IF(C108="*","","`"),".* TO '",パラメタ!$D$33,"'@'%' IDENTIFIED BY '",パラメタ!$E$33,"';"))</f>
        <v/>
      </c>
      <c r="E108" s="143"/>
      <c r="F108" s="143"/>
      <c r="G108" s="143"/>
      <c r="H108" s="143"/>
      <c r="I108" s="143"/>
      <c r="J108" s="143"/>
      <c r="K108" s="144"/>
      <c r="L108" s="140" t="str">
        <f>IF(OR(パラメタ!$R$33="",$C108=""),"",CONCATENATE("use ",$C108,"; show tables;"))</f>
        <v/>
      </c>
    </row>
    <row r="109" spans="2:12" x14ac:dyDescent="0.15">
      <c r="B109" s="219"/>
      <c r="C109" s="116" t="s">
        <v>139</v>
      </c>
      <c r="D109" s="142" t="str">
        <f>IF(OR(パラメタ!$R$33&lt;&gt;"○",C109=""),"",CONCATENATE("GRANT ",パラメタ!$I$33," ON ",IF(C109="*","","`"),C109,IF(C109="*","","`"),".* TO '",パラメタ!$D$33,"'@'%' IDENTIFIED BY '",パラメタ!$E$33,"';"))</f>
        <v/>
      </c>
      <c r="E109" s="143"/>
      <c r="F109" s="143"/>
      <c r="G109" s="143"/>
      <c r="H109" s="143"/>
      <c r="I109" s="143"/>
      <c r="J109" s="143"/>
      <c r="K109" s="144"/>
      <c r="L109" s="140" t="str">
        <f>IF(OR(パラメタ!$R$33="",$C109=""),"",CONCATENATE("use ",$C109,"; show tables;"))</f>
        <v/>
      </c>
    </row>
    <row r="110" spans="2:12" x14ac:dyDescent="0.15">
      <c r="B110" s="219"/>
      <c r="C110" s="116" t="s">
        <v>140</v>
      </c>
      <c r="D110" s="142" t="str">
        <f>IF(OR(パラメタ!$R$33&lt;&gt;"○",C110=""),"",CONCATENATE("GRANT ",パラメタ!$I$33," ON ",IF(C110="*","","`"),C110,IF(C110="*","","`"),".* TO '",パラメタ!$D$33,"'@'%' IDENTIFIED BY '",パラメタ!$E$33,"';"))</f>
        <v/>
      </c>
      <c r="E110" s="143"/>
      <c r="F110" s="143"/>
      <c r="G110" s="143"/>
      <c r="H110" s="143"/>
      <c r="I110" s="143"/>
      <c r="J110" s="143"/>
      <c r="K110" s="144"/>
      <c r="L110" s="140" t="str">
        <f>IF(OR(パラメタ!$R$33="",$C110=""),"",CONCATENATE("use ",$C110,"; show tables;"))</f>
        <v/>
      </c>
    </row>
    <row r="111" spans="2:12" x14ac:dyDescent="0.15">
      <c r="B111" s="219"/>
      <c r="C111" s="116" t="s">
        <v>141</v>
      </c>
      <c r="D111" s="142" t="str">
        <f>IF(OR(パラメタ!$R$33&lt;&gt;"○",C111=""),"",CONCATENATE("GRANT ",パラメタ!$I$33," ON ",IF(C111="*","","`"),C111,IF(C111="*","","`"),".* TO '",パラメタ!$D$33,"'@'%' IDENTIFIED BY '",パラメタ!$E$33,"';"))</f>
        <v/>
      </c>
      <c r="E111" s="143"/>
      <c r="F111" s="143"/>
      <c r="G111" s="143"/>
      <c r="H111" s="143"/>
      <c r="I111" s="143"/>
      <c r="J111" s="143"/>
      <c r="K111" s="144"/>
      <c r="L111" s="140" t="str">
        <f>IF(OR(パラメタ!$R$33="",$C111=""),"",CONCATENATE("use ",$C111,"; show tables;"))</f>
        <v/>
      </c>
    </row>
    <row r="112" spans="2:12" x14ac:dyDescent="0.15">
      <c r="B112" s="219"/>
      <c r="C112" s="116" t="s">
        <v>142</v>
      </c>
      <c r="D112" s="142" t="str">
        <f>IF(OR(パラメタ!$R$33&lt;&gt;"○",C112=""),"",CONCATENATE("GRANT ",パラメタ!$I$33," ON ",IF(C112="*","","`"),C112,IF(C112="*","","`"),".* TO '",パラメタ!$D$33,"'@'%' IDENTIFIED BY '",パラメタ!$E$33,"';"))</f>
        <v/>
      </c>
      <c r="E112" s="143"/>
      <c r="F112" s="143"/>
      <c r="G112" s="143"/>
      <c r="H112" s="143"/>
      <c r="I112" s="143"/>
      <c r="J112" s="143"/>
      <c r="K112" s="144"/>
      <c r="L112" s="140" t="str">
        <f>IF(OR(パラメタ!$R$33="",$C112=""),"",CONCATENATE("use ",$C112,"; show tables;"))</f>
        <v/>
      </c>
    </row>
    <row r="113" spans="2:12" x14ac:dyDescent="0.15">
      <c r="B113" s="219"/>
      <c r="C113" s="116" t="s">
        <v>143</v>
      </c>
      <c r="D113" s="142" t="str">
        <f>IF(OR(パラメタ!$R$33&lt;&gt;"○",C113=""),"",CONCATENATE("GRANT ",パラメタ!$I$33," ON ",IF(C113="*","","`"),C113,IF(C113="*","","`"),".* TO '",パラメタ!$D$33,"'@'%' IDENTIFIED BY '",パラメタ!$E$33,"';"))</f>
        <v/>
      </c>
      <c r="E113" s="143"/>
      <c r="F113" s="143"/>
      <c r="G113" s="143"/>
      <c r="H113" s="143"/>
      <c r="I113" s="143"/>
      <c r="J113" s="143"/>
      <c r="K113" s="144"/>
      <c r="L113" s="140" t="str">
        <f>IF(OR(パラメタ!$R$33="",$C113=""),"",CONCATENATE("use ",$C113,"; show tables;"))</f>
        <v/>
      </c>
    </row>
    <row r="114" spans="2:12" x14ac:dyDescent="0.15">
      <c r="B114" s="219"/>
      <c r="C114" s="116" t="s">
        <v>144</v>
      </c>
      <c r="D114" s="142" t="str">
        <f>IF(OR(パラメタ!$R$33&lt;&gt;"○",C114=""),"",CONCATENATE("GRANT ",パラメタ!$I$33," ON ",IF(C114="*","","`"),C114,IF(C114="*","","`"),".* TO '",パラメタ!$D$33,"'@'%' IDENTIFIED BY '",パラメタ!$E$33,"';"))</f>
        <v/>
      </c>
      <c r="E114" s="143"/>
      <c r="F114" s="143"/>
      <c r="G114" s="143"/>
      <c r="H114" s="143"/>
      <c r="I114" s="143"/>
      <c r="J114" s="143"/>
      <c r="K114" s="144"/>
      <c r="L114" s="140" t="str">
        <f>IF(OR(パラメタ!$R$33="",$C114=""),"",CONCATENATE("use ",$C114,"; show tables;"))</f>
        <v/>
      </c>
    </row>
    <row r="115" spans="2:12" x14ac:dyDescent="0.15">
      <c r="B115" s="219"/>
      <c r="C115" s="116" t="s">
        <v>145</v>
      </c>
      <c r="D115" s="142" t="str">
        <f>IF(OR(パラメタ!$R$33&lt;&gt;"○",C115=""),"",CONCATENATE("GRANT ",パラメタ!$I$33," ON ",IF(C115="*","","`"),C115,IF(C115="*","","`"),".* TO '",パラメタ!$D$33,"'@'%' IDENTIFIED BY '",パラメタ!$E$33,"';"))</f>
        <v/>
      </c>
      <c r="E115" s="143"/>
      <c r="F115" s="143"/>
      <c r="G115" s="143"/>
      <c r="H115" s="143"/>
      <c r="I115" s="143"/>
      <c r="J115" s="143"/>
      <c r="K115" s="144"/>
      <c r="L115" s="140" t="str">
        <f>IF(OR(パラメタ!$R$33="",$C115=""),"",CONCATENATE("use ",$C115,"; show tables;"))</f>
        <v/>
      </c>
    </row>
    <row r="116" spans="2:12" x14ac:dyDescent="0.15">
      <c r="B116" s="219"/>
      <c r="C116" s="119" t="s">
        <v>146</v>
      </c>
      <c r="D116" s="142" t="str">
        <f>IF(OR(パラメタ!$R$33&lt;&gt;"○",C116=""),"",CONCATENATE("GRANT ",パラメタ!$I$33," ON ",IF(C116="*","","`"),C116,IF(C116="*","","`"),".* TO '",パラメタ!$D$33,"'@'%' IDENTIFIED BY '",パラメタ!$E$33,"';"))</f>
        <v/>
      </c>
      <c r="E116" s="150"/>
      <c r="F116" s="150"/>
      <c r="G116" s="150"/>
      <c r="H116" s="150"/>
      <c r="I116" s="150"/>
      <c r="J116" s="150"/>
      <c r="K116" s="151"/>
      <c r="L116" s="140" t="str">
        <f>IF(OR(パラメタ!$R$33="",$C116=""),"",CONCATENATE("use ",$C116,"; show tables;"))</f>
        <v/>
      </c>
    </row>
    <row r="117" spans="2:12" x14ac:dyDescent="0.15">
      <c r="B117" s="218">
        <v>10</v>
      </c>
      <c r="C117" s="180"/>
      <c r="D117" s="181"/>
      <c r="E117" s="182"/>
      <c r="F117" s="182"/>
      <c r="G117" s="182"/>
      <c r="H117" s="182"/>
      <c r="I117" s="182"/>
      <c r="J117" s="182"/>
      <c r="K117" s="183"/>
      <c r="L117" s="138" t="str">
        <f>IF(パラメタ!$R34="","",SUBSTITUTE(SUBSTITUTE(E15,"root",パラメタ!D34),"-p",CONCATENATE("-p",パラメタ!E34)))</f>
        <v/>
      </c>
    </row>
    <row r="118" spans="2:12" x14ac:dyDescent="0.15">
      <c r="B118" s="219"/>
      <c r="C118" s="118" t="s">
        <v>147</v>
      </c>
      <c r="D118" s="142" t="str">
        <f>IF(OR(パラメタ!$R$34&lt;&gt;"○",C118=""),"",CONCATENATE("GRANT ",パラメタ!$I$34," ON ",IF(C118="*","","`"),C118,IF(C118="*","","`"),".* TO '",パラメタ!$D$34,"'@'%' IDENTIFIED BY '",パラメタ!$E$34,"';"))</f>
        <v/>
      </c>
      <c r="E118" s="143"/>
      <c r="F118" s="143"/>
      <c r="G118" s="143"/>
      <c r="H118" s="143"/>
      <c r="I118" s="143"/>
      <c r="J118" s="143"/>
      <c r="K118" s="144"/>
      <c r="L118" s="139" t="str">
        <f>IF(OR(パラメタ!$R$34="",$C118=""),"",CONCATENATE("use ",$C118,"; show tables;"))</f>
        <v/>
      </c>
    </row>
    <row r="119" spans="2:12" x14ac:dyDescent="0.15">
      <c r="B119" s="219"/>
      <c r="C119" s="116" t="s">
        <v>148</v>
      </c>
      <c r="D119" s="142" t="str">
        <f>IF(OR(パラメタ!$R$34&lt;&gt;"○",C119=""),"",CONCATENATE("GRANT ",パラメタ!$I$34," ON ",IF(C119="*","","`"),C119,IF(C119="*","","`"),".* TO '",パラメタ!$D$34,"'@'%' IDENTIFIED BY '",パラメタ!$E$34,"';"))</f>
        <v/>
      </c>
      <c r="E119" s="146"/>
      <c r="F119" s="146"/>
      <c r="G119" s="146"/>
      <c r="H119" s="146"/>
      <c r="I119" s="146"/>
      <c r="J119" s="146"/>
      <c r="K119" s="147"/>
      <c r="L119" s="139" t="str">
        <f>IF(OR(パラメタ!$R$34="",$C119=""),"",CONCATENATE("use ",$C119,"; show tables;"))</f>
        <v/>
      </c>
    </row>
    <row r="120" spans="2:12" x14ac:dyDescent="0.15">
      <c r="B120" s="219"/>
      <c r="C120" s="116" t="s">
        <v>149</v>
      </c>
      <c r="D120" s="142" t="str">
        <f>IF(OR(パラメタ!$R$34&lt;&gt;"○",C120=""),"",CONCATENATE("GRANT ",パラメタ!$I$34," ON ",IF(C120="*","","`"),C120,IF(C120="*","","`"),".* TO '",パラメタ!$D$34,"'@'%' IDENTIFIED BY '",パラメタ!$E$34,"';"))</f>
        <v/>
      </c>
      <c r="E120" s="146"/>
      <c r="F120" s="146"/>
      <c r="G120" s="146"/>
      <c r="H120" s="146"/>
      <c r="I120" s="146"/>
      <c r="J120" s="146"/>
      <c r="K120" s="147"/>
      <c r="L120" s="139" t="str">
        <f>IF(OR(パラメタ!$R$34="",$C120=""),"",CONCATENATE("use ",$C120,"; show tables;"))</f>
        <v/>
      </c>
    </row>
    <row r="121" spans="2:12" x14ac:dyDescent="0.15">
      <c r="B121" s="219"/>
      <c r="C121" s="116" t="s">
        <v>150</v>
      </c>
      <c r="D121" s="142" t="str">
        <f>IF(OR(パラメタ!$R$34&lt;&gt;"○",C121=""),"",CONCATENATE("GRANT ",パラメタ!$I$34," ON ",IF(C121="*","","`"),C121,IF(C121="*","","`"),".* TO '",パラメタ!$D$34,"'@'%' IDENTIFIED BY '",パラメタ!$E$34,"';"))</f>
        <v/>
      </c>
      <c r="E121" s="146"/>
      <c r="F121" s="146"/>
      <c r="G121" s="146"/>
      <c r="H121" s="146"/>
      <c r="I121" s="146"/>
      <c r="J121" s="146"/>
      <c r="K121" s="147"/>
      <c r="L121" s="139" t="str">
        <f>IF(OR(パラメタ!$R$34="",$C121=""),"",CONCATENATE("use ",$C121,"; show tables;"))</f>
        <v/>
      </c>
    </row>
    <row r="122" spans="2:12" x14ac:dyDescent="0.15">
      <c r="B122" s="219"/>
      <c r="C122" s="116" t="s">
        <v>151</v>
      </c>
      <c r="D122" s="142" t="str">
        <f>IF(OR(パラメタ!$R$34&lt;&gt;"○",C122=""),"",CONCATENATE("GRANT ",パラメタ!$I$34," ON ",IF(C122="*","","`"),C122,IF(C122="*","","`"),".* TO '",パラメタ!$D$34,"'@'%' IDENTIFIED BY '",パラメタ!$E$34,"';"))</f>
        <v/>
      </c>
      <c r="E122" s="146"/>
      <c r="F122" s="146"/>
      <c r="G122" s="146"/>
      <c r="H122" s="146"/>
      <c r="I122" s="146"/>
      <c r="J122" s="146"/>
      <c r="K122" s="147"/>
      <c r="L122" s="139" t="str">
        <f>IF(OR(パラメタ!$R$34="",$C122=""),"",CONCATENATE("use ",$C122,"; show tables;"))</f>
        <v/>
      </c>
    </row>
    <row r="123" spans="2:12" x14ac:dyDescent="0.15">
      <c r="B123" s="219"/>
      <c r="C123" s="116" t="s">
        <v>152</v>
      </c>
      <c r="D123" s="142" t="str">
        <f>IF(OR(パラメタ!$R$34&lt;&gt;"○",C123=""),"",CONCATENATE("GRANT ",パラメタ!$I$34," ON ",IF(C123="*","","`"),C123,IF(C123="*","","`"),".* TO '",パラメタ!$D$34,"'@'%' IDENTIFIED BY '",パラメタ!$E$34,"';"))</f>
        <v/>
      </c>
      <c r="E123" s="146"/>
      <c r="F123" s="146"/>
      <c r="G123" s="146"/>
      <c r="H123" s="146"/>
      <c r="I123" s="146"/>
      <c r="J123" s="146"/>
      <c r="K123" s="147"/>
      <c r="L123" s="139" t="str">
        <f>IF(OR(パラメタ!$R$34="",$C123=""),"",CONCATENATE("use ",$C123,"; show tables;"))</f>
        <v/>
      </c>
    </row>
    <row r="124" spans="2:12" x14ac:dyDescent="0.15">
      <c r="B124" s="219"/>
      <c r="C124" s="116" t="s">
        <v>153</v>
      </c>
      <c r="D124" s="142" t="str">
        <f>IF(OR(パラメタ!$R$34&lt;&gt;"○",C124=""),"",CONCATENATE("GRANT ",パラメタ!$I$34," ON ",IF(C124="*","","`"),C124,IF(C124="*","","`"),".* TO '",パラメタ!$D$34,"'@'%' IDENTIFIED BY '",パラメタ!$E$34,"';"))</f>
        <v/>
      </c>
      <c r="E124" s="146"/>
      <c r="F124" s="146"/>
      <c r="G124" s="146"/>
      <c r="H124" s="146"/>
      <c r="I124" s="146"/>
      <c r="J124" s="146"/>
      <c r="K124" s="147"/>
      <c r="L124" s="139" t="str">
        <f>IF(OR(パラメタ!$R$34="",$C124=""),"",CONCATENATE("use ",$C124,"; show tables;"))</f>
        <v/>
      </c>
    </row>
    <row r="125" spans="2:12" x14ac:dyDescent="0.15">
      <c r="B125" s="219"/>
      <c r="C125" s="116" t="s">
        <v>154</v>
      </c>
      <c r="D125" s="142" t="str">
        <f>IF(OR(パラメタ!$R$34&lt;&gt;"○",C125=""),"",CONCATENATE("GRANT ",パラメタ!$I$34," ON ",IF(C125="*","","`"),C125,IF(C125="*","","`"),".* TO '",パラメタ!$D$34,"'@'%' IDENTIFIED BY '",パラメタ!$E$34,"';"))</f>
        <v/>
      </c>
      <c r="E125" s="146"/>
      <c r="F125" s="146"/>
      <c r="G125" s="146"/>
      <c r="H125" s="146"/>
      <c r="I125" s="146"/>
      <c r="J125" s="146"/>
      <c r="K125" s="147"/>
      <c r="L125" s="139" t="str">
        <f>IF(OR(パラメタ!$R$34="",$C125=""),"",CONCATENATE("use ",$C125,"; show tables;"))</f>
        <v/>
      </c>
    </row>
    <row r="126" spans="2:12" x14ac:dyDescent="0.15">
      <c r="B126" s="219"/>
      <c r="C126" s="116" t="s">
        <v>155</v>
      </c>
      <c r="D126" s="142" t="str">
        <f>IF(OR(パラメタ!$R$34&lt;&gt;"○",C126=""),"",CONCATENATE("GRANT ",パラメタ!$I$34," ON ",IF(C126="*","","`"),C126,IF(C126="*","","`"),".* TO '",パラメタ!$D$34,"'@'%' IDENTIFIED BY '",パラメタ!$E$34,"';"))</f>
        <v/>
      </c>
      <c r="E126" s="146"/>
      <c r="F126" s="146"/>
      <c r="G126" s="146"/>
      <c r="H126" s="146"/>
      <c r="I126" s="146"/>
      <c r="J126" s="146"/>
      <c r="K126" s="147"/>
      <c r="L126" s="139" t="str">
        <f>IF(OR(パラメタ!$R$34="",$C126=""),"",CONCATENATE("use ",$C126,"; show tables;"))</f>
        <v/>
      </c>
    </row>
    <row r="127" spans="2:12" x14ac:dyDescent="0.15">
      <c r="B127" s="220"/>
      <c r="C127" s="117" t="s">
        <v>156</v>
      </c>
      <c r="D127" s="152" t="str">
        <f>IF(OR(パラメタ!$R$34&lt;&gt;"○",C127=""),"",CONCATENATE("GRANT ",パラメタ!$I$34," ON ",IF(C127="*","","`"),C127,IF(C127="*","","`"),".* TO '",パラメタ!$D$34,"'@'%' IDENTIFIED BY '",パラメタ!$E$34,"';"))</f>
        <v/>
      </c>
      <c r="E127" s="153"/>
      <c r="F127" s="153"/>
      <c r="G127" s="153"/>
      <c r="H127" s="153"/>
      <c r="I127" s="153"/>
      <c r="J127" s="153"/>
      <c r="K127" s="154"/>
      <c r="L127" s="141" t="str">
        <f>IF(OR(パラメタ!$R$34="",$C127=""),"",CONCATENATE("use ",$C127,"; show tables;"))</f>
        <v/>
      </c>
    </row>
  </sheetData>
  <mergeCells count="11">
    <mergeCell ref="B73:B83"/>
    <mergeCell ref="B84:B94"/>
    <mergeCell ref="B95:B105"/>
    <mergeCell ref="B106:B116"/>
    <mergeCell ref="B117:B127"/>
    <mergeCell ref="B62:B72"/>
    <mergeCell ref="E14:I14"/>
    <mergeCell ref="B18:B28"/>
    <mergeCell ref="B29:B39"/>
    <mergeCell ref="B40:B50"/>
    <mergeCell ref="B51:B61"/>
  </mergeCells>
  <phoneticPr fontId="3"/>
  <dataValidations count="1">
    <dataValidation type="list" allowBlank="1" showInputMessage="1" showErrorMessage="1" sqref="B15" xr:uid="{00000000-0002-0000-0600-000000000000}">
      <formula1>対象No.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  <pageSetUpPr fitToPage="1"/>
  </sheetPr>
  <dimension ref="A1:I101"/>
  <sheetViews>
    <sheetView showGridLines="0" zoomScale="115" zoomScaleNormal="115" workbookViewId="0">
      <selection activeCell="I6" sqref="I6"/>
    </sheetView>
  </sheetViews>
  <sheetFormatPr defaultRowHeight="11.25" x14ac:dyDescent="0.15"/>
  <cols>
    <col min="1" max="1" width="3.33203125" style="54" customWidth="1"/>
    <col min="2" max="2" width="4.6640625" style="54" bestFit="1" customWidth="1"/>
    <col min="3" max="3" width="20.1640625" style="60" bestFit="1" customWidth="1"/>
    <col min="4" max="4" width="17.1640625" style="60" bestFit="1" customWidth="1"/>
    <col min="5" max="5" width="63.33203125" style="61" bestFit="1" customWidth="1"/>
    <col min="6" max="6" width="7" style="52" customWidth="1"/>
    <col min="7" max="7" width="108.5" style="61" bestFit="1" customWidth="1"/>
    <col min="8" max="8" width="12.1640625" style="54" bestFit="1" customWidth="1"/>
    <col min="9" max="9" width="15.1640625" style="54" customWidth="1"/>
    <col min="10" max="16384" width="9.33203125" style="54"/>
  </cols>
  <sheetData>
    <row r="1" spans="1:9" ht="21" x14ac:dyDescent="0.15">
      <c r="A1" s="1" t="s">
        <v>201</v>
      </c>
      <c r="B1" s="2"/>
      <c r="C1" s="11"/>
      <c r="D1" s="11"/>
      <c r="E1" s="2"/>
      <c r="F1" s="3"/>
      <c r="G1" s="2"/>
    </row>
    <row r="2" spans="1:9" x14ac:dyDescent="0.15">
      <c r="A2" s="53"/>
      <c r="B2" s="53"/>
      <c r="C2" s="55"/>
      <c r="D2" s="55"/>
      <c r="E2" s="53"/>
      <c r="F2" s="56"/>
      <c r="G2" s="53"/>
      <c r="H2" s="53"/>
      <c r="I2" s="53"/>
    </row>
    <row r="3" spans="1:9" x14ac:dyDescent="0.15">
      <c r="A3" s="53"/>
      <c r="B3" s="53"/>
      <c r="C3" s="55"/>
      <c r="D3" s="55"/>
      <c r="E3" s="53"/>
      <c r="F3" s="56"/>
      <c r="G3" s="53"/>
      <c r="H3" s="53"/>
      <c r="I3" s="53"/>
    </row>
    <row r="4" spans="1:9" x14ac:dyDescent="0.15">
      <c r="A4" s="53"/>
      <c r="B4" s="53"/>
      <c r="C4" s="113" t="s">
        <v>0</v>
      </c>
      <c r="D4" s="112"/>
      <c r="E4" s="83" t="str">
        <f>パラメタ!C12</f>
        <v>tbdb522v</v>
      </c>
      <c r="F4" s="57"/>
      <c r="G4" s="53"/>
    </row>
    <row r="5" spans="1:9" x14ac:dyDescent="0.15">
      <c r="A5" s="53"/>
      <c r="B5" s="53"/>
      <c r="C5" s="113" t="s">
        <v>62</v>
      </c>
      <c r="D5" s="112"/>
      <c r="E5" s="93">
        <f>パラメタ!D12</f>
        <v>3306</v>
      </c>
      <c r="F5" s="57"/>
      <c r="G5" s="53"/>
    </row>
    <row r="6" spans="1:9" x14ac:dyDescent="0.15">
      <c r="A6" s="53"/>
      <c r="B6" s="53"/>
      <c r="C6" s="113" t="s">
        <v>38</v>
      </c>
      <c r="D6" s="112"/>
      <c r="E6" s="83" t="str">
        <f>パラメタ!E12</f>
        <v>検証</v>
      </c>
      <c r="F6" s="57"/>
      <c r="G6" s="53"/>
      <c r="H6" s="64" t="s">
        <v>29</v>
      </c>
      <c r="I6" s="65">
        <v>45324</v>
      </c>
    </row>
    <row r="7" spans="1:9" x14ac:dyDescent="0.15">
      <c r="A7" s="53"/>
      <c r="B7" s="53"/>
      <c r="C7" s="113" t="s">
        <v>39</v>
      </c>
      <c r="D7" s="112"/>
      <c r="E7" s="83" t="str">
        <f>パラメタ!F12</f>
        <v>無し</v>
      </c>
      <c r="F7" s="57"/>
      <c r="G7" s="53"/>
      <c r="H7" s="64" t="s">
        <v>25</v>
      </c>
      <c r="I7" s="65"/>
    </row>
    <row r="8" spans="1:9" x14ac:dyDescent="0.15">
      <c r="A8" s="53"/>
      <c r="B8" s="53"/>
      <c r="C8" s="53"/>
      <c r="D8" s="55"/>
      <c r="E8" s="55"/>
      <c r="F8" s="57"/>
      <c r="G8" s="53"/>
      <c r="H8" s="64" t="s">
        <v>30</v>
      </c>
      <c r="I8" s="65"/>
    </row>
    <row r="9" spans="1:9" x14ac:dyDescent="0.15">
      <c r="A9" s="53"/>
      <c r="B9" s="53"/>
      <c r="C9" s="53"/>
      <c r="D9" s="55"/>
      <c r="E9" s="55"/>
      <c r="F9" s="57"/>
      <c r="G9" s="53"/>
      <c r="H9" s="64" t="s">
        <v>31</v>
      </c>
      <c r="I9" s="65"/>
    </row>
    <row r="10" spans="1:9" x14ac:dyDescent="0.15">
      <c r="A10" s="53"/>
      <c r="B10" s="53"/>
      <c r="C10" s="55"/>
      <c r="D10" s="55"/>
      <c r="E10" s="53"/>
      <c r="F10" s="56"/>
      <c r="G10" s="53"/>
      <c r="H10" s="51"/>
      <c r="I10" s="51"/>
    </row>
    <row r="11" spans="1:9" x14ac:dyDescent="0.15">
      <c r="A11" s="53"/>
      <c r="B11" s="200" t="s">
        <v>23</v>
      </c>
      <c r="C11" s="202" t="s">
        <v>1</v>
      </c>
      <c r="D11" s="62"/>
      <c r="E11" s="200" t="s">
        <v>2</v>
      </c>
      <c r="F11" s="204" t="s">
        <v>24</v>
      </c>
      <c r="G11" s="205"/>
      <c r="H11" s="192" t="s">
        <v>3</v>
      </c>
      <c r="I11" s="192" t="s">
        <v>4</v>
      </c>
    </row>
    <row r="12" spans="1:9" x14ac:dyDescent="0.15">
      <c r="A12" s="53"/>
      <c r="B12" s="201"/>
      <c r="C12" s="203"/>
      <c r="D12" s="63"/>
      <c r="E12" s="201"/>
      <c r="F12" s="206"/>
      <c r="G12" s="207"/>
      <c r="H12" s="193"/>
      <c r="I12" s="193"/>
    </row>
    <row r="13" spans="1:9" x14ac:dyDescent="0.15">
      <c r="A13" s="53"/>
      <c r="B13" s="4" t="s">
        <v>7</v>
      </c>
      <c r="C13" s="5"/>
      <c r="D13" s="5"/>
      <c r="E13" s="5"/>
      <c r="F13" s="5"/>
      <c r="G13" s="5"/>
      <c r="H13" s="5"/>
      <c r="I13" s="5"/>
    </row>
    <row r="14" spans="1:9" x14ac:dyDescent="0.15">
      <c r="A14" s="53"/>
      <c r="B14" s="194">
        <v>1</v>
      </c>
      <c r="C14" s="12" t="s">
        <v>17</v>
      </c>
      <c r="D14" s="6"/>
      <c r="E14" s="17" t="s">
        <v>34</v>
      </c>
      <c r="F14" s="21"/>
      <c r="G14" s="28" t="s">
        <v>33</v>
      </c>
      <c r="H14" s="197" t="str">
        <f>$E$4</f>
        <v>tbdb522v</v>
      </c>
      <c r="I14" s="197"/>
    </row>
    <row r="15" spans="1:9" x14ac:dyDescent="0.15">
      <c r="A15" s="53"/>
      <c r="B15" s="195"/>
      <c r="C15" s="13"/>
      <c r="D15" s="7"/>
      <c r="E15" s="20" t="s">
        <v>35</v>
      </c>
      <c r="F15" s="21"/>
      <c r="G15" s="29" t="s">
        <v>12</v>
      </c>
      <c r="H15" s="198"/>
      <c r="I15" s="198"/>
    </row>
    <row r="16" spans="1:9" x14ac:dyDescent="0.15">
      <c r="A16" s="53"/>
      <c r="B16" s="195"/>
      <c r="C16" s="13"/>
      <c r="D16" s="7"/>
      <c r="E16" s="20"/>
      <c r="F16" s="21"/>
      <c r="G16" s="22"/>
      <c r="H16" s="198"/>
      <c r="I16" s="198"/>
    </row>
    <row r="17" spans="1:9" x14ac:dyDescent="0.15">
      <c r="A17" s="53"/>
      <c r="B17" s="195"/>
      <c r="C17" s="13"/>
      <c r="D17" s="7"/>
      <c r="E17" s="20" t="s">
        <v>11</v>
      </c>
      <c r="F17" s="21" t="s">
        <v>189</v>
      </c>
      <c r="G17" s="22" t="s">
        <v>10</v>
      </c>
      <c r="H17" s="198"/>
      <c r="I17" s="198"/>
    </row>
    <row r="18" spans="1:9" x14ac:dyDescent="0.15">
      <c r="A18" s="53"/>
      <c r="B18" s="195"/>
      <c r="C18" s="13"/>
      <c r="D18" s="7"/>
      <c r="E18" s="20"/>
      <c r="F18" s="21"/>
      <c r="G18" s="22" t="str">
        <f>CONCATENATE("確認) ",$E$4," であること")</f>
        <v>確認) tbdb522v であること</v>
      </c>
      <c r="H18" s="198"/>
      <c r="I18" s="198"/>
    </row>
    <row r="19" spans="1:9" x14ac:dyDescent="0.15">
      <c r="A19" s="53"/>
      <c r="B19" s="195"/>
      <c r="C19" s="13"/>
      <c r="D19" s="7"/>
      <c r="E19" s="20"/>
      <c r="F19" s="21"/>
      <c r="G19" s="22"/>
      <c r="H19" s="198"/>
      <c r="I19" s="198"/>
    </row>
    <row r="20" spans="1:9" x14ac:dyDescent="0.15">
      <c r="A20" s="53"/>
      <c r="B20" s="195"/>
      <c r="C20" s="13"/>
      <c r="D20" s="7"/>
      <c r="E20" s="20" t="s">
        <v>36</v>
      </c>
      <c r="F20" s="21" t="s">
        <v>189</v>
      </c>
      <c r="G20" s="22" t="s">
        <v>5</v>
      </c>
      <c r="H20" s="198"/>
      <c r="I20" s="198"/>
    </row>
    <row r="21" spans="1:9" x14ac:dyDescent="0.15">
      <c r="A21" s="53"/>
      <c r="B21" s="195"/>
      <c r="C21" s="13"/>
      <c r="D21" s="7"/>
      <c r="E21" s="20"/>
      <c r="F21" s="31"/>
      <c r="G21" s="22"/>
      <c r="H21" s="198"/>
      <c r="I21" s="198"/>
    </row>
    <row r="22" spans="1:9" x14ac:dyDescent="0.15">
      <c r="A22" s="53"/>
      <c r="B22" s="195"/>
      <c r="C22" s="13"/>
      <c r="D22" s="7"/>
      <c r="E22" s="20" t="s">
        <v>13</v>
      </c>
      <c r="F22" s="21" t="s">
        <v>190</v>
      </c>
      <c r="G22" s="22" t="s">
        <v>14</v>
      </c>
      <c r="H22" s="198"/>
      <c r="I22" s="198"/>
    </row>
    <row r="23" spans="1:9" x14ac:dyDescent="0.15">
      <c r="A23" s="53"/>
      <c r="B23" s="195"/>
      <c r="C23" s="13"/>
      <c r="D23" s="7"/>
      <c r="E23" s="20"/>
      <c r="F23" s="21"/>
      <c r="G23" s="22"/>
      <c r="H23" s="198"/>
      <c r="I23" s="198"/>
    </row>
    <row r="24" spans="1:9" x14ac:dyDescent="0.15">
      <c r="A24" s="53"/>
      <c r="B24" s="195"/>
      <c r="C24" s="13"/>
      <c r="D24" s="7"/>
      <c r="E24" s="30" t="s">
        <v>160</v>
      </c>
      <c r="F24" s="21" t="s">
        <v>187</v>
      </c>
      <c r="G24" s="131" t="s">
        <v>161</v>
      </c>
      <c r="H24" s="198"/>
      <c r="I24" s="198"/>
    </row>
    <row r="25" spans="1:9" x14ac:dyDescent="0.15">
      <c r="A25" s="53"/>
      <c r="B25" s="195"/>
      <c r="C25" s="13"/>
      <c r="D25" s="7"/>
      <c r="E25" s="137" t="s">
        <v>173</v>
      </c>
      <c r="F25" s="31"/>
      <c r="G25" s="131" t="s">
        <v>162</v>
      </c>
      <c r="H25" s="198"/>
      <c r="I25" s="198"/>
    </row>
    <row r="26" spans="1:9" x14ac:dyDescent="0.15">
      <c r="A26" s="53"/>
      <c r="B26" s="195"/>
      <c r="C26" s="13"/>
      <c r="D26" s="7"/>
      <c r="E26" s="20"/>
      <c r="F26" s="31"/>
      <c r="G26" s="22"/>
      <c r="H26" s="198"/>
      <c r="I26" s="198"/>
    </row>
    <row r="27" spans="1:9" x14ac:dyDescent="0.15">
      <c r="A27" s="53"/>
      <c r="B27" s="195"/>
      <c r="C27" s="13"/>
      <c r="D27" s="7"/>
      <c r="E27" s="30" t="s">
        <v>60</v>
      </c>
      <c r="F27" s="21" t="s">
        <v>187</v>
      </c>
      <c r="G27" s="32" t="str">
        <f>パラメタ!H12</f>
        <v>/opt/s02/mysql/bin/mysql --defaults-file=/data/s02/mysql/my.cnf -u root -p town --socket=/data/s02/mysql/mysql.sock</v>
      </c>
      <c r="H27" s="198"/>
      <c r="I27" s="198"/>
    </row>
    <row r="28" spans="1:9" x14ac:dyDescent="0.15">
      <c r="A28" s="53"/>
      <c r="B28" s="195"/>
      <c r="C28" s="13"/>
      <c r="D28" s="7"/>
      <c r="E28" s="30"/>
      <c r="F28" s="31"/>
      <c r="G28" s="32" t="s">
        <v>163</v>
      </c>
      <c r="H28" s="198"/>
      <c r="I28" s="198"/>
    </row>
    <row r="29" spans="1:9" x14ac:dyDescent="0.15">
      <c r="A29" s="53"/>
      <c r="B29" s="196"/>
      <c r="C29" s="14"/>
      <c r="D29" s="8"/>
      <c r="E29" s="26"/>
      <c r="F29" s="24"/>
      <c r="G29" s="27"/>
      <c r="H29" s="199"/>
      <c r="I29" s="199"/>
    </row>
    <row r="30" spans="1:9" x14ac:dyDescent="0.15">
      <c r="A30" s="53"/>
      <c r="B30" s="4" t="s">
        <v>7</v>
      </c>
      <c r="C30" s="5"/>
      <c r="D30" s="5"/>
      <c r="E30" s="114"/>
      <c r="F30" s="5"/>
      <c r="G30" s="5"/>
      <c r="H30" s="5"/>
      <c r="I30" s="5"/>
    </row>
    <row r="31" spans="1:9" s="53" customFormat="1" ht="11.25" customHeight="1" x14ac:dyDescent="0.15">
      <c r="B31" s="194">
        <v>2</v>
      </c>
      <c r="C31" s="13" t="s">
        <v>20</v>
      </c>
      <c r="D31" s="9"/>
      <c r="E31" s="17"/>
      <c r="F31" s="18"/>
      <c r="G31" s="22"/>
      <c r="H31" s="197" t="str">
        <f>$E$4</f>
        <v>tbdb522v</v>
      </c>
      <c r="I31" s="197"/>
    </row>
    <row r="32" spans="1:9" s="53" customFormat="1" ht="11.25" customHeight="1" x14ac:dyDescent="0.15">
      <c r="B32" s="195"/>
      <c r="C32" s="13"/>
      <c r="D32" s="9"/>
      <c r="E32" s="20" t="s">
        <v>21</v>
      </c>
      <c r="F32" s="21" t="s">
        <v>191</v>
      </c>
      <c r="G32" s="22" t="str">
        <f>IF(パラメタ!S25="","",CONCATENATE("SELECT Host,User FROM mysql.user WHERE user='",パラメタ!D25,"'\G"))</f>
        <v>SELECT Host,User FROM mysql.user WHERE user='bcz049633'\G</v>
      </c>
      <c r="H32" s="198"/>
      <c r="I32" s="198"/>
    </row>
    <row r="33" spans="1:9" s="53" customFormat="1" ht="11.25" customHeight="1" x14ac:dyDescent="0.15">
      <c r="B33" s="195"/>
      <c r="C33" s="13"/>
      <c r="D33" s="9"/>
      <c r="E33" s="38"/>
      <c r="F33" s="21" t="s">
        <v>191</v>
      </c>
      <c r="G33" s="22" t="str">
        <f>IF(パラメタ!S26="","",CONCATENATE("SELECT Host,User FROM mysql.user WHERE user=""",パラメタ!D26,"""\G"))</f>
        <v>SELECT Host,User FROM mysql.user WHERE user="bcz049634"\G</v>
      </c>
      <c r="H33" s="198"/>
      <c r="I33" s="198"/>
    </row>
    <row r="34" spans="1:9" s="53" customFormat="1" ht="11.25" customHeight="1" x14ac:dyDescent="0.15">
      <c r="B34" s="195"/>
      <c r="C34" s="13"/>
      <c r="D34" s="9"/>
      <c r="E34" s="38"/>
      <c r="F34" s="21" t="s">
        <v>191</v>
      </c>
      <c r="G34" s="22" t="str">
        <f>IF(パラメタ!S27="","",CONCATENATE("SELECT Host,User FROM mysql.user WHERE user=""",パラメタ!D27,"""\G"))</f>
        <v>SELECT Host,User FROM mysql.user WHERE user="bc0090761"\G</v>
      </c>
      <c r="H34" s="198"/>
      <c r="I34" s="198"/>
    </row>
    <row r="35" spans="1:9" s="53" customFormat="1" ht="11.25" customHeight="1" x14ac:dyDescent="0.15">
      <c r="B35" s="195"/>
      <c r="C35" s="13"/>
      <c r="D35" s="9"/>
      <c r="E35" s="38"/>
      <c r="F35" s="21" t="s">
        <v>191</v>
      </c>
      <c r="G35" s="22" t="str">
        <f>IF(パラメタ!S28="","",CONCATENATE("SELECT Host,User FROM mysql.user WHERE user=""",パラメタ!D28,"""\G"))</f>
        <v/>
      </c>
      <c r="H35" s="198"/>
      <c r="I35" s="198"/>
    </row>
    <row r="36" spans="1:9" s="53" customFormat="1" ht="11.25" customHeight="1" x14ac:dyDescent="0.15">
      <c r="B36" s="195"/>
      <c r="C36" s="13"/>
      <c r="D36" s="9"/>
      <c r="E36" s="38"/>
      <c r="F36" s="21" t="s">
        <v>191</v>
      </c>
      <c r="G36" s="22" t="str">
        <f>IF(パラメタ!S29="","",CONCATENATE("SELECT Host,User FROM mysql.user WHERE user=""",パラメタ!D29,"""\G"))</f>
        <v/>
      </c>
      <c r="H36" s="198"/>
      <c r="I36" s="198"/>
    </row>
    <row r="37" spans="1:9" s="53" customFormat="1" ht="11.25" customHeight="1" x14ac:dyDescent="0.15">
      <c r="B37" s="195"/>
      <c r="C37" s="13"/>
      <c r="D37" s="9"/>
      <c r="E37" s="38"/>
      <c r="F37" s="21" t="s">
        <v>191</v>
      </c>
      <c r="G37" s="22" t="str">
        <f>IF(パラメタ!S30="","",CONCATENATE("SELECT Host,User FROM mysql.user WHERE user=""",パラメタ!D30,"""\G"))</f>
        <v/>
      </c>
      <c r="H37" s="198"/>
      <c r="I37" s="198"/>
    </row>
    <row r="38" spans="1:9" s="53" customFormat="1" ht="11.25" customHeight="1" x14ac:dyDescent="0.15">
      <c r="B38" s="195"/>
      <c r="C38" s="13"/>
      <c r="D38" s="9"/>
      <c r="E38" s="38"/>
      <c r="F38" s="21" t="s">
        <v>191</v>
      </c>
      <c r="G38" s="22" t="str">
        <f>IF(パラメタ!S31="","",CONCATENATE("SELECT Host,User FROM mysql.user WHERE user='",パラメタ!D31,"'\G"))</f>
        <v/>
      </c>
      <c r="H38" s="198"/>
      <c r="I38" s="198"/>
    </row>
    <row r="39" spans="1:9" s="53" customFormat="1" ht="11.25" customHeight="1" x14ac:dyDescent="0.15">
      <c r="B39" s="195"/>
      <c r="C39" s="13"/>
      <c r="D39" s="9"/>
      <c r="E39" s="38"/>
      <c r="F39" s="21" t="s">
        <v>191</v>
      </c>
      <c r="G39" s="22" t="str">
        <f>IF(パラメタ!S32="","",CONCATENATE("SELECT Host,User FROM mysql.user WHERE user=""",パラメタ!D32,"""\G"))</f>
        <v/>
      </c>
      <c r="H39" s="198"/>
      <c r="I39" s="198"/>
    </row>
    <row r="40" spans="1:9" s="53" customFormat="1" ht="11.25" customHeight="1" x14ac:dyDescent="0.15">
      <c r="B40" s="195"/>
      <c r="C40" s="13"/>
      <c r="D40" s="9"/>
      <c r="E40" s="38"/>
      <c r="F40" s="21" t="s">
        <v>191</v>
      </c>
      <c r="G40" s="22" t="str">
        <f>IF(パラメタ!S33="","",CONCATENATE("SELECT Host,User FROM mysql.user WHERE user=""",パラメタ!D33,"""\G"))</f>
        <v/>
      </c>
      <c r="H40" s="198"/>
      <c r="I40" s="198"/>
    </row>
    <row r="41" spans="1:9" s="53" customFormat="1" ht="11.25" customHeight="1" x14ac:dyDescent="0.15">
      <c r="B41" s="195"/>
      <c r="C41" s="13"/>
      <c r="D41" s="9"/>
      <c r="E41" s="38"/>
      <c r="F41" s="21" t="s">
        <v>191</v>
      </c>
      <c r="G41" s="22" t="str">
        <f>IF(パラメタ!S34="","",CONCATENATE("SELECT Host,User FROM mysql.user WHERE user=""",パラメタ!D34,"""\G"))</f>
        <v/>
      </c>
      <c r="H41" s="198"/>
      <c r="I41" s="198"/>
    </row>
    <row r="42" spans="1:9" s="53" customFormat="1" ht="11.25" customHeight="1" x14ac:dyDescent="0.15">
      <c r="B42" s="196"/>
      <c r="C42" s="14"/>
      <c r="D42" s="10"/>
      <c r="E42" s="38"/>
      <c r="F42" s="39"/>
      <c r="G42" s="40"/>
      <c r="H42" s="198"/>
      <c r="I42" s="198"/>
    </row>
    <row r="43" spans="1:9" s="59" customFormat="1" x14ac:dyDescent="0.15">
      <c r="A43" s="58"/>
      <c r="B43" s="194">
        <v>3</v>
      </c>
      <c r="C43" s="41" t="s">
        <v>63</v>
      </c>
      <c r="D43" s="42"/>
      <c r="E43" s="43"/>
      <c r="F43" s="44"/>
      <c r="G43" s="45"/>
      <c r="H43" s="208" t="str">
        <f>$E$4</f>
        <v>tbdb522v</v>
      </c>
      <c r="I43" s="208"/>
    </row>
    <row r="44" spans="1:9" s="59" customFormat="1" x14ac:dyDescent="0.15">
      <c r="A44" s="58"/>
      <c r="B44" s="195"/>
      <c r="C44" s="33"/>
      <c r="D44" s="34"/>
      <c r="E44" s="35" t="s">
        <v>184</v>
      </c>
      <c r="F44" s="21" t="s">
        <v>195</v>
      </c>
      <c r="G44" s="94" t="s">
        <v>196</v>
      </c>
      <c r="H44" s="209"/>
      <c r="I44" s="209"/>
    </row>
    <row r="45" spans="1:9" s="59" customFormat="1" x14ac:dyDescent="0.15">
      <c r="A45" s="58"/>
      <c r="B45" s="195"/>
      <c r="C45" s="33"/>
      <c r="D45" s="34"/>
      <c r="E45" s="35"/>
      <c r="F45" s="36"/>
      <c r="G45" s="94" t="s">
        <v>197</v>
      </c>
      <c r="H45" s="209"/>
      <c r="I45" s="209"/>
    </row>
    <row r="46" spans="1:9" s="59" customFormat="1" x14ac:dyDescent="0.15">
      <c r="A46" s="58"/>
      <c r="B46" s="195"/>
      <c r="C46" s="33"/>
      <c r="D46" s="34"/>
      <c r="E46" s="158"/>
      <c r="F46" s="159"/>
      <c r="G46" s="160"/>
      <c r="H46" s="209"/>
      <c r="I46" s="209"/>
    </row>
    <row r="47" spans="1:9" x14ac:dyDescent="0.15">
      <c r="A47" s="53"/>
      <c r="B47" s="4" t="s">
        <v>9</v>
      </c>
      <c r="C47" s="5"/>
      <c r="D47" s="5"/>
      <c r="E47" s="5"/>
      <c r="F47" s="5"/>
      <c r="G47" s="5"/>
      <c r="H47" s="5"/>
      <c r="I47" s="5"/>
    </row>
    <row r="48" spans="1:9" s="53" customFormat="1" ht="11.25" customHeight="1" x14ac:dyDescent="0.15">
      <c r="B48" s="194">
        <v>4</v>
      </c>
      <c r="C48" s="13" t="s">
        <v>15</v>
      </c>
      <c r="D48" s="9"/>
      <c r="E48" s="17"/>
      <c r="F48" s="18"/>
      <c r="G48" s="19"/>
      <c r="H48" s="197" t="str">
        <f>$E$4</f>
        <v>tbdb522v</v>
      </c>
      <c r="I48" s="197"/>
    </row>
    <row r="49" spans="1:9" s="53" customFormat="1" ht="11.25" customHeight="1" x14ac:dyDescent="0.15">
      <c r="B49" s="195"/>
      <c r="C49" s="15"/>
      <c r="D49" s="9"/>
      <c r="E49" s="20" t="s">
        <v>16</v>
      </c>
      <c r="F49" s="21"/>
      <c r="G49" s="37"/>
      <c r="H49" s="198"/>
      <c r="I49" s="198"/>
    </row>
    <row r="50" spans="1:9" s="53" customFormat="1" ht="11.25" customHeight="1" x14ac:dyDescent="0.15">
      <c r="B50" s="195"/>
      <c r="C50" s="15"/>
      <c r="D50" s="9"/>
      <c r="E50" s="20"/>
      <c r="F50" s="21"/>
      <c r="G50" s="37"/>
      <c r="H50" s="198"/>
      <c r="I50" s="198"/>
    </row>
    <row r="51" spans="1:9" s="53" customFormat="1" ht="11.25" customHeight="1" x14ac:dyDescent="0.15">
      <c r="B51" s="195"/>
      <c r="C51" s="15"/>
      <c r="D51" s="9"/>
      <c r="E51" s="20"/>
      <c r="F51" s="21"/>
      <c r="G51" s="37"/>
      <c r="H51" s="198"/>
      <c r="I51" s="198"/>
    </row>
    <row r="52" spans="1:9" s="53" customFormat="1" ht="11.25" customHeight="1" x14ac:dyDescent="0.15">
      <c r="B52" s="195"/>
      <c r="C52" s="15"/>
      <c r="D52" s="9"/>
      <c r="E52" s="20"/>
      <c r="F52" s="21"/>
      <c r="G52" s="37"/>
      <c r="H52" s="198"/>
      <c r="I52" s="198"/>
    </row>
    <row r="53" spans="1:9" s="53" customFormat="1" ht="11.25" customHeight="1" x14ac:dyDescent="0.15">
      <c r="B53" s="195"/>
      <c r="C53" s="15"/>
      <c r="D53" s="9"/>
      <c r="E53" s="20"/>
      <c r="F53" s="21"/>
      <c r="G53" s="37"/>
      <c r="H53" s="198"/>
      <c r="I53" s="198"/>
    </row>
    <row r="54" spans="1:9" s="53" customFormat="1" ht="11.25" customHeight="1" x14ac:dyDescent="0.15">
      <c r="B54" s="195"/>
      <c r="C54" s="15"/>
      <c r="D54" s="9"/>
      <c r="E54" s="20"/>
      <c r="F54" s="21"/>
      <c r="G54" s="37"/>
      <c r="H54" s="198"/>
      <c r="I54" s="198"/>
    </row>
    <row r="55" spans="1:9" s="53" customFormat="1" ht="11.25" customHeight="1" x14ac:dyDescent="0.15">
      <c r="B55" s="195"/>
      <c r="C55" s="15"/>
      <c r="D55" s="9"/>
      <c r="E55" s="20"/>
      <c r="F55" s="21"/>
      <c r="G55" s="37"/>
      <c r="H55" s="198"/>
      <c r="I55" s="198"/>
    </row>
    <row r="56" spans="1:9" s="53" customFormat="1" ht="11.25" customHeight="1" x14ac:dyDescent="0.15">
      <c r="B56" s="195"/>
      <c r="C56" s="15"/>
      <c r="D56" s="9"/>
      <c r="E56" s="20"/>
      <c r="F56" s="21"/>
      <c r="G56" s="37"/>
      <c r="H56" s="198"/>
      <c r="I56" s="198"/>
    </row>
    <row r="57" spans="1:9" s="53" customFormat="1" ht="11.25" customHeight="1" x14ac:dyDescent="0.15">
      <c r="B57" s="195"/>
      <c r="C57" s="15"/>
      <c r="D57" s="9"/>
      <c r="E57" s="20"/>
      <c r="F57" s="21"/>
      <c r="G57" s="37"/>
      <c r="H57" s="198"/>
      <c r="I57" s="198"/>
    </row>
    <row r="58" spans="1:9" s="53" customFormat="1" ht="11.25" customHeight="1" x14ac:dyDescent="0.15">
      <c r="B58" s="195"/>
      <c r="C58" s="15"/>
      <c r="D58" s="9"/>
      <c r="E58" s="20"/>
      <c r="F58" s="21"/>
      <c r="G58" s="37"/>
      <c r="H58" s="198"/>
      <c r="I58" s="198"/>
    </row>
    <row r="59" spans="1:9" s="53" customFormat="1" x14ac:dyDescent="0.15">
      <c r="B59" s="196"/>
      <c r="C59" s="16"/>
      <c r="D59" s="10"/>
      <c r="E59" s="23"/>
      <c r="F59" s="24"/>
      <c r="G59" s="25"/>
      <c r="H59" s="199"/>
      <c r="I59" s="199"/>
    </row>
    <row r="60" spans="1:9" x14ac:dyDescent="0.15">
      <c r="A60" s="53"/>
      <c r="B60" s="4" t="s">
        <v>8</v>
      </c>
      <c r="C60" s="5"/>
      <c r="D60" s="5"/>
      <c r="E60" s="5"/>
      <c r="F60" s="5"/>
      <c r="G60" s="5"/>
      <c r="H60" s="5"/>
      <c r="I60" s="5"/>
    </row>
    <row r="61" spans="1:9" s="53" customFormat="1" ht="11.25" customHeight="1" x14ac:dyDescent="0.15">
      <c r="B61" s="194">
        <v>6</v>
      </c>
      <c r="C61" s="13" t="s">
        <v>20</v>
      </c>
      <c r="D61" s="9"/>
      <c r="E61" s="17"/>
      <c r="F61" s="18"/>
      <c r="G61" s="19"/>
      <c r="H61" s="197" t="str">
        <f>$E$4</f>
        <v>tbdb522v</v>
      </c>
      <c r="I61" s="197"/>
    </row>
    <row r="62" spans="1:9" s="53" customFormat="1" ht="11.25" customHeight="1" x14ac:dyDescent="0.15">
      <c r="B62" s="195"/>
      <c r="C62" s="13"/>
      <c r="D62" s="9"/>
      <c r="E62" s="20" t="s">
        <v>22</v>
      </c>
      <c r="F62" s="21" t="s">
        <v>193</v>
      </c>
      <c r="G62" s="22" t="str">
        <f>IF(パラメタ!S25="","",CONCATENATE("SELECT Host,User FROM mysql.user WHERE user='",パラメタ!D25,"'\G"))</f>
        <v>SELECT Host,User FROM mysql.user WHERE user='bcz049633'\G</v>
      </c>
      <c r="H62" s="198"/>
      <c r="I62" s="198"/>
    </row>
    <row r="63" spans="1:9" s="53" customFormat="1" ht="11.25" customHeight="1" x14ac:dyDescent="0.15">
      <c r="B63" s="195"/>
      <c r="C63" s="13"/>
      <c r="D63" s="9"/>
      <c r="E63" s="38"/>
      <c r="F63" s="21" t="s">
        <v>193</v>
      </c>
      <c r="G63" s="22" t="str">
        <f>IF(パラメタ!S26="","",CONCATENATE("SELECT Host,User FROM mysql.user WHERE user='",パラメタ!D26,"'\G"))</f>
        <v>SELECT Host,User FROM mysql.user WHERE user='bcz049634'\G</v>
      </c>
      <c r="H63" s="198"/>
      <c r="I63" s="198"/>
    </row>
    <row r="64" spans="1:9" s="53" customFormat="1" ht="11.25" customHeight="1" x14ac:dyDescent="0.15">
      <c r="B64" s="195"/>
      <c r="C64" s="13"/>
      <c r="D64" s="9"/>
      <c r="E64" s="38"/>
      <c r="F64" s="21" t="s">
        <v>193</v>
      </c>
      <c r="G64" s="22" t="str">
        <f>IF(パラメタ!S27="","",CONCATENATE("SELECT Host,User FROM mysql.user WHERE user='",パラメタ!D27,"'\G"))</f>
        <v>SELECT Host,User FROM mysql.user WHERE user='bc0090761'\G</v>
      </c>
      <c r="H64" s="198"/>
      <c r="I64" s="198"/>
    </row>
    <row r="65" spans="2:9" s="53" customFormat="1" ht="11.25" customHeight="1" x14ac:dyDescent="0.15">
      <c r="B65" s="195"/>
      <c r="C65" s="13"/>
      <c r="D65" s="9"/>
      <c r="E65" s="38"/>
      <c r="F65" s="21" t="s">
        <v>193</v>
      </c>
      <c r="G65" s="22" t="str">
        <f>IF(パラメタ!S28="","",CONCATENATE("SELECT Host,User FROM mysql.user WHERE user='",パラメタ!D28,"'\G"))</f>
        <v/>
      </c>
      <c r="H65" s="198"/>
      <c r="I65" s="198"/>
    </row>
    <row r="66" spans="2:9" s="53" customFormat="1" ht="11.25" customHeight="1" x14ac:dyDescent="0.15">
      <c r="B66" s="195"/>
      <c r="C66" s="13"/>
      <c r="D66" s="9"/>
      <c r="E66" s="38"/>
      <c r="F66" s="21" t="s">
        <v>193</v>
      </c>
      <c r="G66" s="22" t="str">
        <f>IF(パラメタ!S29="","",CONCATENATE("SELECT Host,User FROM mysql.user WHERE user='",パラメタ!D29,"'\G"))</f>
        <v/>
      </c>
      <c r="H66" s="198"/>
      <c r="I66" s="198"/>
    </row>
    <row r="67" spans="2:9" s="53" customFormat="1" ht="11.25" customHeight="1" x14ac:dyDescent="0.15">
      <c r="B67" s="195"/>
      <c r="C67" s="13"/>
      <c r="D67" s="9"/>
      <c r="E67" s="38"/>
      <c r="F67" s="21" t="s">
        <v>193</v>
      </c>
      <c r="G67" s="22" t="str">
        <f>IF(パラメタ!S30="","",CONCATENATE("SELECT Host,User FROM mysql.user WHERE user='",パラメタ!D30,"'\G"))</f>
        <v/>
      </c>
      <c r="H67" s="198"/>
      <c r="I67" s="198"/>
    </row>
    <row r="68" spans="2:9" s="53" customFormat="1" ht="11.25" customHeight="1" x14ac:dyDescent="0.15">
      <c r="B68" s="195"/>
      <c r="C68" s="13"/>
      <c r="D68" s="9"/>
      <c r="E68" s="38"/>
      <c r="F68" s="21" t="s">
        <v>193</v>
      </c>
      <c r="G68" s="22" t="str">
        <f>IF(パラメタ!S31="","",CONCATENATE("SELECT Host,User FROM mysql.user WHERE user='",パラメタ!D31,"'\G"))</f>
        <v/>
      </c>
      <c r="H68" s="198"/>
      <c r="I68" s="198"/>
    </row>
    <row r="69" spans="2:9" s="53" customFormat="1" ht="11.25" customHeight="1" x14ac:dyDescent="0.15">
      <c r="B69" s="195"/>
      <c r="C69" s="13"/>
      <c r="D69" s="9"/>
      <c r="E69" s="38"/>
      <c r="F69" s="21" t="s">
        <v>193</v>
      </c>
      <c r="G69" s="22" t="str">
        <f>IF(パラメタ!S32="","",CONCATENATE("SELECT Host,User FROM mysql.user WHERE user='",パラメタ!D32,"'\G"))</f>
        <v/>
      </c>
      <c r="H69" s="198"/>
      <c r="I69" s="198"/>
    </row>
    <row r="70" spans="2:9" s="53" customFormat="1" ht="11.25" customHeight="1" x14ac:dyDescent="0.15">
      <c r="B70" s="195"/>
      <c r="C70" s="13"/>
      <c r="D70" s="9"/>
      <c r="E70" s="38"/>
      <c r="F70" s="21" t="s">
        <v>193</v>
      </c>
      <c r="G70" s="22" t="str">
        <f>IF(パラメタ!S33="","",CONCATENATE("SELECT Host,User FROM mysql.user WHERE user='",パラメタ!D33,"'\G"))</f>
        <v/>
      </c>
      <c r="H70" s="198"/>
      <c r="I70" s="198"/>
    </row>
    <row r="71" spans="2:9" s="53" customFormat="1" ht="11.25" customHeight="1" x14ac:dyDescent="0.15">
      <c r="B71" s="195"/>
      <c r="C71" s="13"/>
      <c r="D71" s="9"/>
      <c r="E71" s="38"/>
      <c r="F71" s="21" t="s">
        <v>193</v>
      </c>
      <c r="G71" s="22" t="str">
        <f>IF(パラメタ!S34="","",CONCATENATE("SELECT Host,User FROM mysql.user WHERE user='",パラメタ!D34,"'\G"))</f>
        <v/>
      </c>
      <c r="H71" s="198"/>
      <c r="I71" s="198"/>
    </row>
    <row r="72" spans="2:9" s="53" customFormat="1" ht="11.25" customHeight="1" x14ac:dyDescent="0.15">
      <c r="B72" s="195"/>
      <c r="C72" s="14"/>
      <c r="D72" s="10"/>
      <c r="E72" s="38"/>
      <c r="F72" s="39"/>
      <c r="G72" s="40"/>
      <c r="H72" s="198"/>
      <c r="I72" s="198"/>
    </row>
    <row r="73" spans="2:9" s="53" customFormat="1" ht="11.25" customHeight="1" x14ac:dyDescent="0.15">
      <c r="B73" s="195"/>
      <c r="C73" s="13" t="s">
        <v>92</v>
      </c>
      <c r="D73" s="9"/>
      <c r="E73" s="17"/>
      <c r="F73" s="18"/>
      <c r="G73" s="19"/>
      <c r="H73" s="197" t="str">
        <f>$E$4</f>
        <v>tbdb522v</v>
      </c>
      <c r="I73" s="197"/>
    </row>
    <row r="74" spans="2:9" s="53" customFormat="1" ht="11.25" customHeight="1" x14ac:dyDescent="0.15">
      <c r="B74" s="195"/>
      <c r="C74" s="13"/>
      <c r="D74" s="9"/>
      <c r="E74" s="20" t="s">
        <v>93</v>
      </c>
      <c r="F74" s="21" t="s">
        <v>192</v>
      </c>
      <c r="G74" s="22" t="str">
        <f>IF(パラメタ!S25="","",CONCATENATE("SHOW GRANTS FOR '",パラメタ!D25,"'@'%';"))</f>
        <v>SHOW GRANTS FOR 'bcz049633'@'%';</v>
      </c>
      <c r="H74" s="198"/>
      <c r="I74" s="198"/>
    </row>
    <row r="75" spans="2:9" s="53" customFormat="1" ht="11.25" customHeight="1" x14ac:dyDescent="0.15">
      <c r="B75" s="195"/>
      <c r="C75" s="13"/>
      <c r="D75" s="9"/>
      <c r="E75" s="38"/>
      <c r="F75" s="21" t="s">
        <v>192</v>
      </c>
      <c r="G75" s="22" t="str">
        <f>IF(パラメタ!S26="","",CONCATENATE("SHOW GRANTS FOR '",パラメタ!D26,"'@'%';"))</f>
        <v>SHOW GRANTS FOR 'bcz049634'@'%';</v>
      </c>
      <c r="H75" s="198"/>
      <c r="I75" s="198"/>
    </row>
    <row r="76" spans="2:9" s="53" customFormat="1" ht="11.25" customHeight="1" x14ac:dyDescent="0.15">
      <c r="B76" s="195"/>
      <c r="C76" s="13"/>
      <c r="D76" s="9"/>
      <c r="E76" s="38"/>
      <c r="F76" s="21" t="s">
        <v>192</v>
      </c>
      <c r="G76" s="22" t="str">
        <f>IF(パラメタ!S27="","",CONCATENATE("SHOW GRANTS FOR '",パラメタ!D27,"'@'%';"))</f>
        <v>SHOW GRANTS FOR 'bc0090761'@'%';</v>
      </c>
      <c r="H76" s="198"/>
      <c r="I76" s="198"/>
    </row>
    <row r="77" spans="2:9" s="53" customFormat="1" ht="11.25" customHeight="1" x14ac:dyDescent="0.15">
      <c r="B77" s="195"/>
      <c r="C77" s="13"/>
      <c r="D77" s="9"/>
      <c r="E77" s="38"/>
      <c r="F77" s="21" t="s">
        <v>192</v>
      </c>
      <c r="G77" s="22" t="str">
        <f>IF(パラメタ!S28="","",CONCATENATE("SHOW GRANTS FOR '",パラメタ!D28,"'@'%';"))</f>
        <v/>
      </c>
      <c r="H77" s="198"/>
      <c r="I77" s="198"/>
    </row>
    <row r="78" spans="2:9" s="53" customFormat="1" ht="11.25" customHeight="1" x14ac:dyDescent="0.15">
      <c r="B78" s="195"/>
      <c r="C78" s="13"/>
      <c r="D78" s="9"/>
      <c r="E78" s="38"/>
      <c r="F78" s="21" t="s">
        <v>192</v>
      </c>
      <c r="G78" s="22" t="str">
        <f>IF(パラメタ!S29="","",CONCATENATE("SHOW GRANTS FOR '",パラメタ!D29,"'@'%';"))</f>
        <v/>
      </c>
      <c r="H78" s="198"/>
      <c r="I78" s="198"/>
    </row>
    <row r="79" spans="2:9" s="53" customFormat="1" ht="11.25" customHeight="1" x14ac:dyDescent="0.15">
      <c r="B79" s="195"/>
      <c r="C79" s="13"/>
      <c r="D79" s="9"/>
      <c r="E79" s="38"/>
      <c r="F79" s="21" t="s">
        <v>192</v>
      </c>
      <c r="G79" s="22" t="str">
        <f>IF(パラメタ!S30="","",CONCATENATE("SHOW GRANTS FOR '",パラメタ!D30,"'@'%';"))</f>
        <v/>
      </c>
      <c r="H79" s="198"/>
      <c r="I79" s="198"/>
    </row>
    <row r="80" spans="2:9" s="53" customFormat="1" ht="11.25" customHeight="1" x14ac:dyDescent="0.15">
      <c r="B80" s="195"/>
      <c r="C80" s="13"/>
      <c r="D80" s="9"/>
      <c r="E80" s="38"/>
      <c r="F80" s="21" t="s">
        <v>192</v>
      </c>
      <c r="G80" s="22" t="str">
        <f>IF(パラメタ!S31="","",CONCATENATE("SHOW GRANTS FOR '",パラメタ!D31,"'@'%';"))</f>
        <v/>
      </c>
      <c r="H80" s="198"/>
      <c r="I80" s="198"/>
    </row>
    <row r="81" spans="1:9" s="53" customFormat="1" ht="11.25" customHeight="1" x14ac:dyDescent="0.15">
      <c r="B81" s="195"/>
      <c r="C81" s="13"/>
      <c r="D81" s="9"/>
      <c r="E81" s="38"/>
      <c r="F81" s="21" t="s">
        <v>192</v>
      </c>
      <c r="G81" s="22" t="str">
        <f>IF(パラメタ!S32="","",CONCATENATE("SHOW GRANTS FOR '",パラメタ!D32,"'@'%';"))</f>
        <v/>
      </c>
      <c r="H81" s="198"/>
      <c r="I81" s="198"/>
    </row>
    <row r="82" spans="1:9" s="53" customFormat="1" ht="11.25" customHeight="1" x14ac:dyDescent="0.15">
      <c r="B82" s="195"/>
      <c r="C82" s="13"/>
      <c r="D82" s="9"/>
      <c r="E82" s="38"/>
      <c r="F82" s="21" t="s">
        <v>192</v>
      </c>
      <c r="G82" s="22" t="str">
        <f>IF(パラメタ!S33="","",CONCATENATE("SHOW GRANTS FOR '",パラメタ!D33,"'@'%';"))</f>
        <v/>
      </c>
      <c r="H82" s="198"/>
      <c r="I82" s="198"/>
    </row>
    <row r="83" spans="1:9" s="53" customFormat="1" ht="11.25" customHeight="1" x14ac:dyDescent="0.15">
      <c r="B83" s="195"/>
      <c r="C83" s="13"/>
      <c r="D83" s="9"/>
      <c r="E83" s="38"/>
      <c r="F83" s="21" t="s">
        <v>192</v>
      </c>
      <c r="G83" s="22" t="str">
        <f>IF(パラメタ!S34="","",CONCATENATE("SHOW GRANTS FOR '",パラメタ!D34,"'@'%';"))</f>
        <v/>
      </c>
      <c r="H83" s="198"/>
      <c r="I83" s="198"/>
    </row>
    <row r="84" spans="1:9" s="53" customFormat="1" ht="11.25" customHeight="1" x14ac:dyDescent="0.15">
      <c r="B84" s="196"/>
      <c r="C84" s="14"/>
      <c r="D84" s="10"/>
      <c r="E84" s="38"/>
      <c r="F84" s="39"/>
      <c r="G84" s="40"/>
      <c r="H84" s="198"/>
      <c r="I84" s="198"/>
    </row>
    <row r="85" spans="1:9" s="59" customFormat="1" x14ac:dyDescent="0.15">
      <c r="A85" s="58"/>
      <c r="B85" s="194">
        <v>8</v>
      </c>
      <c r="C85" s="41" t="s">
        <v>65</v>
      </c>
      <c r="D85" s="42"/>
      <c r="E85" s="43"/>
      <c r="F85" s="44"/>
      <c r="G85" s="45"/>
      <c r="H85" s="208" t="str">
        <f>$E$4</f>
        <v>tbdb522v</v>
      </c>
      <c r="I85" s="208"/>
    </row>
    <row r="86" spans="1:9" s="59" customFormat="1" x14ac:dyDescent="0.15">
      <c r="A86" s="58"/>
      <c r="B86" s="195"/>
      <c r="C86" s="33"/>
      <c r="D86" s="34"/>
      <c r="E86" s="35" t="s">
        <v>66</v>
      </c>
      <c r="F86" s="21" t="s">
        <v>192</v>
      </c>
      <c r="G86" s="37" t="s">
        <v>67</v>
      </c>
      <c r="H86" s="209"/>
      <c r="I86" s="209"/>
    </row>
    <row r="87" spans="1:9" s="59" customFormat="1" x14ac:dyDescent="0.15">
      <c r="A87" s="58"/>
      <c r="B87" s="195"/>
      <c r="C87" s="33"/>
      <c r="D87" s="34"/>
      <c r="E87" s="35"/>
      <c r="F87" s="36"/>
      <c r="G87" s="37"/>
      <c r="H87" s="209"/>
      <c r="I87" s="209"/>
    </row>
    <row r="88" spans="1:9" s="59" customFormat="1" x14ac:dyDescent="0.15">
      <c r="A88" s="58"/>
      <c r="B88" s="195"/>
      <c r="C88" s="33"/>
      <c r="D88" s="34"/>
      <c r="E88" s="35" t="s">
        <v>68</v>
      </c>
      <c r="F88" s="21" t="s">
        <v>192</v>
      </c>
      <c r="G88" s="37" t="s">
        <v>18</v>
      </c>
      <c r="H88" s="209"/>
      <c r="I88" s="209"/>
    </row>
    <row r="89" spans="1:9" s="58" customFormat="1" ht="11.25" customHeight="1" x14ac:dyDescent="0.15">
      <c r="B89" s="196"/>
      <c r="C89" s="46"/>
      <c r="D89" s="47"/>
      <c r="E89" s="48"/>
      <c r="F89" s="49"/>
      <c r="G89" s="50"/>
      <c r="H89" s="210"/>
      <c r="I89" s="210"/>
    </row>
    <row r="90" spans="1:9" s="53" customFormat="1" ht="11.25" customHeight="1" x14ac:dyDescent="0.15">
      <c r="B90" s="195">
        <v>9</v>
      </c>
      <c r="C90" s="15" t="s">
        <v>6</v>
      </c>
      <c r="D90" s="9"/>
      <c r="E90" s="38" t="s">
        <v>13</v>
      </c>
      <c r="F90" s="21" t="s">
        <v>187</v>
      </c>
      <c r="G90" s="40" t="s">
        <v>14</v>
      </c>
      <c r="H90" s="198" t="str">
        <f>$E$4</f>
        <v>tbdb522v</v>
      </c>
      <c r="I90" s="198"/>
    </row>
    <row r="91" spans="1:9" x14ac:dyDescent="0.15">
      <c r="A91" s="53"/>
      <c r="B91" s="195"/>
      <c r="C91" s="13"/>
      <c r="D91" s="7"/>
      <c r="E91" s="20"/>
      <c r="F91" s="21"/>
      <c r="G91" s="22"/>
      <c r="H91" s="198"/>
      <c r="I91" s="198"/>
    </row>
    <row r="92" spans="1:9" x14ac:dyDescent="0.15">
      <c r="A92" s="53"/>
      <c r="B92" s="195"/>
      <c r="C92" s="13"/>
      <c r="D92" s="7"/>
      <c r="E92" s="30" t="s">
        <v>160</v>
      </c>
      <c r="F92" s="21" t="s">
        <v>187</v>
      </c>
      <c r="G92" s="131" t="s">
        <v>161</v>
      </c>
      <c r="H92" s="198"/>
      <c r="I92" s="198"/>
    </row>
    <row r="93" spans="1:9" x14ac:dyDescent="0.15">
      <c r="A93" s="53"/>
      <c r="B93" s="195"/>
      <c r="C93" s="13"/>
      <c r="D93" s="7"/>
      <c r="E93" s="137" t="s">
        <v>173</v>
      </c>
      <c r="F93" s="31"/>
      <c r="G93" s="131" t="s">
        <v>162</v>
      </c>
      <c r="H93" s="198"/>
      <c r="I93" s="198"/>
    </row>
    <row r="94" spans="1:9" x14ac:dyDescent="0.15">
      <c r="A94" s="53"/>
      <c r="B94" s="195"/>
      <c r="C94" s="13"/>
      <c r="D94" s="7"/>
      <c r="E94" s="20"/>
      <c r="F94" s="21"/>
      <c r="G94" s="22"/>
      <c r="H94" s="198"/>
      <c r="I94" s="198"/>
    </row>
    <row r="95" spans="1:9" x14ac:dyDescent="0.15">
      <c r="A95" s="53"/>
      <c r="B95" s="4" t="s">
        <v>164</v>
      </c>
      <c r="C95" s="5"/>
      <c r="D95" s="5"/>
      <c r="E95" s="5"/>
      <c r="F95" s="5"/>
      <c r="G95" s="5"/>
      <c r="H95" s="5"/>
      <c r="I95" s="5"/>
    </row>
    <row r="96" spans="1:9" s="53" customFormat="1" ht="11.25" customHeight="1" x14ac:dyDescent="0.15">
      <c r="B96" s="211">
        <v>10</v>
      </c>
      <c r="C96" s="15" t="s">
        <v>165</v>
      </c>
      <c r="D96" s="9"/>
      <c r="E96" s="38"/>
      <c r="F96" s="39"/>
      <c r="G96" s="40"/>
      <c r="H96" s="214" t="str">
        <f>$E$4</f>
        <v>tbdb522v</v>
      </c>
      <c r="I96" s="132"/>
    </row>
    <row r="97" spans="1:9" s="53" customFormat="1" ht="11.25" customHeight="1" x14ac:dyDescent="0.15">
      <c r="B97" s="212"/>
      <c r="C97" s="15"/>
      <c r="D97" s="9"/>
      <c r="E97" s="38" t="s">
        <v>166</v>
      </c>
      <c r="F97" s="39"/>
      <c r="G97" s="40"/>
      <c r="H97" s="215"/>
      <c r="I97" s="133"/>
    </row>
    <row r="98" spans="1:9" x14ac:dyDescent="0.15">
      <c r="A98" s="53"/>
      <c r="B98" s="212"/>
      <c r="C98" s="13"/>
      <c r="D98" s="7"/>
      <c r="E98" s="20"/>
      <c r="F98" s="21"/>
      <c r="G98" s="22"/>
      <c r="H98" s="215"/>
      <c r="I98" s="133"/>
    </row>
    <row r="99" spans="1:9" x14ac:dyDescent="0.15">
      <c r="A99" s="53"/>
      <c r="B99" s="212"/>
      <c r="C99" s="13"/>
      <c r="D99" s="7"/>
      <c r="E99" s="20"/>
      <c r="F99" s="21"/>
      <c r="G99" s="22"/>
      <c r="H99" s="215"/>
      <c r="I99" s="133"/>
    </row>
    <row r="100" spans="1:9" s="53" customFormat="1" ht="11.25" customHeight="1" x14ac:dyDescent="0.15">
      <c r="B100" s="212"/>
      <c r="C100" s="15"/>
      <c r="D100" s="9"/>
      <c r="E100" s="20" t="s">
        <v>19</v>
      </c>
      <c r="F100" s="21" t="s">
        <v>188</v>
      </c>
      <c r="G100" s="22" t="s">
        <v>18</v>
      </c>
      <c r="H100" s="215"/>
      <c r="I100" s="133"/>
    </row>
    <row r="101" spans="1:9" s="53" customFormat="1" x14ac:dyDescent="0.15">
      <c r="B101" s="213"/>
      <c r="C101" s="16"/>
      <c r="D101" s="10"/>
      <c r="E101" s="23"/>
      <c r="F101" s="24" t="s">
        <v>198</v>
      </c>
      <c r="G101" s="25" t="s">
        <v>199</v>
      </c>
      <c r="H101" s="216"/>
      <c r="I101" s="134"/>
    </row>
  </sheetData>
  <mergeCells count="31">
    <mergeCell ref="B43:B46"/>
    <mergeCell ref="H43:H46"/>
    <mergeCell ref="I43:I46"/>
    <mergeCell ref="B90:B94"/>
    <mergeCell ref="H90:H94"/>
    <mergeCell ref="I90:I94"/>
    <mergeCell ref="B85:B89"/>
    <mergeCell ref="H85:H89"/>
    <mergeCell ref="I85:I89"/>
    <mergeCell ref="I61:I72"/>
    <mergeCell ref="H73:H84"/>
    <mergeCell ref="I73:I84"/>
    <mergeCell ref="B48:B59"/>
    <mergeCell ref="H48:H59"/>
    <mergeCell ref="I48:I59"/>
    <mergeCell ref="B96:B101"/>
    <mergeCell ref="H96:H101"/>
    <mergeCell ref="I11:I12"/>
    <mergeCell ref="B11:B12"/>
    <mergeCell ref="C11:C12"/>
    <mergeCell ref="E11:E12"/>
    <mergeCell ref="F11:G12"/>
    <mergeCell ref="H11:H12"/>
    <mergeCell ref="B14:B29"/>
    <mergeCell ref="H14:H29"/>
    <mergeCell ref="I14:I29"/>
    <mergeCell ref="B31:B42"/>
    <mergeCell ref="H31:H42"/>
    <mergeCell ref="I31:I42"/>
    <mergeCell ref="B61:B84"/>
    <mergeCell ref="H61:H72"/>
  </mergeCells>
  <phoneticPr fontId="3"/>
  <dataValidations count="1">
    <dataValidation allowBlank="1" showInputMessage="1" sqref="E4 E6" xr:uid="{00000000-0002-0000-0700-000000000000}"/>
  </dataValidations>
  <pageMargins left="0.70866141732283472" right="0.70866141732283472" top="0.74803149606299213" bottom="0.74803149606299213" header="0.31496062992125984" footer="0.31496062992125984"/>
  <pageSetup paperSize="9" scale="72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F6F04BE1-6C37-4131-9810-F802F624384A}">
            <xm:f>'\\sygnas\vol-008\本部用フォルダ\部門共通\ITIL関連\ServiceNow\05_変更管理・リリース管理\02_CAB-eCAB資料\2016年度\CHG0031978\03.作業手順書\[SYEN_DBアカウント作成手順(Oracle).xlsx]パラメタ'!#REF!=""</xm:f>
            <x14:dxf>
              <fill>
                <patternFill>
                  <bgColor theme="0" tint="-0.24994659260841701"/>
                </patternFill>
              </fill>
            </x14:dxf>
          </x14:cfRule>
          <xm:sqref>G31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/>
  </sheetPr>
  <dimension ref="A1:M127"/>
  <sheetViews>
    <sheetView zoomScale="115" zoomScaleNormal="115" workbookViewId="0">
      <selection activeCell="C19" sqref="C19"/>
    </sheetView>
  </sheetViews>
  <sheetFormatPr defaultRowHeight="11.25" x14ac:dyDescent="0.15"/>
  <cols>
    <col min="1" max="1" width="3.5" style="163" customWidth="1"/>
    <col min="2" max="2" width="10.83203125" style="163" customWidth="1"/>
    <col min="3" max="3" width="17.1640625" style="165" customWidth="1"/>
    <col min="4" max="4" width="18.5" style="165" customWidth="1"/>
    <col min="5" max="5" width="21.33203125" style="165" bestFit="1" customWidth="1"/>
    <col min="6" max="10" width="18.5" style="165" customWidth="1"/>
    <col min="11" max="11" width="8.5" style="165" customWidth="1"/>
    <col min="12" max="12" width="91" style="164" bestFit="1" customWidth="1"/>
    <col min="13" max="13" width="8.6640625" style="163" bestFit="1" customWidth="1"/>
    <col min="14" max="16384" width="9.33203125" style="163"/>
  </cols>
  <sheetData>
    <row r="1" spans="1:12" ht="21" x14ac:dyDescent="0.15">
      <c r="A1" s="1" t="s">
        <v>59</v>
      </c>
      <c r="B1" s="162"/>
      <c r="C1" s="163"/>
      <c r="D1" s="163"/>
      <c r="E1" s="163"/>
      <c r="F1" s="163"/>
      <c r="G1" s="163"/>
      <c r="H1" s="163"/>
      <c r="I1" s="163"/>
      <c r="J1" s="163"/>
      <c r="K1" s="163"/>
    </row>
    <row r="3" spans="1:12" x14ac:dyDescent="0.15">
      <c r="B3" s="163" t="s">
        <v>178</v>
      </c>
    </row>
    <row r="4" spans="1:12" hidden="1" x14ac:dyDescent="0.15">
      <c r="B4" s="163" t="s">
        <v>176</v>
      </c>
    </row>
    <row r="5" spans="1:12" hidden="1" x14ac:dyDescent="0.15">
      <c r="B5" s="163" t="s">
        <v>177</v>
      </c>
    </row>
    <row r="7" spans="1:12" x14ac:dyDescent="0.15">
      <c r="B7" s="163" t="s">
        <v>179</v>
      </c>
    </row>
    <row r="8" spans="1:12" hidden="1" x14ac:dyDescent="0.15">
      <c r="B8" s="163" t="s">
        <v>183</v>
      </c>
      <c r="C8" s="163"/>
      <c r="L8" s="163"/>
    </row>
    <row r="9" spans="1:12" hidden="1" x14ac:dyDescent="0.15">
      <c r="B9" s="163" t="s">
        <v>180</v>
      </c>
      <c r="C9" s="163"/>
      <c r="L9" s="163"/>
    </row>
    <row r="10" spans="1:12" x14ac:dyDescent="0.15">
      <c r="B10" s="163" t="s">
        <v>186</v>
      </c>
      <c r="C10" s="163"/>
      <c r="L10" s="163"/>
    </row>
    <row r="11" spans="1:12" x14ac:dyDescent="0.15">
      <c r="B11" s="163" t="s">
        <v>175</v>
      </c>
      <c r="C11" s="163"/>
      <c r="L11" s="163"/>
    </row>
    <row r="12" spans="1:12" x14ac:dyDescent="0.15">
      <c r="C12" s="163"/>
      <c r="L12" s="163"/>
    </row>
    <row r="13" spans="1:12" x14ac:dyDescent="0.15">
      <c r="C13" s="163"/>
      <c r="E13" s="166"/>
      <c r="F13" s="166"/>
      <c r="G13" s="166"/>
      <c r="H13" s="166"/>
      <c r="I13" s="166"/>
      <c r="J13" s="166"/>
      <c r="K13" s="166"/>
      <c r="L13" s="163"/>
    </row>
    <row r="14" spans="1:12" x14ac:dyDescent="0.15">
      <c r="B14" s="167" t="s">
        <v>181</v>
      </c>
      <c r="C14" s="168" t="s">
        <v>37</v>
      </c>
      <c r="D14" s="168" t="s">
        <v>62</v>
      </c>
      <c r="E14" s="217" t="s">
        <v>159</v>
      </c>
      <c r="F14" s="217"/>
      <c r="G14" s="217"/>
      <c r="H14" s="217"/>
      <c r="I14" s="217"/>
      <c r="J14" s="169"/>
      <c r="K14" s="169"/>
      <c r="L14" s="163"/>
    </row>
    <row r="15" spans="1:12" x14ac:dyDescent="0.15">
      <c r="B15" s="170" t="s">
        <v>50</v>
      </c>
      <c r="C15" s="171" t="str">
        <f>IF(B15="","",VLOOKUP(B15,パラメタ!$B$9:$D$18,2,0))</f>
        <v>tbdb522v</v>
      </c>
      <c r="D15" s="172">
        <f>IF(B15="","",VLOOKUP(B15,パラメタ!$B$9:$D$18,3,0))</f>
        <v>3306</v>
      </c>
      <c r="E15" s="171" t="str">
        <f>IF(B15="","",VLOOKUP(B15,パラメタ!$B$9:$H$18,7,0))</f>
        <v>/opt/s02/mysql/bin/mysql --defaults-file=/data/s02/mysql/my.cnf -u root -p town --socket=/data/s02/mysql/mysql.sock</v>
      </c>
      <c r="F15" s="173"/>
      <c r="G15" s="173"/>
      <c r="H15" s="173"/>
      <c r="I15" s="174"/>
      <c r="J15" s="175"/>
      <c r="K15" s="175"/>
      <c r="L15" s="163"/>
    </row>
    <row r="17" spans="2:13" x14ac:dyDescent="0.15">
      <c r="B17" s="167" t="s">
        <v>75</v>
      </c>
      <c r="C17" s="176" t="s">
        <v>70</v>
      </c>
      <c r="D17" s="177" t="s">
        <v>76</v>
      </c>
      <c r="E17" s="178"/>
      <c r="F17" s="178"/>
      <c r="G17" s="178"/>
      <c r="H17" s="178"/>
      <c r="I17" s="178"/>
      <c r="J17" s="178"/>
      <c r="K17" s="179"/>
      <c r="L17" s="176" t="s">
        <v>172</v>
      </c>
    </row>
    <row r="18" spans="2:13" x14ac:dyDescent="0.15">
      <c r="B18" s="218">
        <v>1</v>
      </c>
      <c r="C18" s="180"/>
      <c r="D18" s="181"/>
      <c r="E18" s="182"/>
      <c r="F18" s="182"/>
      <c r="G18" s="182"/>
      <c r="H18" s="182"/>
      <c r="I18" s="182"/>
      <c r="J18" s="182"/>
      <c r="K18" s="183"/>
      <c r="L18" s="184" t="str">
        <f>IF(パラメタ!$S25="","",SUBSTITUTE(SUBSTITUTE(E15,"root",パラメタ!D25),"-p",CONCATENATE("-p",パラメタ!E25)))</f>
        <v>/opt/s02/mysql/bin/mysql --defaults-file=/data/s02/mysql/my.cnf -u bcz049633 -pU9gPt2Bc town --socket=/data/s02/mysql/mysql.sock</v>
      </c>
    </row>
    <row r="19" spans="2:13" x14ac:dyDescent="0.15">
      <c r="B19" s="219"/>
      <c r="C19" s="118" t="s">
        <v>215</v>
      </c>
      <c r="D19" s="142" t="str">
        <f>IF(OR(パラメタ!$S$25&lt;&gt;"○",C19=""),"",CONCATENATE("GRANT ",パラメタ!$I$25," ON ",IF(C19="*","","`"),C19,IF(C19="*","","`"),".* TO '",パラメタ!$D$25,"'@'%' IDENTIFIED BY '",パラメタ!$E$25,"';"))</f>
        <v>GRANT SELECT, INSERT, UPDATE, DELETE ON `town`.* TO 'bcz049633'@'%' IDENTIFIED BY 'U9gPt2Bc';</v>
      </c>
      <c r="E19" s="143"/>
      <c r="F19" s="143"/>
      <c r="G19" s="143"/>
      <c r="H19" s="143"/>
      <c r="I19" s="143"/>
      <c r="J19" s="143"/>
      <c r="K19" s="144"/>
      <c r="L19" s="139" t="str">
        <f>IF(OR(パラメタ!$S$25="",$C19=""),"",CONCATENATE("use ",$C19,"; show tables;"))</f>
        <v>use town; show tables;</v>
      </c>
    </row>
    <row r="20" spans="2:13" x14ac:dyDescent="0.15">
      <c r="B20" s="219"/>
      <c r="C20" s="116"/>
      <c r="D20" s="142" t="str">
        <f>IF(OR(パラメタ!$S$25&lt;&gt;"○",C20=""),"",CONCATENATE("GRANT ",パラメタ!$I$25," ON ",IF(C20="*","","`"),C20,IF(C20="*","","`"),".* TO '",パラメタ!$D$25,"'@'%' IDENTIFIED BY '",パラメタ!$E$25,"';"))</f>
        <v/>
      </c>
      <c r="E20" s="146"/>
      <c r="F20" s="146"/>
      <c r="G20" s="146"/>
      <c r="H20" s="146"/>
      <c r="I20" s="146"/>
      <c r="J20" s="146"/>
      <c r="K20" s="147"/>
      <c r="L20" s="139" t="str">
        <f>IF(OR(パラメタ!$S$25="",$C20=""),"",CONCATENATE("use ",$C20,"; show tables;"))</f>
        <v/>
      </c>
    </row>
    <row r="21" spans="2:13" x14ac:dyDescent="0.15">
      <c r="B21" s="219"/>
      <c r="C21" s="116"/>
      <c r="D21" s="142" t="str">
        <f>IF(OR(パラメタ!$S$25&lt;&gt;"○",C21=""),"",CONCATENATE("GRANT ",パラメタ!$I$25," ON ",IF(C21="*","","`"),C21,IF(C21="*","","`"),".* TO '",パラメタ!$D$25,"'@'%' IDENTIFIED BY '",パラメタ!$E$25,"';"))</f>
        <v/>
      </c>
      <c r="E21" s="146"/>
      <c r="F21" s="146"/>
      <c r="G21" s="146"/>
      <c r="H21" s="146"/>
      <c r="I21" s="146"/>
      <c r="J21" s="146"/>
      <c r="K21" s="147"/>
      <c r="L21" s="139" t="str">
        <f>IF(OR(パラメタ!$S$25="",$C21=""),"",CONCATENATE("use ",$C21,"; show tables;"))</f>
        <v/>
      </c>
    </row>
    <row r="22" spans="2:13" x14ac:dyDescent="0.15">
      <c r="B22" s="219"/>
      <c r="C22" s="116"/>
      <c r="D22" s="142" t="str">
        <f>IF(OR(パラメタ!$S$25&lt;&gt;"○",C22=""),"",CONCATENATE("GRANT ",パラメタ!$I$25," ON ",IF(C22="*","","`"),C22,IF(C22="*","","`"),".* TO '",パラメタ!$D$25,"'@'%' IDENTIFIED BY '",パラメタ!$E$25,"';"))</f>
        <v/>
      </c>
      <c r="E22" s="146"/>
      <c r="F22" s="146"/>
      <c r="G22" s="146"/>
      <c r="H22" s="146"/>
      <c r="I22" s="146"/>
      <c r="J22" s="146"/>
      <c r="K22" s="147"/>
      <c r="L22" s="139" t="str">
        <f>IF(OR(パラメタ!$S$25="",$C22=""),"",CONCATENATE("use ",$C22,"; show tables;"))</f>
        <v/>
      </c>
    </row>
    <row r="23" spans="2:13" x14ac:dyDescent="0.15">
      <c r="B23" s="219"/>
      <c r="C23" s="116"/>
      <c r="D23" s="142" t="str">
        <f>IF(OR(パラメタ!$S$25&lt;&gt;"○",C23=""),"",CONCATENATE("GRANT ",パラメタ!$I$25," ON ",IF(C23="*","","`"),C23,IF(C23="*","","`"),".* TO '",パラメタ!$D$25,"'@'%' IDENTIFIED BY '",パラメタ!$E$25,"';"))</f>
        <v/>
      </c>
      <c r="E23" s="146"/>
      <c r="F23" s="146"/>
      <c r="G23" s="146"/>
      <c r="H23" s="146"/>
      <c r="I23" s="146"/>
      <c r="J23" s="146"/>
      <c r="K23" s="147"/>
      <c r="L23" s="139" t="str">
        <f>IF(OR(パラメタ!$S$25="",$C23=""),"",CONCATENATE("use ",$C23,"; show tables;"))</f>
        <v/>
      </c>
    </row>
    <row r="24" spans="2:13" x14ac:dyDescent="0.15">
      <c r="B24" s="219"/>
      <c r="C24" s="116"/>
      <c r="D24" s="142" t="str">
        <f>IF(OR(パラメタ!$S$25&lt;&gt;"○",C24=""),"",CONCATENATE("GRANT ",パラメタ!$I$25," ON ",IF(C24="*","","`"),C24,IF(C24="*","","`"),".* TO '",パラメタ!$D$25,"'@'%' IDENTIFIED BY '",パラメタ!$E$25,"';"))</f>
        <v/>
      </c>
      <c r="E24" s="146"/>
      <c r="F24" s="146"/>
      <c r="G24" s="146"/>
      <c r="H24" s="146"/>
      <c r="I24" s="146"/>
      <c r="J24" s="146"/>
      <c r="K24" s="147"/>
      <c r="L24" s="139" t="str">
        <f>IF(OR(パラメタ!$S$25="",$C24=""),"",CONCATENATE("use ",$C24,"; show tables;"))</f>
        <v/>
      </c>
    </row>
    <row r="25" spans="2:13" x14ac:dyDescent="0.15">
      <c r="B25" s="219"/>
      <c r="C25" s="116"/>
      <c r="D25" s="142" t="str">
        <f>IF(OR(パラメタ!$S$25&lt;&gt;"○",C25=""),"",CONCATENATE("GRANT ",パラメタ!$I$25," ON ",IF(C25="*","","`"),C25,IF(C25="*","","`"),".* TO '",パラメタ!$D$25,"'@'%' IDENTIFIED BY '",パラメタ!$E$25,"';"))</f>
        <v/>
      </c>
      <c r="E25" s="146"/>
      <c r="F25" s="146"/>
      <c r="G25" s="146"/>
      <c r="H25" s="146"/>
      <c r="I25" s="146"/>
      <c r="J25" s="146"/>
      <c r="K25" s="147"/>
      <c r="L25" s="139" t="str">
        <f>IF(OR(パラメタ!$S$25="",$C25=""),"",CONCATENATE("use ",$C25,"; show tables;"))</f>
        <v/>
      </c>
    </row>
    <row r="26" spans="2:13" x14ac:dyDescent="0.15">
      <c r="B26" s="219"/>
      <c r="C26" s="116"/>
      <c r="D26" s="142" t="str">
        <f>IF(OR(パラメタ!$S$25&lt;&gt;"○",C26=""),"",CONCATENATE("GRANT ",パラメタ!$I$25," ON ",IF(C26="*","","`"),C26,IF(C26="*","","`"),".* TO '",パラメタ!$D$25,"'@'%' IDENTIFIED BY '",パラメタ!$E$25,"';"))</f>
        <v/>
      </c>
      <c r="E26" s="146"/>
      <c r="F26" s="146"/>
      <c r="G26" s="146"/>
      <c r="H26" s="146"/>
      <c r="I26" s="146"/>
      <c r="J26" s="146"/>
      <c r="K26" s="147"/>
      <c r="L26" s="139" t="str">
        <f>IF(OR(パラメタ!$S$25="",$C26=""),"",CONCATENATE("use ",$C26,"; show tables;"))</f>
        <v/>
      </c>
    </row>
    <row r="27" spans="2:13" x14ac:dyDescent="0.15">
      <c r="B27" s="219"/>
      <c r="C27" s="116"/>
      <c r="D27" s="142" t="str">
        <f>IF(OR(パラメタ!$S$25&lt;&gt;"○",C27=""),"",CONCATENATE("GRANT ",パラメタ!$I$25," ON ",IF(C27="*","","`"),C27,IF(C27="*","","`"),".* TO '",パラメタ!$D$25,"'@'%' IDENTIFIED BY '",パラメタ!$E$25,"';"))</f>
        <v/>
      </c>
      <c r="E27" s="146"/>
      <c r="F27" s="146"/>
      <c r="G27" s="146"/>
      <c r="H27" s="146"/>
      <c r="I27" s="146"/>
      <c r="J27" s="146"/>
      <c r="K27" s="147"/>
      <c r="L27" s="139" t="str">
        <f>IF(OR(パラメタ!$S$25="",$C27=""),"",CONCATENATE("use ",$C27,"; show tables;"))</f>
        <v/>
      </c>
    </row>
    <row r="28" spans="2:13" x14ac:dyDescent="0.15">
      <c r="B28" s="219"/>
      <c r="C28" s="119"/>
      <c r="D28" s="142" t="str">
        <f>IF(OR(パラメタ!$S$25&lt;&gt;"○",C28=""),"",CONCATENATE("GRANT ",パラメタ!$I$25," ON ",IF(C28="*","","`"),C28,IF(C28="*","","`"),".* TO '",パラメタ!$D$25,"'@'%' IDENTIFIED BY '",パラメタ!$E$25,"';"))</f>
        <v/>
      </c>
      <c r="E28" s="148"/>
      <c r="F28" s="148"/>
      <c r="G28" s="148"/>
      <c r="H28" s="148"/>
      <c r="I28" s="148"/>
      <c r="J28" s="148"/>
      <c r="K28" s="149"/>
      <c r="L28" s="139" t="str">
        <f>IF(OR(パラメタ!$S$25="",$C28=""),"",CONCATENATE("use ",$C28,"; show tables;"))</f>
        <v/>
      </c>
      <c r="M28" s="163" t="str">
        <f>IF(パラメタ!S35="","",SUBSTITUTE(SUBSTITUTE(パラメタ!I19,"root",パラメタ!D35),"-p",CONCATENATE("-p",パラメタ!E35)))</f>
        <v/>
      </c>
    </row>
    <row r="29" spans="2:13" x14ac:dyDescent="0.15">
      <c r="B29" s="218">
        <v>2</v>
      </c>
      <c r="C29" s="180"/>
      <c r="D29" s="181"/>
      <c r="E29" s="182"/>
      <c r="F29" s="182"/>
      <c r="G29" s="182"/>
      <c r="H29" s="182"/>
      <c r="I29" s="182"/>
      <c r="J29" s="182"/>
      <c r="K29" s="183"/>
      <c r="L29" s="184" t="str">
        <f>IF(パラメタ!$S26="","",SUBSTITUTE(SUBSTITUTE(E15,"root",パラメタ!D26),"-p",CONCATENATE("-p",パラメタ!E26)))</f>
        <v>/opt/s02/mysql/bin/mysql --defaults-file=/data/s02/mysql/my.cnf -u bcz049634 -pCVm23ygN town --socket=/data/s02/mysql/mysql.sock</v>
      </c>
    </row>
    <row r="30" spans="2:13" x14ac:dyDescent="0.15">
      <c r="B30" s="219"/>
      <c r="C30" s="118" t="s">
        <v>215</v>
      </c>
      <c r="D30" s="142" t="str">
        <f>IF(OR(パラメタ!$S$26&lt;&gt;"○",C30=""),"",CONCATENATE("GRANT ",パラメタ!$I$26," ON ",IF(C30="*","","`"),C30,IF(C30="*","","`"),".* TO '",パラメタ!$D$26,"'@'%' IDENTIFIED BY '",パラメタ!$E$26,"';"))</f>
        <v>GRANT SELECT, INSERT, UPDATE, DELETE ON `town`.* TO 'bcz049634'@'%' IDENTIFIED BY 'CVm23ygN';</v>
      </c>
      <c r="E30" s="143"/>
      <c r="F30" s="143"/>
      <c r="G30" s="143"/>
      <c r="H30" s="143"/>
      <c r="I30" s="143"/>
      <c r="J30" s="143"/>
      <c r="K30" s="144"/>
      <c r="L30" s="139" t="str">
        <f>IF(OR(パラメタ!$S$26="",$C30=""),"",CONCATENATE("use ",$C30,"; show tables;"))</f>
        <v>use town; show tables;</v>
      </c>
    </row>
    <row r="31" spans="2:13" x14ac:dyDescent="0.15">
      <c r="B31" s="219"/>
      <c r="C31" s="116"/>
      <c r="D31" s="142" t="str">
        <f>IF(OR(パラメタ!$S$26&lt;&gt;"○",C31=""),"",CONCATENATE("GRANT ",パラメタ!$I$26," ON ",IF(C31="*","","`"),C31,IF(C31="*","","`"),".* TO '",パラメタ!$D$26,"'@'%' IDENTIFIED BY '",パラメタ!$E$26,"';"))</f>
        <v/>
      </c>
      <c r="E31" s="146"/>
      <c r="F31" s="146"/>
      <c r="G31" s="146"/>
      <c r="H31" s="146"/>
      <c r="I31" s="146"/>
      <c r="J31" s="146"/>
      <c r="K31" s="147"/>
      <c r="L31" s="139" t="str">
        <f>IF(OR(パラメタ!$S$26="",$C31=""),"",CONCATENATE("use ",$C31,"; show tables;"))</f>
        <v/>
      </c>
    </row>
    <row r="32" spans="2:13" x14ac:dyDescent="0.15">
      <c r="B32" s="219"/>
      <c r="C32" s="116"/>
      <c r="D32" s="142" t="str">
        <f>IF(OR(パラメタ!$S$26&lt;&gt;"○",C32=""),"",CONCATENATE("GRANT ",パラメタ!$I$26," ON ",IF(C32="*","","`"),C32,IF(C32="*","","`"),".* TO '",パラメタ!$D$26,"'@'%' IDENTIFIED BY '",パラメタ!$E$26,"';"))</f>
        <v/>
      </c>
      <c r="E32" s="146"/>
      <c r="F32" s="146"/>
      <c r="G32" s="146"/>
      <c r="H32" s="146"/>
      <c r="I32" s="146"/>
      <c r="J32" s="146"/>
      <c r="K32" s="147"/>
      <c r="L32" s="139" t="str">
        <f>IF(OR(パラメタ!$S$26="",$C32=""),"",CONCATENATE("use ",$C32,"; show tables;"))</f>
        <v/>
      </c>
    </row>
    <row r="33" spans="2:12" x14ac:dyDescent="0.15">
      <c r="B33" s="219"/>
      <c r="C33" s="116"/>
      <c r="D33" s="142" t="str">
        <f>IF(OR(パラメタ!$S$26&lt;&gt;"○",C33=""),"",CONCATENATE("GRANT ",パラメタ!$I$26," ON ",IF(C33="*","","`"),C33,IF(C33="*","","`"),".* TO '",パラメタ!$D$26,"'@'%' IDENTIFIED BY '",パラメタ!$E$26,"';"))</f>
        <v/>
      </c>
      <c r="E33" s="146"/>
      <c r="F33" s="146"/>
      <c r="G33" s="146"/>
      <c r="H33" s="146"/>
      <c r="I33" s="146"/>
      <c r="J33" s="146"/>
      <c r="K33" s="147"/>
      <c r="L33" s="139" t="str">
        <f>IF(OR(パラメタ!$S$26="",$C33=""),"",CONCATENATE("use ",$C33,"; show tables;"))</f>
        <v/>
      </c>
    </row>
    <row r="34" spans="2:12" x14ac:dyDescent="0.15">
      <c r="B34" s="219"/>
      <c r="C34" s="116"/>
      <c r="D34" s="142" t="str">
        <f>IF(OR(パラメタ!$S$26&lt;&gt;"○",C34=""),"",CONCATENATE("GRANT ",パラメタ!$I$26," ON ",IF(C34="*","","`"),C34,IF(C34="*","","`"),".* TO '",パラメタ!$D$26,"'@'%' IDENTIFIED BY '",パラメタ!$E$26,"';"))</f>
        <v/>
      </c>
      <c r="E34" s="146"/>
      <c r="F34" s="146"/>
      <c r="G34" s="146"/>
      <c r="H34" s="146"/>
      <c r="I34" s="146"/>
      <c r="J34" s="146"/>
      <c r="K34" s="147"/>
      <c r="L34" s="139" t="str">
        <f>IF(OR(パラメタ!$S$26="",$C34=""),"",CONCATENATE("use ",$C34,"; show tables;"))</f>
        <v/>
      </c>
    </row>
    <row r="35" spans="2:12" x14ac:dyDescent="0.15">
      <c r="B35" s="219"/>
      <c r="C35" s="116"/>
      <c r="D35" s="142" t="str">
        <f>IF(OR(パラメタ!$S$26&lt;&gt;"○",C35=""),"",CONCATENATE("GRANT ",パラメタ!$I$26," ON ",IF(C35="*","","`"),C35,IF(C35="*","","`"),".* TO '",パラメタ!$D$26,"'@'%' IDENTIFIED BY '",パラメタ!$E$26,"';"))</f>
        <v/>
      </c>
      <c r="E35" s="146"/>
      <c r="F35" s="146"/>
      <c r="G35" s="146"/>
      <c r="H35" s="146"/>
      <c r="I35" s="146"/>
      <c r="J35" s="146"/>
      <c r="K35" s="147"/>
      <c r="L35" s="139" t="str">
        <f>IF(OR(パラメタ!$S$26="",$C35=""),"",CONCATENATE("use ",$C35,"; show tables;"))</f>
        <v/>
      </c>
    </row>
    <row r="36" spans="2:12" x14ac:dyDescent="0.15">
      <c r="B36" s="219"/>
      <c r="C36" s="116"/>
      <c r="D36" s="142" t="str">
        <f>IF(OR(パラメタ!$S$26&lt;&gt;"○",C36=""),"",CONCATENATE("GRANT ",パラメタ!$I$26," ON ",IF(C36="*","","`"),C36,IF(C36="*","","`"),".* TO '",パラメタ!$D$26,"'@'%' IDENTIFIED BY '",パラメタ!$E$26,"';"))</f>
        <v/>
      </c>
      <c r="E36" s="146"/>
      <c r="F36" s="146"/>
      <c r="G36" s="146"/>
      <c r="H36" s="146"/>
      <c r="I36" s="146"/>
      <c r="J36" s="146"/>
      <c r="K36" s="147"/>
      <c r="L36" s="139" t="str">
        <f>IF(OR(パラメタ!$S$26="",$C36=""),"",CONCATENATE("use ",$C36,"; show tables;"))</f>
        <v/>
      </c>
    </row>
    <row r="37" spans="2:12" x14ac:dyDescent="0.15">
      <c r="B37" s="219"/>
      <c r="C37" s="116"/>
      <c r="D37" s="142" t="str">
        <f>IF(OR(パラメタ!$S$26&lt;&gt;"○",C37=""),"",CONCATENATE("GRANT ",パラメタ!$I$26," ON ",IF(C37="*","","`"),C37,IF(C37="*","","`"),".* TO '",パラメタ!$D$26,"'@'%' IDENTIFIED BY '",パラメタ!$E$26,"';"))</f>
        <v/>
      </c>
      <c r="E37" s="146"/>
      <c r="F37" s="146"/>
      <c r="G37" s="146"/>
      <c r="H37" s="146"/>
      <c r="I37" s="146"/>
      <c r="J37" s="146"/>
      <c r="K37" s="147"/>
      <c r="L37" s="139" t="str">
        <f>IF(OR(パラメタ!$S$26="",$C37=""),"",CONCATENATE("use ",$C37,"; show tables;"))</f>
        <v/>
      </c>
    </row>
    <row r="38" spans="2:12" x14ac:dyDescent="0.15">
      <c r="B38" s="219"/>
      <c r="C38" s="116"/>
      <c r="D38" s="142" t="str">
        <f>IF(OR(パラメタ!$S$26&lt;&gt;"○",C38=""),"",CONCATENATE("GRANT ",パラメタ!$I$26," ON ",IF(C38="*","","`"),C38,IF(C38="*","","`"),".* TO '",パラメタ!$D$26,"'@'%' IDENTIFIED BY '",パラメタ!$E$26,"';"))</f>
        <v/>
      </c>
      <c r="E38" s="146"/>
      <c r="F38" s="146"/>
      <c r="G38" s="146"/>
      <c r="H38" s="146"/>
      <c r="I38" s="146"/>
      <c r="J38" s="146"/>
      <c r="K38" s="147"/>
      <c r="L38" s="139" t="str">
        <f>IF(OR(パラメタ!$S$26="",$C38=""),"",CONCATENATE("use ",$C38,"; show tables;"))</f>
        <v/>
      </c>
    </row>
    <row r="39" spans="2:12" x14ac:dyDescent="0.15">
      <c r="B39" s="219"/>
      <c r="C39" s="119"/>
      <c r="D39" s="142" t="str">
        <f>IF(OR(パラメタ!$S$26&lt;&gt;"○",C39=""),"",CONCATENATE("GRANT ",パラメタ!$I$26," ON ",IF(C39="*","","`"),C39,IF(C39="*","","`"),".* TO '",パラメタ!$D$26,"'@'%' IDENTIFIED BY '",パラメタ!$E$26,"';"))</f>
        <v/>
      </c>
      <c r="E39" s="148"/>
      <c r="F39" s="148"/>
      <c r="G39" s="148"/>
      <c r="H39" s="148"/>
      <c r="I39" s="148"/>
      <c r="J39" s="148"/>
      <c r="K39" s="149"/>
      <c r="L39" s="139" t="str">
        <f>IF(OR(パラメタ!$S$26="",$C39=""),"",CONCATENATE("use ",$C39,"; show tables;"))</f>
        <v/>
      </c>
    </row>
    <row r="40" spans="2:12" x14ac:dyDescent="0.15">
      <c r="B40" s="218">
        <v>3</v>
      </c>
      <c r="C40" s="180"/>
      <c r="D40" s="181"/>
      <c r="E40" s="182"/>
      <c r="F40" s="182"/>
      <c r="G40" s="182"/>
      <c r="H40" s="182"/>
      <c r="I40" s="182"/>
      <c r="J40" s="182"/>
      <c r="K40" s="183"/>
      <c r="L40" s="138" t="str">
        <f>IF(パラメタ!$S27="","",SUBSTITUTE(SUBSTITUTE(E15,"root",パラメタ!D27),"-p",CONCATENATE("-p",パラメタ!E27)))</f>
        <v>/opt/s02/mysql/bin/mysql --defaults-file=/data/s02/mysql/my.cnf -u bc0090761 -ptnV5WzA7 town --socket=/data/s02/mysql/mysql.sock</v>
      </c>
    </row>
    <row r="41" spans="2:12" x14ac:dyDescent="0.15">
      <c r="B41" s="219"/>
      <c r="C41" s="118" t="s">
        <v>215</v>
      </c>
      <c r="D41" s="142" t="str">
        <f>IF(OR(パラメタ!$S$27&lt;&gt;"○",C41=""),"",CONCATENATE("GRANT ",パラメタ!$I$27," ON ",IF(C41="*","","`"),C41,IF(C41="*","","`"),".* TO '",パラメタ!$D$27,"'@'%' IDENTIFIED BY '",パラメタ!$E$27,"';"))</f>
        <v>GRANT SELECT, INSERT, UPDATE, DELETE ON `town`.* TO 'bc0090761'@'%' IDENTIFIED BY 'tnV5WzA7';</v>
      </c>
      <c r="E41" s="143"/>
      <c r="F41" s="143"/>
      <c r="G41" s="143"/>
      <c r="H41" s="143"/>
      <c r="I41" s="143"/>
      <c r="J41" s="143"/>
      <c r="K41" s="144"/>
      <c r="L41" s="139" t="str">
        <f>IF(OR(パラメタ!$S$27="",$C41=""),"",CONCATENATE("use ",$C41,"; show tables;"))</f>
        <v>use town; show tables;</v>
      </c>
    </row>
    <row r="42" spans="2:12" x14ac:dyDescent="0.15">
      <c r="B42" s="219"/>
      <c r="C42" s="116"/>
      <c r="D42" s="142" t="str">
        <f>IF(OR(パラメタ!$S$27&lt;&gt;"○",C42=""),"",CONCATENATE("GRANT ",パラメタ!$I$27," ON ",IF(C42="*","","`"),C42,IF(C42="*","","`"),".* TO '",パラメタ!$D$27,"'@'%' IDENTIFIED BY '",パラメタ!$E$27,"';"))</f>
        <v/>
      </c>
      <c r="E42" s="146"/>
      <c r="F42" s="146"/>
      <c r="G42" s="146"/>
      <c r="H42" s="146"/>
      <c r="I42" s="146"/>
      <c r="J42" s="146"/>
      <c r="K42" s="147"/>
      <c r="L42" s="139" t="str">
        <f>IF(OR(パラメタ!$S$27="",$C42=""),"",CONCATENATE("use ",$C42,"; show tables;"))</f>
        <v/>
      </c>
    </row>
    <row r="43" spans="2:12" x14ac:dyDescent="0.15">
      <c r="B43" s="219"/>
      <c r="C43" s="116"/>
      <c r="D43" s="142" t="str">
        <f>IF(OR(パラメタ!$S$27&lt;&gt;"○",C43=""),"",CONCATENATE("GRANT ",パラメタ!$I$27," ON ",IF(C43="*","","`"),C43,IF(C43="*","","`"),".* TO '",パラメタ!$D$27,"'@'%' IDENTIFIED BY '",パラメタ!$E$27,"';"))</f>
        <v/>
      </c>
      <c r="E43" s="146"/>
      <c r="F43" s="146"/>
      <c r="G43" s="146"/>
      <c r="H43" s="146"/>
      <c r="I43" s="146"/>
      <c r="J43" s="146"/>
      <c r="K43" s="147"/>
      <c r="L43" s="139" t="str">
        <f>IF(OR(パラメタ!$S$27="",$C43=""),"",CONCATENATE("use ",$C43,"; show tables;"))</f>
        <v/>
      </c>
    </row>
    <row r="44" spans="2:12" x14ac:dyDescent="0.15">
      <c r="B44" s="219"/>
      <c r="C44" s="116"/>
      <c r="D44" s="142" t="str">
        <f>IF(OR(パラメタ!$S$27&lt;&gt;"○",C44=""),"",CONCATENATE("GRANT ",パラメタ!$I$27," ON ",IF(C44="*","","`"),C44,IF(C44="*","","`"),".* TO '",パラメタ!$D$27,"'@'%' IDENTIFIED BY '",パラメタ!$E$27,"';"))</f>
        <v/>
      </c>
      <c r="E44" s="146"/>
      <c r="F44" s="146"/>
      <c r="G44" s="146"/>
      <c r="H44" s="146"/>
      <c r="I44" s="146"/>
      <c r="J44" s="146"/>
      <c r="K44" s="147"/>
      <c r="L44" s="139" t="str">
        <f>IF(OR(パラメタ!$S$27="",$C44=""),"",CONCATENATE("use ",$C44,"; show tables;"))</f>
        <v/>
      </c>
    </row>
    <row r="45" spans="2:12" x14ac:dyDescent="0.15">
      <c r="B45" s="219"/>
      <c r="C45" s="116"/>
      <c r="D45" s="142" t="str">
        <f>IF(OR(パラメタ!$S$27&lt;&gt;"○",C45=""),"",CONCATENATE("GRANT ",パラメタ!$I$27," ON ",IF(C45="*","","`"),C45,IF(C45="*","","`"),".* TO '",パラメタ!$D$27,"'@'%' IDENTIFIED BY '",パラメタ!$E$27,"';"))</f>
        <v/>
      </c>
      <c r="E45" s="146"/>
      <c r="F45" s="146"/>
      <c r="G45" s="146"/>
      <c r="H45" s="146"/>
      <c r="I45" s="146"/>
      <c r="J45" s="146"/>
      <c r="K45" s="147"/>
      <c r="L45" s="139" t="str">
        <f>IF(OR(パラメタ!$S$27="",$C45=""),"",CONCATENATE("use ",$C45,"; show tables;"))</f>
        <v/>
      </c>
    </row>
    <row r="46" spans="2:12" x14ac:dyDescent="0.15">
      <c r="B46" s="219"/>
      <c r="C46" s="116"/>
      <c r="D46" s="142" t="str">
        <f>IF(OR(パラメタ!$S$27&lt;&gt;"○",C46=""),"",CONCATENATE("GRANT ",パラメタ!$I$27," ON ",IF(C46="*","","`"),C46,IF(C46="*","","`"),".* TO '",パラメタ!$D$27,"'@'%' IDENTIFIED BY '",パラメタ!$E$27,"';"))</f>
        <v/>
      </c>
      <c r="E46" s="146"/>
      <c r="F46" s="146"/>
      <c r="G46" s="146"/>
      <c r="H46" s="146"/>
      <c r="I46" s="146"/>
      <c r="J46" s="146"/>
      <c r="K46" s="147"/>
      <c r="L46" s="139" t="str">
        <f>IF(OR(パラメタ!$S$27="",$C46=""),"",CONCATENATE("use ",$C46,"; show tables;"))</f>
        <v/>
      </c>
    </row>
    <row r="47" spans="2:12" x14ac:dyDescent="0.15">
      <c r="B47" s="219"/>
      <c r="C47" s="116"/>
      <c r="D47" s="142" t="str">
        <f>IF(OR(パラメタ!$S$27&lt;&gt;"○",C47=""),"",CONCATENATE("GRANT ",パラメタ!$I$27," ON ",IF(C47="*","","`"),C47,IF(C47="*","","`"),".* TO '",パラメタ!$D$27,"'@'%' IDENTIFIED BY '",パラメタ!$E$27,"';"))</f>
        <v/>
      </c>
      <c r="E47" s="146"/>
      <c r="F47" s="146"/>
      <c r="G47" s="146"/>
      <c r="H47" s="146"/>
      <c r="I47" s="146"/>
      <c r="J47" s="146"/>
      <c r="K47" s="147"/>
      <c r="L47" s="139" t="str">
        <f>IF(OR(パラメタ!$S$27="",$C47=""),"",CONCATENATE("use ",$C47,"; show tables;"))</f>
        <v/>
      </c>
    </row>
    <row r="48" spans="2:12" x14ac:dyDescent="0.15">
      <c r="B48" s="219"/>
      <c r="C48" s="116"/>
      <c r="D48" s="142" t="str">
        <f>IF(OR(パラメタ!$S$27&lt;&gt;"○",C48=""),"",CONCATENATE("GRANT ",パラメタ!$I$27," ON ",IF(C48="*","","`"),C48,IF(C48="*","","`"),".* TO '",パラメタ!$D$27,"'@'%' IDENTIFIED BY '",パラメタ!$E$27,"';"))</f>
        <v/>
      </c>
      <c r="E48" s="146"/>
      <c r="F48" s="146"/>
      <c r="G48" s="146"/>
      <c r="H48" s="146"/>
      <c r="I48" s="146"/>
      <c r="J48" s="146"/>
      <c r="K48" s="147"/>
      <c r="L48" s="139" t="str">
        <f>IF(OR(パラメタ!$S$27="",$C48=""),"",CONCATENATE("use ",$C48,"; show tables;"))</f>
        <v/>
      </c>
    </row>
    <row r="49" spans="2:12" x14ac:dyDescent="0.15">
      <c r="B49" s="219"/>
      <c r="C49" s="116"/>
      <c r="D49" s="142" t="str">
        <f>IF(OR(パラメタ!$S$27&lt;&gt;"○",C49=""),"",CONCATENATE("GRANT ",パラメタ!$I$27," ON ",IF(C49="*","","`"),C49,IF(C49="*","","`"),".* TO '",パラメタ!$D$27,"'@'%' IDENTIFIED BY '",パラメタ!$E$27,"';"))</f>
        <v/>
      </c>
      <c r="E49" s="146"/>
      <c r="F49" s="146"/>
      <c r="G49" s="146"/>
      <c r="H49" s="146"/>
      <c r="I49" s="146"/>
      <c r="J49" s="146"/>
      <c r="K49" s="147"/>
      <c r="L49" s="139" t="str">
        <f>IF(OR(パラメタ!$S$27="",$C49=""),"",CONCATENATE("use ",$C49,"; show tables;"))</f>
        <v/>
      </c>
    </row>
    <row r="50" spans="2:12" x14ac:dyDescent="0.15">
      <c r="B50" s="219"/>
      <c r="C50" s="119"/>
      <c r="D50" s="142" t="str">
        <f>IF(OR(パラメタ!$S$27&lt;&gt;"○",C50=""),"",CONCATENATE("GRANT ",パラメタ!$I$27," ON ",IF(C50="*","","`"),C50,IF(C50="*","","`"),".* TO '",パラメタ!$D$27,"'@'%' IDENTIFIED BY '",パラメタ!$E$27,"';"))</f>
        <v/>
      </c>
      <c r="E50" s="148"/>
      <c r="F50" s="148"/>
      <c r="G50" s="148"/>
      <c r="H50" s="148"/>
      <c r="I50" s="148"/>
      <c r="J50" s="148"/>
      <c r="K50" s="149"/>
      <c r="L50" s="139" t="str">
        <f>IF(OR(パラメタ!$S$27="",$C50=""),"",CONCATENATE("use ",$C50,"; show tables;"))</f>
        <v/>
      </c>
    </row>
    <row r="51" spans="2:12" x14ac:dyDescent="0.15">
      <c r="B51" s="218">
        <v>4</v>
      </c>
      <c r="C51" s="180"/>
      <c r="D51" s="181"/>
      <c r="E51" s="182"/>
      <c r="F51" s="182"/>
      <c r="G51" s="182"/>
      <c r="H51" s="182"/>
      <c r="I51" s="182"/>
      <c r="J51" s="182"/>
      <c r="K51" s="183"/>
      <c r="L51" s="138" t="str">
        <f>IF(パラメタ!$S28="","",SUBSTITUTE(SUBSTITUTE(E15,"root",パラメタ!D28),"-p",CONCATENATE("-p",パラメタ!E28)))</f>
        <v/>
      </c>
    </row>
    <row r="52" spans="2:12" x14ac:dyDescent="0.15">
      <c r="B52" s="219"/>
      <c r="C52" s="118"/>
      <c r="D52" s="142" t="str">
        <f>IF(OR(パラメタ!$S$28&lt;&gt;"○",C52=""),"",CONCATENATE("GRANT ",パラメタ!$I$28," ON ",IF(C52="*","","`"),C52,IF(C52="*","","`"),".* TO '",パラメタ!$D$28,"'@'%' IDENTIFIED BY '",パラメタ!$E$28,"';"))</f>
        <v/>
      </c>
      <c r="E52" s="143"/>
      <c r="F52" s="143"/>
      <c r="G52" s="143"/>
      <c r="H52" s="143"/>
      <c r="I52" s="143"/>
      <c r="J52" s="143"/>
      <c r="K52" s="144"/>
      <c r="L52" s="139" t="str">
        <f>IF(OR(パラメタ!$S$28="",$C52=""),"",CONCATENATE("use ",$C52,"; show tables;"))</f>
        <v/>
      </c>
    </row>
    <row r="53" spans="2:12" x14ac:dyDescent="0.15">
      <c r="B53" s="219"/>
      <c r="C53" s="116"/>
      <c r="D53" s="142" t="str">
        <f>IF(OR(パラメタ!$S$28&lt;&gt;"○",C53=""),"",CONCATENATE("GRANT ",パラメタ!$I$28," ON ",IF(C53="*","","`"),C53,IF(C53="*","","`"),".* TO '",パラメタ!$D$28,"'@'%' IDENTIFIED BY '",パラメタ!$E$28,"';"))</f>
        <v/>
      </c>
      <c r="E53" s="146"/>
      <c r="F53" s="146"/>
      <c r="G53" s="146"/>
      <c r="H53" s="146"/>
      <c r="I53" s="146"/>
      <c r="J53" s="146"/>
      <c r="K53" s="147"/>
      <c r="L53" s="139" t="str">
        <f>IF(OR(パラメタ!$S$28="",$C53=""),"",CONCATENATE("use ",$C53,"; show tables;"))</f>
        <v/>
      </c>
    </row>
    <row r="54" spans="2:12" x14ac:dyDescent="0.15">
      <c r="B54" s="219"/>
      <c r="C54" s="116"/>
      <c r="D54" s="142" t="str">
        <f>IF(OR(パラメタ!$S$28&lt;&gt;"○",C54=""),"",CONCATENATE("GRANT ",パラメタ!$I$28," ON ",IF(C54="*","","`"),C54,IF(C54="*","","`"),".* TO '",パラメタ!$D$28,"'@'%' IDENTIFIED BY '",パラメタ!$E$28,"';"))</f>
        <v/>
      </c>
      <c r="E54" s="146"/>
      <c r="F54" s="146"/>
      <c r="G54" s="146"/>
      <c r="H54" s="146"/>
      <c r="I54" s="146"/>
      <c r="J54" s="146"/>
      <c r="K54" s="147"/>
      <c r="L54" s="139" t="str">
        <f>IF(OR(パラメタ!$S$28="",$C54=""),"",CONCATENATE("use ",$C54,"; show tables;"))</f>
        <v/>
      </c>
    </row>
    <row r="55" spans="2:12" x14ac:dyDescent="0.15">
      <c r="B55" s="219"/>
      <c r="C55" s="116"/>
      <c r="D55" s="142" t="str">
        <f>IF(OR(パラメタ!$S$28&lt;&gt;"○",C55=""),"",CONCATENATE("GRANT ",パラメタ!$I$28," ON ",IF(C55="*","","`"),C55,IF(C55="*","","`"),".* TO '",パラメタ!$D$28,"'@'%' IDENTIFIED BY '",パラメタ!$E$28,"';"))</f>
        <v/>
      </c>
      <c r="E55" s="146"/>
      <c r="F55" s="146"/>
      <c r="G55" s="146"/>
      <c r="H55" s="146"/>
      <c r="I55" s="146"/>
      <c r="J55" s="146"/>
      <c r="K55" s="147"/>
      <c r="L55" s="139" t="str">
        <f>IF(OR(パラメタ!$S$28="",$C55=""),"",CONCATENATE("use ",$C55,"; show tables;"))</f>
        <v/>
      </c>
    </row>
    <row r="56" spans="2:12" x14ac:dyDescent="0.15">
      <c r="B56" s="219"/>
      <c r="C56" s="116"/>
      <c r="D56" s="142" t="str">
        <f>IF(OR(パラメタ!$S$28&lt;&gt;"○",C56=""),"",CONCATENATE("GRANT ",パラメタ!$I$28," ON ",IF(C56="*","","`"),C56,IF(C56="*","","`"),".* TO '",パラメタ!$D$28,"'@'%' IDENTIFIED BY '",パラメタ!$E$28,"';"))</f>
        <v/>
      </c>
      <c r="E56" s="146"/>
      <c r="F56" s="146"/>
      <c r="G56" s="146"/>
      <c r="H56" s="146"/>
      <c r="I56" s="146"/>
      <c r="J56" s="146"/>
      <c r="K56" s="147"/>
      <c r="L56" s="139" t="str">
        <f>IF(OR(パラメタ!$S$28="",$C56=""),"",CONCATENATE("use ",$C56,"; show tables;"))</f>
        <v/>
      </c>
    </row>
    <row r="57" spans="2:12" x14ac:dyDescent="0.15">
      <c r="B57" s="219"/>
      <c r="C57" s="116"/>
      <c r="D57" s="142" t="str">
        <f>IF(OR(パラメタ!$S$28&lt;&gt;"○",C57=""),"",CONCATENATE("GRANT ",パラメタ!$I$28," ON ",IF(C57="*","","`"),C57,IF(C57="*","","`"),".* TO '",パラメタ!$D$28,"'@'%' IDENTIFIED BY '",パラメタ!$E$28,"';"))</f>
        <v/>
      </c>
      <c r="E57" s="146"/>
      <c r="F57" s="146"/>
      <c r="G57" s="146"/>
      <c r="H57" s="146"/>
      <c r="I57" s="146"/>
      <c r="J57" s="146"/>
      <c r="K57" s="147"/>
      <c r="L57" s="139" t="str">
        <f>IF(OR(パラメタ!$S$28="",$C57=""),"",CONCATENATE("use ",$C57,"; show tables;"))</f>
        <v/>
      </c>
    </row>
    <row r="58" spans="2:12" x14ac:dyDescent="0.15">
      <c r="B58" s="219"/>
      <c r="C58" s="116"/>
      <c r="D58" s="142" t="str">
        <f>IF(OR(パラメタ!$S$28&lt;&gt;"○",C58=""),"",CONCATENATE("GRANT ",パラメタ!$I$28," ON ",IF(C58="*","","`"),C58,IF(C58="*","","`"),".* TO '",パラメタ!$D$28,"'@'%' IDENTIFIED BY '",パラメタ!$E$28,"';"))</f>
        <v/>
      </c>
      <c r="E58" s="146"/>
      <c r="F58" s="146"/>
      <c r="G58" s="146"/>
      <c r="H58" s="146"/>
      <c r="I58" s="146"/>
      <c r="J58" s="146"/>
      <c r="K58" s="147"/>
      <c r="L58" s="139" t="str">
        <f>IF(OR(パラメタ!$S$28="",$C58=""),"",CONCATENATE("use ",$C58,"; show tables;"))</f>
        <v/>
      </c>
    </row>
    <row r="59" spans="2:12" x14ac:dyDescent="0.15">
      <c r="B59" s="219"/>
      <c r="C59" s="116"/>
      <c r="D59" s="142" t="str">
        <f>IF(OR(パラメタ!$S$28&lt;&gt;"○",C59=""),"",CONCATENATE("GRANT ",パラメタ!$I$28," ON ",IF(C59="*","","`"),C59,IF(C59="*","","`"),".* TO '",パラメタ!$D$28,"'@'%' IDENTIFIED BY '",パラメタ!$E$28,"';"))</f>
        <v/>
      </c>
      <c r="E59" s="146"/>
      <c r="F59" s="146"/>
      <c r="G59" s="146"/>
      <c r="H59" s="146"/>
      <c r="I59" s="146"/>
      <c r="J59" s="146"/>
      <c r="K59" s="147"/>
      <c r="L59" s="139" t="str">
        <f>IF(OR(パラメタ!$S$28="",$C59=""),"",CONCATENATE("use ",$C59,"; show tables;"))</f>
        <v/>
      </c>
    </row>
    <row r="60" spans="2:12" x14ac:dyDescent="0.15">
      <c r="B60" s="219"/>
      <c r="C60" s="116"/>
      <c r="D60" s="142" t="str">
        <f>IF(OR(パラメタ!$S$28&lt;&gt;"○",C60=""),"",CONCATENATE("GRANT ",パラメタ!$I$28," ON ",IF(C60="*","","`"),C60,IF(C60="*","","`"),".* TO '",パラメタ!$D$28,"'@'%' IDENTIFIED BY '",パラメタ!$E$28,"';"))</f>
        <v/>
      </c>
      <c r="E60" s="146"/>
      <c r="F60" s="146"/>
      <c r="G60" s="146"/>
      <c r="H60" s="146"/>
      <c r="I60" s="146"/>
      <c r="J60" s="146"/>
      <c r="K60" s="147"/>
      <c r="L60" s="139" t="str">
        <f>IF(OR(パラメタ!$S$28="",$C60=""),"",CONCATENATE("use ",$C60,"; show tables;"))</f>
        <v/>
      </c>
    </row>
    <row r="61" spans="2:12" x14ac:dyDescent="0.15">
      <c r="B61" s="219"/>
      <c r="C61" s="119"/>
      <c r="D61" s="142" t="str">
        <f>IF(OR(パラメタ!$S$28&lt;&gt;"○",C61=""),"",CONCATENATE("GRANT ",パラメタ!$I$28," ON ",IF(C61="*","","`"),C61,IF(C61="*","","`"),".* TO '",パラメタ!$D$28,"'@'%' IDENTIFIED BY '",パラメタ!$E$28,"';"))</f>
        <v/>
      </c>
      <c r="E61" s="148"/>
      <c r="F61" s="148"/>
      <c r="G61" s="148"/>
      <c r="H61" s="148"/>
      <c r="I61" s="148"/>
      <c r="J61" s="148"/>
      <c r="K61" s="149"/>
      <c r="L61" s="139" t="str">
        <f>IF(OR(パラメタ!$S$28="",$C61=""),"",CONCATENATE("use ",$C61,"; show tables;"))</f>
        <v/>
      </c>
    </row>
    <row r="62" spans="2:12" x14ac:dyDescent="0.15">
      <c r="B62" s="218">
        <v>5</v>
      </c>
      <c r="C62" s="180"/>
      <c r="D62" s="181"/>
      <c r="E62" s="182"/>
      <c r="F62" s="182"/>
      <c r="G62" s="182"/>
      <c r="H62" s="182"/>
      <c r="I62" s="182"/>
      <c r="J62" s="182"/>
      <c r="K62" s="183"/>
      <c r="L62" s="138" t="str">
        <f>IF(パラメタ!$S29="","",SUBSTITUTE(SUBSTITUTE(E15,"root",パラメタ!D29),"-p",CONCATENATE("-p",パラメタ!E29)))</f>
        <v/>
      </c>
    </row>
    <row r="63" spans="2:12" x14ac:dyDescent="0.15">
      <c r="B63" s="219"/>
      <c r="C63" s="118" t="s">
        <v>97</v>
      </c>
      <c r="D63" s="142" t="str">
        <f>IF(OR(パラメタ!$S$29&lt;&gt;"○",C63=""),"",CONCATENATE("GRANT ",パラメタ!$I$29," ON ",IF(C63="*","","`"),C63,IF(C63="*","","`"),".* TO '",パラメタ!$D$29,"'@'%' IDENTIFIED BY '",パラメタ!$E$29,"';"))</f>
        <v/>
      </c>
      <c r="E63" s="143"/>
      <c r="F63" s="143"/>
      <c r="G63" s="143"/>
      <c r="H63" s="143"/>
      <c r="I63" s="143"/>
      <c r="J63" s="143"/>
      <c r="K63" s="144"/>
      <c r="L63" s="139" t="str">
        <f>IF(OR(パラメタ!$S$29="",$C63=""),"",CONCATENATE("use ",$C63,"; show tables;"))</f>
        <v/>
      </c>
    </row>
    <row r="64" spans="2:12" x14ac:dyDescent="0.15">
      <c r="B64" s="219"/>
      <c r="C64" s="116" t="s">
        <v>98</v>
      </c>
      <c r="D64" s="142" t="str">
        <f>IF(OR(パラメタ!$S$29&lt;&gt;"○",C64=""),"",CONCATENATE("GRANT ",パラメタ!$I$29," ON ",IF(C64="*","","`"),C64,IF(C64="*","","`"),".* TO '",パラメタ!$D$29,"'@'%' IDENTIFIED BY '",パラメタ!$E$29,"';"))</f>
        <v/>
      </c>
      <c r="E64" s="146"/>
      <c r="F64" s="146"/>
      <c r="G64" s="146"/>
      <c r="H64" s="146"/>
      <c r="I64" s="146"/>
      <c r="J64" s="146"/>
      <c r="K64" s="147"/>
      <c r="L64" s="139" t="str">
        <f>IF(OR(パラメタ!$S$29="",$C64=""),"",CONCATENATE("use ",$C64,"; show tables;"))</f>
        <v/>
      </c>
    </row>
    <row r="65" spans="2:12" x14ac:dyDescent="0.15">
      <c r="B65" s="219"/>
      <c r="C65" s="116" t="s">
        <v>99</v>
      </c>
      <c r="D65" s="142" t="str">
        <f>IF(OR(パラメタ!$S$29&lt;&gt;"○",C65=""),"",CONCATENATE("GRANT ",パラメタ!$I$29," ON ",IF(C65="*","","`"),C65,IF(C65="*","","`"),".* TO '",パラメタ!$D$29,"'@'%' IDENTIFIED BY '",パラメタ!$E$29,"';"))</f>
        <v/>
      </c>
      <c r="E65" s="146"/>
      <c r="F65" s="146"/>
      <c r="G65" s="146"/>
      <c r="H65" s="146"/>
      <c r="I65" s="146"/>
      <c r="J65" s="146"/>
      <c r="K65" s="147"/>
      <c r="L65" s="139" t="str">
        <f>IF(OR(パラメタ!$S$29="",$C65=""),"",CONCATENATE("use ",$C65,"; show tables;"))</f>
        <v/>
      </c>
    </row>
    <row r="66" spans="2:12" x14ac:dyDescent="0.15">
      <c r="B66" s="219"/>
      <c r="C66" s="116" t="s">
        <v>100</v>
      </c>
      <c r="D66" s="142" t="str">
        <f>IF(OR(パラメタ!$S$29&lt;&gt;"○",C66=""),"",CONCATENATE("GRANT ",パラメタ!$I$29," ON ",IF(C66="*","","`"),C66,IF(C66="*","","`"),".* TO '",パラメタ!$D$29,"'@'%' IDENTIFIED BY '",パラメタ!$E$29,"';"))</f>
        <v/>
      </c>
      <c r="E66" s="146"/>
      <c r="F66" s="146"/>
      <c r="G66" s="146"/>
      <c r="H66" s="146"/>
      <c r="I66" s="146"/>
      <c r="J66" s="146"/>
      <c r="K66" s="147"/>
      <c r="L66" s="139" t="str">
        <f>IF(OR(パラメタ!$S$29="",$C66=""),"",CONCATENATE("use ",$C66,"; show tables;"))</f>
        <v/>
      </c>
    </row>
    <row r="67" spans="2:12" x14ac:dyDescent="0.15">
      <c r="B67" s="219"/>
      <c r="C67" s="116" t="s">
        <v>101</v>
      </c>
      <c r="D67" s="142" t="str">
        <f>IF(OR(パラメタ!$S$29&lt;&gt;"○",C67=""),"",CONCATENATE("GRANT ",パラメタ!$I$29," ON ",IF(C67="*","","`"),C67,IF(C67="*","","`"),".* TO '",パラメタ!$D$29,"'@'%' IDENTIFIED BY '",パラメタ!$E$29,"';"))</f>
        <v/>
      </c>
      <c r="E67" s="146"/>
      <c r="F67" s="146"/>
      <c r="G67" s="146"/>
      <c r="H67" s="146"/>
      <c r="I67" s="146"/>
      <c r="J67" s="146"/>
      <c r="K67" s="147"/>
      <c r="L67" s="139" t="str">
        <f>IF(OR(パラメタ!$S$29="",$C67=""),"",CONCATENATE("use ",$C67,"; show tables;"))</f>
        <v/>
      </c>
    </row>
    <row r="68" spans="2:12" x14ac:dyDescent="0.15">
      <c r="B68" s="219"/>
      <c r="C68" s="116" t="s">
        <v>102</v>
      </c>
      <c r="D68" s="142" t="str">
        <f>IF(OR(パラメタ!$S$29&lt;&gt;"○",C68=""),"",CONCATENATE("GRANT ",パラメタ!$I$29," ON ",IF(C68="*","","`"),C68,IF(C68="*","","`"),".* TO '",パラメタ!$D$29,"'@'%' IDENTIFIED BY '",パラメタ!$E$29,"';"))</f>
        <v/>
      </c>
      <c r="E68" s="146"/>
      <c r="F68" s="146"/>
      <c r="G68" s="146"/>
      <c r="H68" s="146"/>
      <c r="I68" s="146"/>
      <c r="J68" s="146"/>
      <c r="K68" s="147"/>
      <c r="L68" s="139" t="str">
        <f>IF(OR(パラメタ!$S$29="",$C68=""),"",CONCATENATE("use ",$C68,"; show tables;"))</f>
        <v/>
      </c>
    </row>
    <row r="69" spans="2:12" x14ac:dyDescent="0.15">
      <c r="B69" s="219"/>
      <c r="C69" s="116" t="s">
        <v>103</v>
      </c>
      <c r="D69" s="142" t="str">
        <f>IF(OR(パラメタ!$S$29&lt;&gt;"○",C69=""),"",CONCATENATE("GRANT ",パラメタ!$I$29," ON ",IF(C69="*","","`"),C69,IF(C69="*","","`"),".* TO '",パラメタ!$D$29,"'@'%' IDENTIFIED BY '",パラメタ!$E$29,"';"))</f>
        <v/>
      </c>
      <c r="E69" s="146"/>
      <c r="F69" s="146"/>
      <c r="G69" s="146"/>
      <c r="H69" s="146"/>
      <c r="I69" s="146"/>
      <c r="J69" s="146"/>
      <c r="K69" s="147"/>
      <c r="L69" s="139" t="str">
        <f>IF(OR(パラメタ!$S$29="",$C69=""),"",CONCATENATE("use ",$C69,"; show tables;"))</f>
        <v/>
      </c>
    </row>
    <row r="70" spans="2:12" x14ac:dyDescent="0.15">
      <c r="B70" s="219"/>
      <c r="C70" s="116" t="s">
        <v>104</v>
      </c>
      <c r="D70" s="142" t="str">
        <f>IF(OR(パラメタ!$S$29&lt;&gt;"○",C70=""),"",CONCATENATE("GRANT ",パラメタ!$I$29," ON ",IF(C70="*","","`"),C70,IF(C70="*","","`"),".* TO '",パラメタ!$D$29,"'@'%' IDENTIFIED BY '",パラメタ!$E$29,"';"))</f>
        <v/>
      </c>
      <c r="E70" s="146"/>
      <c r="F70" s="146"/>
      <c r="G70" s="146"/>
      <c r="H70" s="146"/>
      <c r="I70" s="146"/>
      <c r="J70" s="146"/>
      <c r="K70" s="147"/>
      <c r="L70" s="139" t="str">
        <f>IF(OR(パラメタ!$S$29="",$C70=""),"",CONCATENATE("use ",$C70,"; show tables;"))</f>
        <v/>
      </c>
    </row>
    <row r="71" spans="2:12" x14ac:dyDescent="0.15">
      <c r="B71" s="219"/>
      <c r="C71" s="116" t="s">
        <v>105</v>
      </c>
      <c r="D71" s="142" t="str">
        <f>IF(OR(パラメタ!$S$29&lt;&gt;"○",C71=""),"",CONCATENATE("GRANT ",パラメタ!$I$29," ON ",IF(C71="*","","`"),C71,IF(C71="*","","`"),".* TO '",パラメタ!$D$29,"'@'%' IDENTIFIED BY '",パラメタ!$E$29,"';"))</f>
        <v/>
      </c>
      <c r="E71" s="146"/>
      <c r="F71" s="146"/>
      <c r="G71" s="146"/>
      <c r="H71" s="146"/>
      <c r="I71" s="146"/>
      <c r="J71" s="146"/>
      <c r="K71" s="147"/>
      <c r="L71" s="139" t="str">
        <f>IF(OR(パラメタ!$S$29="",$C71=""),"",CONCATENATE("use ",$C71,"; show tables;"))</f>
        <v/>
      </c>
    </row>
    <row r="72" spans="2:12" x14ac:dyDescent="0.15">
      <c r="B72" s="219"/>
      <c r="C72" s="119" t="s">
        <v>106</v>
      </c>
      <c r="D72" s="142" t="str">
        <f>IF(OR(パラメタ!$S$29&lt;&gt;"○",C72=""),"",CONCATENATE("GRANT ",パラメタ!$I$29," ON ",IF(C72="*","","`"),C72,IF(C72="*","","`"),".* TO '",パラメタ!$D$29,"'@'%' IDENTIFIED BY '",パラメタ!$E$29,"';"))</f>
        <v/>
      </c>
      <c r="E72" s="148"/>
      <c r="F72" s="148"/>
      <c r="G72" s="148"/>
      <c r="H72" s="148"/>
      <c r="I72" s="148"/>
      <c r="J72" s="148"/>
      <c r="K72" s="149"/>
      <c r="L72" s="139" t="str">
        <f>IF(OR(パラメタ!$S$29="",$C72=""),"",CONCATENATE("use ",$C72,"; show tables;"))</f>
        <v/>
      </c>
    </row>
    <row r="73" spans="2:12" x14ac:dyDescent="0.15">
      <c r="B73" s="218">
        <v>6</v>
      </c>
      <c r="C73" s="180"/>
      <c r="D73" s="181"/>
      <c r="E73" s="182"/>
      <c r="F73" s="182"/>
      <c r="G73" s="182"/>
      <c r="H73" s="182"/>
      <c r="I73" s="182"/>
      <c r="J73" s="182"/>
      <c r="K73" s="183"/>
      <c r="L73" s="138" t="str">
        <f>IF(パラメタ!$S30="","",SUBSTITUTE(SUBSTITUTE(E15,"root",パラメタ!D30),"-p",CONCATENATE("-p",パラメタ!E30)))</f>
        <v/>
      </c>
    </row>
    <row r="74" spans="2:12" x14ac:dyDescent="0.15">
      <c r="B74" s="219"/>
      <c r="C74" s="118" t="s">
        <v>107</v>
      </c>
      <c r="D74" s="142" t="str">
        <f>IF(OR(パラメタ!$S$30&lt;&gt;"○",C74=""),"",CONCATENATE("GRANT ",パラメタ!$I$30," ON ",IF(C74="*","","`"),C74,IF(C74="*","","`"),".* TO '",パラメタ!$D$30,"'@'%' IDENTIFIED BY '",パラメタ!$E$30,"';"))</f>
        <v/>
      </c>
      <c r="E74" s="143"/>
      <c r="F74" s="143"/>
      <c r="G74" s="143"/>
      <c r="H74" s="143"/>
      <c r="I74" s="143"/>
      <c r="J74" s="143"/>
      <c r="K74" s="144"/>
      <c r="L74" s="139" t="str">
        <f>IF(OR(パラメタ!$S$30="",$C74=""),"",CONCATENATE("use ",$C74,"; show tables;"))</f>
        <v/>
      </c>
    </row>
    <row r="75" spans="2:12" x14ac:dyDescent="0.15">
      <c r="B75" s="219"/>
      <c r="C75" s="116" t="s">
        <v>108</v>
      </c>
      <c r="D75" s="142" t="str">
        <f>IF(OR(パラメタ!$S$30&lt;&gt;"○",C75=""),"",CONCATENATE("GRANT ",パラメタ!$I$30," ON ",IF(C75="*","","`"),C75,IF(C75="*","","`"),".* TO '",パラメタ!$D$30,"'@'%' IDENTIFIED BY '",パラメタ!$E$30,"';"))</f>
        <v/>
      </c>
      <c r="E75" s="146"/>
      <c r="F75" s="146"/>
      <c r="G75" s="146"/>
      <c r="H75" s="146"/>
      <c r="I75" s="146"/>
      <c r="J75" s="146"/>
      <c r="K75" s="147"/>
      <c r="L75" s="139" t="str">
        <f>IF(OR(パラメタ!$S$30="",$C75=""),"",CONCATENATE("use ",$C75,"; show tables;"))</f>
        <v/>
      </c>
    </row>
    <row r="76" spans="2:12" x14ac:dyDescent="0.15">
      <c r="B76" s="219"/>
      <c r="C76" s="116" t="s">
        <v>109</v>
      </c>
      <c r="D76" s="142" t="str">
        <f>IF(OR(パラメタ!$S$30&lt;&gt;"○",C76=""),"",CONCATENATE("GRANT ",パラメタ!$I$30," ON ",IF(C76="*","","`"),C76,IF(C76="*","","`"),".* TO '",パラメタ!$D$30,"'@'%' IDENTIFIED BY '",パラメタ!$E$30,"';"))</f>
        <v/>
      </c>
      <c r="E76" s="146"/>
      <c r="F76" s="146"/>
      <c r="G76" s="146"/>
      <c r="H76" s="146"/>
      <c r="I76" s="146"/>
      <c r="J76" s="146"/>
      <c r="K76" s="147"/>
      <c r="L76" s="139" t="str">
        <f>IF(OR(パラメタ!$S$30="",$C76=""),"",CONCATENATE("use ",$C76,"; show tables;"))</f>
        <v/>
      </c>
    </row>
    <row r="77" spans="2:12" x14ac:dyDescent="0.15">
      <c r="B77" s="219"/>
      <c r="C77" s="116" t="s">
        <v>110</v>
      </c>
      <c r="D77" s="142" t="str">
        <f>IF(OR(パラメタ!$S$30&lt;&gt;"○",C77=""),"",CONCATENATE("GRANT ",パラメタ!$I$30," ON ",IF(C77="*","","`"),C77,IF(C77="*","","`"),".* TO '",パラメタ!$D$30,"'@'%' IDENTIFIED BY '",パラメタ!$E$30,"';"))</f>
        <v/>
      </c>
      <c r="E77" s="146"/>
      <c r="F77" s="146"/>
      <c r="G77" s="146"/>
      <c r="H77" s="146"/>
      <c r="I77" s="146"/>
      <c r="J77" s="146"/>
      <c r="K77" s="147"/>
      <c r="L77" s="139" t="str">
        <f>IF(OR(パラメタ!$S$30="",$C77=""),"",CONCATENATE("use ",$C77,"; show tables;"))</f>
        <v/>
      </c>
    </row>
    <row r="78" spans="2:12" x14ac:dyDescent="0.15">
      <c r="B78" s="219"/>
      <c r="C78" s="116" t="s">
        <v>111</v>
      </c>
      <c r="D78" s="142" t="str">
        <f>IF(OR(パラメタ!$S$30&lt;&gt;"○",C78=""),"",CONCATENATE("GRANT ",パラメタ!$I$30," ON ",IF(C78="*","","`"),C78,IF(C78="*","","`"),".* TO '",パラメタ!$D$30,"'@'%' IDENTIFIED BY '",パラメタ!$E$30,"';"))</f>
        <v/>
      </c>
      <c r="E78" s="146"/>
      <c r="F78" s="146"/>
      <c r="G78" s="146"/>
      <c r="H78" s="146"/>
      <c r="I78" s="146"/>
      <c r="J78" s="146"/>
      <c r="K78" s="147"/>
      <c r="L78" s="139" t="str">
        <f>IF(OR(パラメタ!$S$30="",$C78=""),"",CONCATENATE("use ",$C78,"; show tables;"))</f>
        <v/>
      </c>
    </row>
    <row r="79" spans="2:12" x14ac:dyDescent="0.15">
      <c r="B79" s="219"/>
      <c r="C79" s="116" t="s">
        <v>112</v>
      </c>
      <c r="D79" s="142" t="str">
        <f>IF(OR(パラメタ!$S$30&lt;&gt;"○",C79=""),"",CONCATENATE("GRANT ",パラメタ!$I$30," ON ",IF(C79="*","","`"),C79,IF(C79="*","","`"),".* TO '",パラメタ!$D$30,"'@'%' IDENTIFIED BY '",パラメタ!$E$30,"';"))</f>
        <v/>
      </c>
      <c r="E79" s="146"/>
      <c r="F79" s="146"/>
      <c r="G79" s="146"/>
      <c r="H79" s="146"/>
      <c r="I79" s="146"/>
      <c r="J79" s="146"/>
      <c r="K79" s="147"/>
      <c r="L79" s="139" t="str">
        <f>IF(OR(パラメタ!$S$30="",$C79=""),"",CONCATENATE("use ",$C79,"; show tables;"))</f>
        <v/>
      </c>
    </row>
    <row r="80" spans="2:12" x14ac:dyDescent="0.15">
      <c r="B80" s="219"/>
      <c r="C80" s="116" t="s">
        <v>113</v>
      </c>
      <c r="D80" s="142" t="str">
        <f>IF(OR(パラメタ!$S$30&lt;&gt;"○",C80=""),"",CONCATENATE("GRANT ",パラメタ!$I$30," ON ",IF(C80="*","","`"),C80,IF(C80="*","","`"),".* TO '",パラメタ!$D$30,"'@'%' IDENTIFIED BY '",パラメタ!$E$30,"';"))</f>
        <v/>
      </c>
      <c r="E80" s="146"/>
      <c r="F80" s="146"/>
      <c r="G80" s="146"/>
      <c r="H80" s="146"/>
      <c r="I80" s="146"/>
      <c r="J80" s="146"/>
      <c r="K80" s="147"/>
      <c r="L80" s="139" t="str">
        <f>IF(OR(パラメタ!$S$30="",$C80=""),"",CONCATENATE("use ",$C80,"; show tables;"))</f>
        <v/>
      </c>
    </row>
    <row r="81" spans="2:12" x14ac:dyDescent="0.15">
      <c r="B81" s="219"/>
      <c r="C81" s="116" t="s">
        <v>114</v>
      </c>
      <c r="D81" s="142" t="str">
        <f>IF(OR(パラメタ!$S$30&lt;&gt;"○",C81=""),"",CONCATENATE("GRANT ",パラメタ!$I$30," ON ",IF(C81="*","","`"),C81,IF(C81="*","","`"),".* TO '",パラメタ!$D$30,"'@'%' IDENTIFIED BY '",パラメタ!$E$30,"';"))</f>
        <v/>
      </c>
      <c r="E81" s="146"/>
      <c r="F81" s="146"/>
      <c r="G81" s="146"/>
      <c r="H81" s="146"/>
      <c r="I81" s="146"/>
      <c r="J81" s="146"/>
      <c r="K81" s="147"/>
      <c r="L81" s="139" t="str">
        <f>IF(OR(パラメタ!$S$30="",$C81=""),"",CONCATENATE("use ",$C81,"; show tables;"))</f>
        <v/>
      </c>
    </row>
    <row r="82" spans="2:12" x14ac:dyDescent="0.15">
      <c r="B82" s="219"/>
      <c r="C82" s="116" t="s">
        <v>115</v>
      </c>
      <c r="D82" s="142" t="str">
        <f>IF(OR(パラメタ!$S$30&lt;&gt;"○",C82=""),"",CONCATENATE("GRANT ",パラメタ!$I$30," ON ",IF(C82="*","","`"),C82,IF(C82="*","","`"),".* TO '",パラメタ!$D$30,"'@'%' IDENTIFIED BY '",パラメタ!$E$30,"';"))</f>
        <v/>
      </c>
      <c r="E82" s="146"/>
      <c r="F82" s="146"/>
      <c r="G82" s="146"/>
      <c r="H82" s="146"/>
      <c r="I82" s="146"/>
      <c r="J82" s="146"/>
      <c r="K82" s="147"/>
      <c r="L82" s="139" t="str">
        <f>IF(OR(パラメタ!$S$30="",$C82=""),"",CONCATENATE("use ",$C82,"; show tables;"))</f>
        <v/>
      </c>
    </row>
    <row r="83" spans="2:12" x14ac:dyDescent="0.15">
      <c r="B83" s="219"/>
      <c r="C83" s="119" t="s">
        <v>116</v>
      </c>
      <c r="D83" s="142" t="str">
        <f>IF(OR(パラメタ!$S$30&lt;&gt;"○",C83=""),"",CONCATENATE("GRANT ",パラメタ!$I$30," ON ",IF(C83="*","","`"),C83,IF(C83="*","","`"),".* TO '",パラメタ!$D$30,"'@'%' IDENTIFIED BY '",パラメタ!$E$30,"';"))</f>
        <v/>
      </c>
      <c r="E83" s="148"/>
      <c r="F83" s="148"/>
      <c r="G83" s="148"/>
      <c r="H83" s="148"/>
      <c r="I83" s="148"/>
      <c r="J83" s="148"/>
      <c r="K83" s="149"/>
      <c r="L83" s="139" t="str">
        <f>IF(OR(パラメタ!$S$30="",$C83=""),"",CONCATENATE("use ",$C83,"; show tables;"))</f>
        <v/>
      </c>
    </row>
    <row r="84" spans="2:12" x14ac:dyDescent="0.15">
      <c r="B84" s="218">
        <v>7</v>
      </c>
      <c r="C84" s="180"/>
      <c r="D84" s="181"/>
      <c r="E84" s="182"/>
      <c r="F84" s="182"/>
      <c r="G84" s="182"/>
      <c r="H84" s="182"/>
      <c r="I84" s="182"/>
      <c r="J84" s="182"/>
      <c r="K84" s="183"/>
      <c r="L84" s="138" t="str">
        <f>IF(パラメタ!$S31="","",SUBSTITUTE(SUBSTITUTE(E15,"root",パラメタ!D31),"-p",CONCATENATE("-p",パラメタ!E31)))</f>
        <v/>
      </c>
    </row>
    <row r="85" spans="2:12" x14ac:dyDescent="0.15">
      <c r="B85" s="219"/>
      <c r="C85" s="118" t="s">
        <v>117</v>
      </c>
      <c r="D85" s="142" t="str">
        <f>IF(OR(パラメタ!$S$31&lt;&gt;"○",C85=""),"",CONCATENATE("GRANT ",パラメタ!$I$31," ON ",IF(C85="*","","`"),C85,IF(C85="*","","`"),".* TO '",パラメタ!$D$31,"'@'%' IDENTIFIED BY '",パラメタ!$E$31,"';"))</f>
        <v/>
      </c>
      <c r="E85" s="143"/>
      <c r="F85" s="143"/>
      <c r="G85" s="143"/>
      <c r="H85" s="143"/>
      <c r="I85" s="143"/>
      <c r="J85" s="143"/>
      <c r="K85" s="144"/>
      <c r="L85" s="139" t="str">
        <f>IF(OR(パラメタ!$S$31="",$C85=""),"",CONCATENATE("use ",$C85,"; show tables;"))</f>
        <v/>
      </c>
    </row>
    <row r="86" spans="2:12" x14ac:dyDescent="0.15">
      <c r="B86" s="219"/>
      <c r="C86" s="116" t="s">
        <v>118</v>
      </c>
      <c r="D86" s="142" t="str">
        <f>IF(OR(パラメタ!$S$31&lt;&gt;"○",C86=""),"",CONCATENATE("GRANT ",パラメタ!$I$31," ON ",IF(C86="*","","`"),C86,IF(C86="*","","`"),".* TO '",パラメタ!$D$31,"'@'%' IDENTIFIED BY '",パラメタ!$E$31,"';"))</f>
        <v/>
      </c>
      <c r="E86" s="146"/>
      <c r="F86" s="146"/>
      <c r="G86" s="146"/>
      <c r="H86" s="146"/>
      <c r="I86" s="146"/>
      <c r="J86" s="146"/>
      <c r="K86" s="147"/>
      <c r="L86" s="139" t="str">
        <f>IF(OR(パラメタ!$S$31="",$C86=""),"",CONCATENATE("use ",$C86,"; show tables;"))</f>
        <v/>
      </c>
    </row>
    <row r="87" spans="2:12" x14ac:dyDescent="0.15">
      <c r="B87" s="219"/>
      <c r="C87" s="116" t="s">
        <v>119</v>
      </c>
      <c r="D87" s="142" t="str">
        <f>IF(OR(パラメタ!$S$31&lt;&gt;"○",C87=""),"",CONCATENATE("GRANT ",パラメタ!$I$31," ON ",IF(C87="*","","`"),C87,IF(C87="*","","`"),".* TO '",パラメタ!$D$31,"'@'%' IDENTIFIED BY '",パラメタ!$E$31,"';"))</f>
        <v/>
      </c>
      <c r="E87" s="146"/>
      <c r="F87" s="146"/>
      <c r="G87" s="146"/>
      <c r="H87" s="146"/>
      <c r="I87" s="146"/>
      <c r="J87" s="146"/>
      <c r="K87" s="147"/>
      <c r="L87" s="139" t="str">
        <f>IF(OR(パラメタ!$S$31="",$C87=""),"",CONCATENATE("use ",$C87,"; show tables;"))</f>
        <v/>
      </c>
    </row>
    <row r="88" spans="2:12" x14ac:dyDescent="0.15">
      <c r="B88" s="219"/>
      <c r="C88" s="116" t="s">
        <v>120</v>
      </c>
      <c r="D88" s="142" t="str">
        <f>IF(OR(パラメタ!$S$31&lt;&gt;"○",C88=""),"",CONCATENATE("GRANT ",パラメタ!$I$31," ON ",IF(C88="*","","`"),C88,IF(C88="*","","`"),".* TO '",パラメタ!$D$31,"'@'%' IDENTIFIED BY '",パラメタ!$E$31,"';"))</f>
        <v/>
      </c>
      <c r="E88" s="146"/>
      <c r="F88" s="146"/>
      <c r="G88" s="146"/>
      <c r="H88" s="146"/>
      <c r="I88" s="146"/>
      <c r="J88" s="146"/>
      <c r="K88" s="147"/>
      <c r="L88" s="139" t="str">
        <f>IF(OR(パラメタ!$S$31="",$C88=""),"",CONCATENATE("use ",$C88,"; show tables;"))</f>
        <v/>
      </c>
    </row>
    <row r="89" spans="2:12" x14ac:dyDescent="0.15">
      <c r="B89" s="219"/>
      <c r="C89" s="116" t="s">
        <v>121</v>
      </c>
      <c r="D89" s="142" t="str">
        <f>IF(OR(パラメタ!$S$31&lt;&gt;"○",C89=""),"",CONCATENATE("GRANT ",パラメタ!$I$31," ON ",IF(C89="*","","`"),C89,IF(C89="*","","`"),".* TO '",パラメタ!$D$31,"'@'%' IDENTIFIED BY '",パラメタ!$E$31,"';"))</f>
        <v/>
      </c>
      <c r="E89" s="146"/>
      <c r="F89" s="146"/>
      <c r="G89" s="146"/>
      <c r="H89" s="146"/>
      <c r="I89" s="146"/>
      <c r="J89" s="146"/>
      <c r="K89" s="147"/>
      <c r="L89" s="139" t="str">
        <f>IF(OR(パラメタ!$S$31="",$C89=""),"",CONCATENATE("use ",$C89,"; show tables;"))</f>
        <v/>
      </c>
    </row>
    <row r="90" spans="2:12" x14ac:dyDescent="0.15">
      <c r="B90" s="219"/>
      <c r="C90" s="116" t="s">
        <v>122</v>
      </c>
      <c r="D90" s="142" t="str">
        <f>IF(OR(パラメタ!$S$31&lt;&gt;"○",C90=""),"",CONCATENATE("GRANT ",パラメタ!$I$31," ON ",IF(C90="*","","`"),C90,IF(C90="*","","`"),".* TO '",パラメタ!$D$31,"'@'%' IDENTIFIED BY '",パラメタ!$E$31,"';"))</f>
        <v/>
      </c>
      <c r="E90" s="146"/>
      <c r="F90" s="146"/>
      <c r="G90" s="146"/>
      <c r="H90" s="146"/>
      <c r="I90" s="146"/>
      <c r="J90" s="146"/>
      <c r="K90" s="147"/>
      <c r="L90" s="139" t="str">
        <f>IF(OR(パラメタ!$S$31="",$C90=""),"",CONCATENATE("use ",$C90,"; show tables;"))</f>
        <v/>
      </c>
    </row>
    <row r="91" spans="2:12" x14ac:dyDescent="0.15">
      <c r="B91" s="219"/>
      <c r="C91" s="116" t="s">
        <v>123</v>
      </c>
      <c r="D91" s="142" t="str">
        <f>IF(OR(パラメタ!$S$31&lt;&gt;"○",C91=""),"",CONCATENATE("GRANT ",パラメタ!$I$31," ON ",IF(C91="*","","`"),C91,IF(C91="*","","`"),".* TO '",パラメタ!$D$31,"'@'%' IDENTIFIED BY '",パラメタ!$E$31,"';"))</f>
        <v/>
      </c>
      <c r="E91" s="146"/>
      <c r="F91" s="146"/>
      <c r="G91" s="146"/>
      <c r="H91" s="146"/>
      <c r="I91" s="146"/>
      <c r="J91" s="146"/>
      <c r="K91" s="147"/>
      <c r="L91" s="139" t="str">
        <f>IF(OR(パラメタ!$S$31="",$C91=""),"",CONCATENATE("use ",$C91,"; show tables;"))</f>
        <v/>
      </c>
    </row>
    <row r="92" spans="2:12" x14ac:dyDescent="0.15">
      <c r="B92" s="219"/>
      <c r="C92" s="116" t="s">
        <v>124</v>
      </c>
      <c r="D92" s="142" t="str">
        <f>IF(OR(パラメタ!$S$31&lt;&gt;"○",C92=""),"",CONCATENATE("GRANT ",パラメタ!$I$31," ON ",IF(C92="*","","`"),C92,IF(C92="*","","`"),".* TO '",パラメタ!$D$31,"'@'%' IDENTIFIED BY '",パラメタ!$E$31,"';"))</f>
        <v/>
      </c>
      <c r="E92" s="146"/>
      <c r="F92" s="146"/>
      <c r="G92" s="146"/>
      <c r="H92" s="146"/>
      <c r="I92" s="146"/>
      <c r="J92" s="146"/>
      <c r="K92" s="147"/>
      <c r="L92" s="139" t="str">
        <f>IF(OR(パラメタ!$S$31="",$C92=""),"",CONCATENATE("use ",$C92,"; show tables;"))</f>
        <v/>
      </c>
    </row>
    <row r="93" spans="2:12" x14ac:dyDescent="0.15">
      <c r="B93" s="219"/>
      <c r="C93" s="116" t="s">
        <v>125</v>
      </c>
      <c r="D93" s="142" t="str">
        <f>IF(OR(パラメタ!$S$31&lt;&gt;"○",C93=""),"",CONCATENATE("GRANT ",パラメタ!$I$31," ON ",IF(C93="*","","`"),C93,IF(C93="*","","`"),".* TO '",パラメタ!$D$31,"'@'%' IDENTIFIED BY '",パラメタ!$E$31,"';"))</f>
        <v/>
      </c>
      <c r="E93" s="146"/>
      <c r="F93" s="146"/>
      <c r="G93" s="146"/>
      <c r="H93" s="146"/>
      <c r="I93" s="146"/>
      <c r="J93" s="146"/>
      <c r="K93" s="147"/>
      <c r="L93" s="139" t="str">
        <f>IF(OR(パラメタ!$S$31="",$C93=""),"",CONCATENATE("use ",$C93,"; show tables;"))</f>
        <v/>
      </c>
    </row>
    <row r="94" spans="2:12" x14ac:dyDescent="0.15">
      <c r="B94" s="219"/>
      <c r="C94" s="119" t="s">
        <v>126</v>
      </c>
      <c r="D94" s="142" t="str">
        <f>IF(OR(パラメタ!$S$31&lt;&gt;"○",C94=""),"",CONCATENATE("GRANT ",パラメタ!$I$31," ON ",IF(C94="*","","`"),C94,IF(C94="*","","`"),".* TO '",パラメタ!$D$31,"'@'%' IDENTIFIED BY '",パラメタ!$E$31,"';"))</f>
        <v/>
      </c>
      <c r="E94" s="148"/>
      <c r="F94" s="148"/>
      <c r="G94" s="148"/>
      <c r="H94" s="148"/>
      <c r="I94" s="148"/>
      <c r="J94" s="148"/>
      <c r="K94" s="149"/>
      <c r="L94" s="139" t="str">
        <f>IF(OR(パラメタ!$S$31="",$C94=""),"",CONCATENATE("use ",$C94,"; show tables;"))</f>
        <v/>
      </c>
    </row>
    <row r="95" spans="2:12" x14ac:dyDescent="0.15">
      <c r="B95" s="218">
        <v>8</v>
      </c>
      <c r="C95" s="180"/>
      <c r="D95" s="181"/>
      <c r="E95" s="182"/>
      <c r="F95" s="182"/>
      <c r="G95" s="182"/>
      <c r="H95" s="182"/>
      <c r="I95" s="182"/>
      <c r="J95" s="182"/>
      <c r="K95" s="183"/>
      <c r="L95" s="138" t="str">
        <f>IF(パラメタ!$S32="","",SUBSTITUTE(SUBSTITUTE(E15,"root",パラメタ!D32),"-p",CONCATENATE("-p",パラメタ!E32)))</f>
        <v/>
      </c>
    </row>
    <row r="96" spans="2:12" x14ac:dyDescent="0.15">
      <c r="B96" s="219"/>
      <c r="C96" s="118" t="s">
        <v>127</v>
      </c>
      <c r="D96" s="142" t="str">
        <f>IF(OR(パラメタ!$S$32&lt;&gt;"○",C96=""),"",CONCATENATE("GRANT ",パラメタ!$I$32," ON ",IF(C96="*","","`"),C96,IF(C96="*","","`"),".* TO '",パラメタ!$D$32,"'@'%' IDENTIFIED BY '",パラメタ!$E$32,"';"))</f>
        <v/>
      </c>
      <c r="E96" s="143"/>
      <c r="F96" s="143"/>
      <c r="G96" s="143"/>
      <c r="H96" s="143"/>
      <c r="I96" s="143"/>
      <c r="J96" s="143"/>
      <c r="K96" s="144"/>
      <c r="L96" s="139" t="str">
        <f>IF(OR(パラメタ!$S$32="",$C96=""),"",CONCATENATE("use ",$C96,"; show tables;"))</f>
        <v/>
      </c>
    </row>
    <row r="97" spans="2:12" x14ac:dyDescent="0.15">
      <c r="B97" s="219"/>
      <c r="C97" s="116" t="s">
        <v>128</v>
      </c>
      <c r="D97" s="142" t="str">
        <f>IF(OR(パラメタ!$S$32&lt;&gt;"○",C97=""),"",CONCATENATE("GRANT ",パラメタ!$I$32," ON ",IF(C97="*","","`"),C97,IF(C97="*","","`"),".* TO '",パラメタ!$D$32,"'@'%' IDENTIFIED BY '",パラメタ!$E$32,"';"))</f>
        <v/>
      </c>
      <c r="E97" s="146"/>
      <c r="F97" s="146"/>
      <c r="G97" s="146"/>
      <c r="H97" s="146"/>
      <c r="I97" s="146"/>
      <c r="J97" s="146"/>
      <c r="K97" s="147"/>
      <c r="L97" s="139" t="str">
        <f>IF(OR(パラメタ!$S$32="",$C97=""),"",CONCATENATE("use ",$C97,"; show tables;"))</f>
        <v/>
      </c>
    </row>
    <row r="98" spans="2:12" x14ac:dyDescent="0.15">
      <c r="B98" s="219"/>
      <c r="C98" s="116" t="s">
        <v>129</v>
      </c>
      <c r="D98" s="142" t="str">
        <f>IF(OR(パラメタ!$S$32&lt;&gt;"○",C98=""),"",CONCATENATE("GRANT ",パラメタ!$I$32," ON ",IF(C98="*","","`"),C98,IF(C98="*","","`"),".* TO '",パラメタ!$D$32,"'@'%' IDENTIFIED BY '",パラメタ!$E$32,"';"))</f>
        <v/>
      </c>
      <c r="E98" s="146"/>
      <c r="F98" s="146"/>
      <c r="G98" s="146"/>
      <c r="H98" s="146"/>
      <c r="I98" s="146"/>
      <c r="J98" s="146"/>
      <c r="K98" s="147"/>
      <c r="L98" s="139" t="str">
        <f>IF(OR(パラメタ!$S$32="",$C98=""),"",CONCATENATE("use ",$C98,"; show tables;"))</f>
        <v/>
      </c>
    </row>
    <row r="99" spans="2:12" x14ac:dyDescent="0.15">
      <c r="B99" s="219"/>
      <c r="C99" s="116" t="s">
        <v>130</v>
      </c>
      <c r="D99" s="142" t="str">
        <f>IF(OR(パラメタ!$S$32&lt;&gt;"○",C99=""),"",CONCATENATE("GRANT ",パラメタ!$I$32," ON ",IF(C99="*","","`"),C99,IF(C99="*","","`"),".* TO '",パラメタ!$D$32,"'@'%' IDENTIFIED BY '",パラメタ!$E$32,"';"))</f>
        <v/>
      </c>
      <c r="E99" s="146"/>
      <c r="F99" s="146"/>
      <c r="G99" s="146"/>
      <c r="H99" s="146"/>
      <c r="I99" s="146"/>
      <c r="J99" s="146"/>
      <c r="K99" s="147"/>
      <c r="L99" s="139" t="str">
        <f>IF(OR(パラメタ!$S$32="",$C99=""),"",CONCATENATE("use ",$C99,"; show tables;"))</f>
        <v/>
      </c>
    </row>
    <row r="100" spans="2:12" x14ac:dyDescent="0.15">
      <c r="B100" s="219"/>
      <c r="C100" s="116" t="s">
        <v>131</v>
      </c>
      <c r="D100" s="142" t="str">
        <f>IF(OR(パラメタ!$S$32&lt;&gt;"○",C100=""),"",CONCATENATE("GRANT ",パラメタ!$I$32," ON ",IF(C100="*","","`"),C100,IF(C100="*","","`"),".* TO '",パラメタ!$D$32,"'@'%' IDENTIFIED BY '",パラメタ!$E$32,"';"))</f>
        <v/>
      </c>
      <c r="E100" s="146"/>
      <c r="F100" s="146"/>
      <c r="G100" s="146"/>
      <c r="H100" s="146"/>
      <c r="I100" s="146"/>
      <c r="J100" s="146"/>
      <c r="K100" s="147"/>
      <c r="L100" s="139" t="str">
        <f>IF(OR(パラメタ!$S$32="",$C100=""),"",CONCATENATE("use ",$C100,"; show tables;"))</f>
        <v/>
      </c>
    </row>
    <row r="101" spans="2:12" x14ac:dyDescent="0.15">
      <c r="B101" s="219"/>
      <c r="C101" s="116" t="s">
        <v>132</v>
      </c>
      <c r="D101" s="142" t="str">
        <f>IF(OR(パラメタ!$S$32&lt;&gt;"○",C101=""),"",CONCATENATE("GRANT ",パラメタ!$I$32," ON ",IF(C101="*","","`"),C101,IF(C101="*","","`"),".* TO '",パラメタ!$D$32,"'@'%' IDENTIFIED BY '",パラメタ!$E$32,"';"))</f>
        <v/>
      </c>
      <c r="E101" s="146"/>
      <c r="F101" s="146"/>
      <c r="G101" s="146"/>
      <c r="H101" s="146"/>
      <c r="I101" s="146"/>
      <c r="J101" s="146"/>
      <c r="K101" s="147"/>
      <c r="L101" s="139" t="str">
        <f>IF(OR(パラメタ!$S$32="",$C101=""),"",CONCATENATE("use ",$C101,"; show tables;"))</f>
        <v/>
      </c>
    </row>
    <row r="102" spans="2:12" x14ac:dyDescent="0.15">
      <c r="B102" s="219"/>
      <c r="C102" s="116" t="s">
        <v>133</v>
      </c>
      <c r="D102" s="142" t="str">
        <f>IF(OR(パラメタ!$S$32&lt;&gt;"○",C102=""),"",CONCATENATE("GRANT ",パラメタ!$I$32," ON ",IF(C102="*","","`"),C102,IF(C102="*","","`"),".* TO '",パラメタ!$D$32,"'@'%' IDENTIFIED BY '",パラメタ!$E$32,"';"))</f>
        <v/>
      </c>
      <c r="E102" s="146"/>
      <c r="F102" s="146"/>
      <c r="G102" s="146"/>
      <c r="H102" s="146"/>
      <c r="I102" s="146"/>
      <c r="J102" s="146"/>
      <c r="K102" s="147"/>
      <c r="L102" s="139" t="str">
        <f>IF(OR(パラメタ!$S$32="",$C102=""),"",CONCATENATE("use ",$C102,"; show tables;"))</f>
        <v/>
      </c>
    </row>
    <row r="103" spans="2:12" x14ac:dyDescent="0.15">
      <c r="B103" s="219"/>
      <c r="C103" s="116" t="s">
        <v>134</v>
      </c>
      <c r="D103" s="142" t="str">
        <f>IF(OR(パラメタ!$S$32&lt;&gt;"○",C103=""),"",CONCATENATE("GRANT ",パラメタ!$I$32," ON ",IF(C103="*","","`"),C103,IF(C103="*","","`"),".* TO '",パラメタ!$D$32,"'@'%' IDENTIFIED BY '",パラメタ!$E$32,"';"))</f>
        <v/>
      </c>
      <c r="E103" s="146"/>
      <c r="F103" s="146"/>
      <c r="G103" s="146"/>
      <c r="H103" s="146"/>
      <c r="I103" s="146"/>
      <c r="J103" s="146"/>
      <c r="K103" s="147"/>
      <c r="L103" s="139" t="str">
        <f>IF(OR(パラメタ!$S$32="",$C103=""),"",CONCATENATE("use ",$C103,"; show tables;"))</f>
        <v/>
      </c>
    </row>
    <row r="104" spans="2:12" x14ac:dyDescent="0.15">
      <c r="B104" s="219"/>
      <c r="C104" s="116" t="s">
        <v>135</v>
      </c>
      <c r="D104" s="142" t="str">
        <f>IF(OR(パラメタ!$S$32&lt;&gt;"○",C104=""),"",CONCATENATE("GRANT ",パラメタ!$I$32," ON ",IF(C104="*","","`"),C104,IF(C104="*","","`"),".* TO '",パラメタ!$D$32,"'@'%' IDENTIFIED BY '",パラメタ!$E$32,"';"))</f>
        <v/>
      </c>
      <c r="E104" s="146"/>
      <c r="F104" s="146"/>
      <c r="G104" s="146"/>
      <c r="H104" s="146"/>
      <c r="I104" s="146"/>
      <c r="J104" s="146"/>
      <c r="K104" s="147"/>
      <c r="L104" s="139" t="str">
        <f>IF(OR(パラメタ!$S$32="",$C104=""),"",CONCATENATE("use ",$C104,"; show tables;"))</f>
        <v/>
      </c>
    </row>
    <row r="105" spans="2:12" x14ac:dyDescent="0.15">
      <c r="B105" s="219"/>
      <c r="C105" s="119" t="s">
        <v>136</v>
      </c>
      <c r="D105" s="142" t="str">
        <f>IF(OR(パラメタ!$S$32&lt;&gt;"○",C105=""),"",CONCATENATE("GRANT ",パラメタ!$I$32," ON ",IF(C105="*","","`"),C105,IF(C105="*","","`"),".* TO '",パラメタ!$D$32,"'@'%' IDENTIFIED BY '",パラメタ!$E$32,"';"))</f>
        <v/>
      </c>
      <c r="E105" s="148"/>
      <c r="F105" s="148"/>
      <c r="G105" s="148"/>
      <c r="H105" s="148"/>
      <c r="I105" s="148"/>
      <c r="J105" s="148"/>
      <c r="K105" s="149"/>
      <c r="L105" s="139" t="str">
        <f>IF(OR(パラメタ!$S$32="",$C105=""),"",CONCATENATE("use ",$C105,"; show tables;"))</f>
        <v/>
      </c>
    </row>
    <row r="106" spans="2:12" x14ac:dyDescent="0.15">
      <c r="B106" s="218">
        <v>9</v>
      </c>
      <c r="C106" s="180"/>
      <c r="D106" s="181"/>
      <c r="E106" s="182"/>
      <c r="F106" s="182"/>
      <c r="G106" s="182"/>
      <c r="H106" s="182"/>
      <c r="I106" s="182"/>
      <c r="J106" s="182"/>
      <c r="K106" s="183"/>
      <c r="L106" s="156" t="str">
        <f>IF(パラメタ!$S33="","",SUBSTITUTE(SUBSTITUTE(E15,"root",パラメタ!D33),"-p",CONCATENATE("-p",パラメタ!E33)))</f>
        <v/>
      </c>
    </row>
    <row r="107" spans="2:12" x14ac:dyDescent="0.15">
      <c r="B107" s="219"/>
      <c r="C107" s="118" t="s">
        <v>137</v>
      </c>
      <c r="D107" s="142" t="str">
        <f>IF(OR(パラメタ!$S$33&lt;&gt;"○",C107=""),"",CONCATENATE("GRANT ",パラメタ!$I$33," ON ",IF(C107="*","","`"),C107,IF(C107="*","","`"),".* TO '",パラメタ!$D$33,"'@'%' IDENTIFIED BY '",パラメタ!$E$33,"';"))</f>
        <v/>
      </c>
      <c r="E107" s="143"/>
      <c r="F107" s="143"/>
      <c r="G107" s="143"/>
      <c r="H107" s="143"/>
      <c r="I107" s="143"/>
      <c r="J107" s="143"/>
      <c r="K107" s="144"/>
      <c r="L107" s="140" t="str">
        <f>IF(OR(パラメタ!$S$33="",$C107=""),"",CONCATENATE("use ",$C107,"; show tables;"))</f>
        <v/>
      </c>
    </row>
    <row r="108" spans="2:12" x14ac:dyDescent="0.15">
      <c r="B108" s="219"/>
      <c r="C108" s="116" t="s">
        <v>138</v>
      </c>
      <c r="D108" s="142" t="str">
        <f>IF(OR(パラメタ!$S$33&lt;&gt;"○",C108=""),"",CONCATENATE("GRANT ",パラメタ!$I$33," ON ",IF(C108="*","","`"),C108,IF(C108="*","","`"),".* TO '",パラメタ!$D$33,"'@'%' IDENTIFIED BY '",パラメタ!$E$33,"';"))</f>
        <v/>
      </c>
      <c r="E108" s="143"/>
      <c r="F108" s="143"/>
      <c r="G108" s="143"/>
      <c r="H108" s="143"/>
      <c r="I108" s="143"/>
      <c r="J108" s="143"/>
      <c r="K108" s="144"/>
      <c r="L108" s="140" t="str">
        <f>IF(OR(パラメタ!$S$33="",$C108=""),"",CONCATENATE("use ",$C108,"; show tables;"))</f>
        <v/>
      </c>
    </row>
    <row r="109" spans="2:12" x14ac:dyDescent="0.15">
      <c r="B109" s="219"/>
      <c r="C109" s="116" t="s">
        <v>139</v>
      </c>
      <c r="D109" s="142" t="str">
        <f>IF(OR(パラメタ!$S$33&lt;&gt;"○",C109=""),"",CONCATENATE("GRANT ",パラメタ!$I$33," ON ",IF(C109="*","","`"),C109,IF(C109="*","","`"),".* TO '",パラメタ!$D$33,"'@'%' IDENTIFIED BY '",パラメタ!$E$33,"';"))</f>
        <v/>
      </c>
      <c r="E109" s="143"/>
      <c r="F109" s="143"/>
      <c r="G109" s="143"/>
      <c r="H109" s="143"/>
      <c r="I109" s="143"/>
      <c r="J109" s="143"/>
      <c r="K109" s="144"/>
      <c r="L109" s="140" t="str">
        <f>IF(OR(パラメタ!$S$33="",$C109=""),"",CONCATENATE("use ",$C109,"; show tables;"))</f>
        <v/>
      </c>
    </row>
    <row r="110" spans="2:12" x14ac:dyDescent="0.15">
      <c r="B110" s="219"/>
      <c r="C110" s="116" t="s">
        <v>140</v>
      </c>
      <c r="D110" s="142" t="str">
        <f>IF(OR(パラメタ!$S$33&lt;&gt;"○",C110=""),"",CONCATENATE("GRANT ",パラメタ!$I$33," ON ",IF(C110="*","","`"),C110,IF(C110="*","","`"),".* TO '",パラメタ!$D$33,"'@'%' IDENTIFIED BY '",パラメタ!$E$33,"';"))</f>
        <v/>
      </c>
      <c r="E110" s="143"/>
      <c r="F110" s="143"/>
      <c r="G110" s="143"/>
      <c r="H110" s="143"/>
      <c r="I110" s="143"/>
      <c r="J110" s="143"/>
      <c r="K110" s="144"/>
      <c r="L110" s="140" t="str">
        <f>IF(OR(パラメタ!$S$33="",$C110=""),"",CONCATENATE("use ",$C110,"; show tables;"))</f>
        <v/>
      </c>
    </row>
    <row r="111" spans="2:12" x14ac:dyDescent="0.15">
      <c r="B111" s="219"/>
      <c r="C111" s="116" t="s">
        <v>141</v>
      </c>
      <c r="D111" s="142" t="str">
        <f>IF(OR(パラメタ!$S$33&lt;&gt;"○",C111=""),"",CONCATENATE("GRANT ",パラメタ!$I$33," ON ",IF(C111="*","","`"),C111,IF(C111="*","","`"),".* TO '",パラメタ!$D$33,"'@'%' IDENTIFIED BY '",パラメタ!$E$33,"';"))</f>
        <v/>
      </c>
      <c r="E111" s="143"/>
      <c r="F111" s="143"/>
      <c r="G111" s="143"/>
      <c r="H111" s="143"/>
      <c r="I111" s="143"/>
      <c r="J111" s="143"/>
      <c r="K111" s="144"/>
      <c r="L111" s="140" t="str">
        <f>IF(OR(パラメタ!$S$33="",$C111=""),"",CONCATENATE("use ",$C111,"; show tables;"))</f>
        <v/>
      </c>
    </row>
    <row r="112" spans="2:12" x14ac:dyDescent="0.15">
      <c r="B112" s="219"/>
      <c r="C112" s="116" t="s">
        <v>142</v>
      </c>
      <c r="D112" s="142" t="str">
        <f>IF(OR(パラメタ!$S$33&lt;&gt;"○",C112=""),"",CONCATENATE("GRANT ",パラメタ!$I$33," ON ",IF(C112="*","","`"),C112,IF(C112="*","","`"),".* TO '",パラメタ!$D$33,"'@'%' IDENTIFIED BY '",パラメタ!$E$33,"';"))</f>
        <v/>
      </c>
      <c r="E112" s="143"/>
      <c r="F112" s="143"/>
      <c r="G112" s="143"/>
      <c r="H112" s="143"/>
      <c r="I112" s="143"/>
      <c r="J112" s="143"/>
      <c r="K112" s="144"/>
      <c r="L112" s="140" t="str">
        <f>IF(OR(パラメタ!$S$33="",$C112=""),"",CONCATENATE("use ",$C112,"; show tables;"))</f>
        <v/>
      </c>
    </row>
    <row r="113" spans="2:12" x14ac:dyDescent="0.15">
      <c r="B113" s="219"/>
      <c r="C113" s="116" t="s">
        <v>143</v>
      </c>
      <c r="D113" s="142" t="str">
        <f>IF(OR(パラメタ!$S$33&lt;&gt;"○",C113=""),"",CONCATENATE("GRANT ",パラメタ!$I$33," ON ",IF(C113="*","","`"),C113,IF(C113="*","","`"),".* TO '",パラメタ!$D$33,"'@'%' IDENTIFIED BY '",パラメタ!$E$33,"';"))</f>
        <v/>
      </c>
      <c r="E113" s="143"/>
      <c r="F113" s="143"/>
      <c r="G113" s="143"/>
      <c r="H113" s="143"/>
      <c r="I113" s="143"/>
      <c r="J113" s="143"/>
      <c r="K113" s="144"/>
      <c r="L113" s="140" t="str">
        <f>IF(OR(パラメタ!$S$33="",$C113=""),"",CONCATENATE("use ",$C113,"; show tables;"))</f>
        <v/>
      </c>
    </row>
    <row r="114" spans="2:12" x14ac:dyDescent="0.15">
      <c r="B114" s="219"/>
      <c r="C114" s="116" t="s">
        <v>144</v>
      </c>
      <c r="D114" s="142" t="str">
        <f>IF(OR(パラメタ!$S$33&lt;&gt;"○",C114=""),"",CONCATENATE("GRANT ",パラメタ!$I$33," ON ",IF(C114="*","","`"),C114,IF(C114="*","","`"),".* TO '",パラメタ!$D$33,"'@'%' IDENTIFIED BY '",パラメタ!$E$33,"';"))</f>
        <v/>
      </c>
      <c r="E114" s="143"/>
      <c r="F114" s="143"/>
      <c r="G114" s="143"/>
      <c r="H114" s="143"/>
      <c r="I114" s="143"/>
      <c r="J114" s="143"/>
      <c r="K114" s="144"/>
      <c r="L114" s="140" t="str">
        <f>IF(OR(パラメタ!$S$33="",$C114=""),"",CONCATENATE("use ",$C114,"; show tables;"))</f>
        <v/>
      </c>
    </row>
    <row r="115" spans="2:12" x14ac:dyDescent="0.15">
      <c r="B115" s="219"/>
      <c r="C115" s="116" t="s">
        <v>145</v>
      </c>
      <c r="D115" s="142" t="str">
        <f>IF(OR(パラメタ!$S$33&lt;&gt;"○",C115=""),"",CONCATENATE("GRANT ",パラメタ!$I$33," ON ",IF(C115="*","","`"),C115,IF(C115="*","","`"),".* TO '",パラメタ!$D$33,"'@'%' IDENTIFIED BY '",パラメタ!$E$33,"';"))</f>
        <v/>
      </c>
      <c r="E115" s="143"/>
      <c r="F115" s="143"/>
      <c r="G115" s="143"/>
      <c r="H115" s="143"/>
      <c r="I115" s="143"/>
      <c r="J115" s="143"/>
      <c r="K115" s="144"/>
      <c r="L115" s="140" t="str">
        <f>IF(OR(パラメタ!$S$33="",$C115=""),"",CONCATENATE("use ",$C115,"; show tables;"))</f>
        <v/>
      </c>
    </row>
    <row r="116" spans="2:12" x14ac:dyDescent="0.15">
      <c r="B116" s="219"/>
      <c r="C116" s="119" t="s">
        <v>146</v>
      </c>
      <c r="D116" s="142" t="str">
        <f>IF(OR(パラメタ!$S$33&lt;&gt;"○",C116=""),"",CONCATENATE("GRANT ",パラメタ!$I$33," ON ",IF(C116="*","","`"),C116,IF(C116="*","","`"),".* TO '",パラメタ!$D$33,"'@'%' IDENTIFIED BY '",パラメタ!$E$33,"';"))</f>
        <v/>
      </c>
      <c r="E116" s="150"/>
      <c r="F116" s="150"/>
      <c r="G116" s="150"/>
      <c r="H116" s="150"/>
      <c r="I116" s="150"/>
      <c r="J116" s="150"/>
      <c r="K116" s="151"/>
      <c r="L116" s="140" t="str">
        <f>IF(OR(パラメタ!$S$33="",$C116=""),"",CONCATENATE("use ",$C116,"; show tables;"))</f>
        <v/>
      </c>
    </row>
    <row r="117" spans="2:12" x14ac:dyDescent="0.15">
      <c r="B117" s="218">
        <v>10</v>
      </c>
      <c r="C117" s="180"/>
      <c r="D117" s="181"/>
      <c r="E117" s="182"/>
      <c r="F117" s="182"/>
      <c r="G117" s="182"/>
      <c r="H117" s="182"/>
      <c r="I117" s="182"/>
      <c r="J117" s="182"/>
      <c r="K117" s="183"/>
      <c r="L117" s="138" t="str">
        <f>IF(パラメタ!$S34="","",SUBSTITUTE(SUBSTITUTE(E15,"root",パラメタ!D34),"-p",CONCATENATE("-p",パラメタ!E34)))</f>
        <v/>
      </c>
    </row>
    <row r="118" spans="2:12" x14ac:dyDescent="0.15">
      <c r="B118" s="219"/>
      <c r="C118" s="118" t="s">
        <v>147</v>
      </c>
      <c r="D118" s="142" t="str">
        <f>IF(OR(パラメタ!$S$34&lt;&gt;"○",C118=""),"",CONCATENATE("GRANT ",パラメタ!$I$34," ON ",IF(C118="*","","`"),C118,IF(C118="*","","`"),".* TO '",パラメタ!$D$34,"'@'%' IDENTIFIED BY '",パラメタ!$E$34,"';"))</f>
        <v/>
      </c>
      <c r="E118" s="143"/>
      <c r="F118" s="143"/>
      <c r="G118" s="143"/>
      <c r="H118" s="143"/>
      <c r="I118" s="143"/>
      <c r="J118" s="143"/>
      <c r="K118" s="144"/>
      <c r="L118" s="139" t="str">
        <f>IF(OR(パラメタ!$S$34="",$C118=""),"",CONCATENATE("use ",$C118,"; show tables;"))</f>
        <v/>
      </c>
    </row>
    <row r="119" spans="2:12" x14ac:dyDescent="0.15">
      <c r="B119" s="219"/>
      <c r="C119" s="116" t="s">
        <v>148</v>
      </c>
      <c r="D119" s="142" t="str">
        <f>IF(OR(パラメタ!$S$34&lt;&gt;"○",C119=""),"",CONCATENATE("GRANT ",パラメタ!$I$34," ON ",IF(C119="*","","`"),C119,IF(C119="*","","`"),".* TO '",パラメタ!$D$34,"'@'%' IDENTIFIED BY '",パラメタ!$E$34,"';"))</f>
        <v/>
      </c>
      <c r="E119" s="146"/>
      <c r="F119" s="146"/>
      <c r="G119" s="146"/>
      <c r="H119" s="146"/>
      <c r="I119" s="146"/>
      <c r="J119" s="146"/>
      <c r="K119" s="147"/>
      <c r="L119" s="139" t="str">
        <f>IF(OR(パラメタ!$S$34="",$C119=""),"",CONCATENATE("use ",$C119,"; show tables;"))</f>
        <v/>
      </c>
    </row>
    <row r="120" spans="2:12" x14ac:dyDescent="0.15">
      <c r="B120" s="219"/>
      <c r="C120" s="116" t="s">
        <v>149</v>
      </c>
      <c r="D120" s="142" t="str">
        <f>IF(OR(パラメタ!$S$34&lt;&gt;"○",C120=""),"",CONCATENATE("GRANT ",パラメタ!$I$34," ON ",IF(C120="*","","`"),C120,IF(C120="*","","`"),".* TO '",パラメタ!$D$34,"'@'%' IDENTIFIED BY '",パラメタ!$E$34,"';"))</f>
        <v/>
      </c>
      <c r="E120" s="146"/>
      <c r="F120" s="146"/>
      <c r="G120" s="146"/>
      <c r="H120" s="146"/>
      <c r="I120" s="146"/>
      <c r="J120" s="146"/>
      <c r="K120" s="147"/>
      <c r="L120" s="139" t="str">
        <f>IF(OR(パラメタ!$S$34="",$C120=""),"",CONCATENATE("use ",$C120,"; show tables;"))</f>
        <v/>
      </c>
    </row>
    <row r="121" spans="2:12" x14ac:dyDescent="0.15">
      <c r="B121" s="219"/>
      <c r="C121" s="116" t="s">
        <v>150</v>
      </c>
      <c r="D121" s="142" t="str">
        <f>IF(OR(パラメタ!$S$34&lt;&gt;"○",C121=""),"",CONCATENATE("GRANT ",パラメタ!$I$34," ON ",IF(C121="*","","`"),C121,IF(C121="*","","`"),".* TO '",パラメタ!$D$34,"'@'%' IDENTIFIED BY '",パラメタ!$E$34,"';"))</f>
        <v/>
      </c>
      <c r="E121" s="146"/>
      <c r="F121" s="146"/>
      <c r="G121" s="146"/>
      <c r="H121" s="146"/>
      <c r="I121" s="146"/>
      <c r="J121" s="146"/>
      <c r="K121" s="147"/>
      <c r="L121" s="139" t="str">
        <f>IF(OR(パラメタ!$S$34="",$C121=""),"",CONCATENATE("use ",$C121,"; show tables;"))</f>
        <v/>
      </c>
    </row>
    <row r="122" spans="2:12" x14ac:dyDescent="0.15">
      <c r="B122" s="219"/>
      <c r="C122" s="116" t="s">
        <v>151</v>
      </c>
      <c r="D122" s="142" t="str">
        <f>IF(OR(パラメタ!$S$34&lt;&gt;"○",C122=""),"",CONCATENATE("GRANT ",パラメタ!$I$34," ON ",IF(C122="*","","`"),C122,IF(C122="*","","`"),".* TO '",パラメタ!$D$34,"'@'%' IDENTIFIED BY '",パラメタ!$E$34,"';"))</f>
        <v/>
      </c>
      <c r="E122" s="146"/>
      <c r="F122" s="146"/>
      <c r="G122" s="146"/>
      <c r="H122" s="146"/>
      <c r="I122" s="146"/>
      <c r="J122" s="146"/>
      <c r="K122" s="147"/>
      <c r="L122" s="139" t="str">
        <f>IF(OR(パラメタ!$S$34="",$C122=""),"",CONCATENATE("use ",$C122,"; show tables;"))</f>
        <v/>
      </c>
    </row>
    <row r="123" spans="2:12" x14ac:dyDescent="0.15">
      <c r="B123" s="219"/>
      <c r="C123" s="116" t="s">
        <v>152</v>
      </c>
      <c r="D123" s="142" t="str">
        <f>IF(OR(パラメタ!$S$34&lt;&gt;"○",C123=""),"",CONCATENATE("GRANT ",パラメタ!$I$34," ON ",IF(C123="*","","`"),C123,IF(C123="*","","`"),".* TO '",パラメタ!$D$34,"'@'%' IDENTIFIED BY '",パラメタ!$E$34,"';"))</f>
        <v/>
      </c>
      <c r="E123" s="146"/>
      <c r="F123" s="146"/>
      <c r="G123" s="146"/>
      <c r="H123" s="146"/>
      <c r="I123" s="146"/>
      <c r="J123" s="146"/>
      <c r="K123" s="147"/>
      <c r="L123" s="139" t="str">
        <f>IF(OR(パラメタ!$S$34="",$C123=""),"",CONCATENATE("use ",$C123,"; show tables;"))</f>
        <v/>
      </c>
    </row>
    <row r="124" spans="2:12" x14ac:dyDescent="0.15">
      <c r="B124" s="219"/>
      <c r="C124" s="116" t="s">
        <v>153</v>
      </c>
      <c r="D124" s="142" t="str">
        <f>IF(OR(パラメタ!$S$34&lt;&gt;"○",C124=""),"",CONCATENATE("GRANT ",パラメタ!$I$34," ON ",IF(C124="*","","`"),C124,IF(C124="*","","`"),".* TO '",パラメタ!$D$34,"'@'%' IDENTIFIED BY '",パラメタ!$E$34,"';"))</f>
        <v/>
      </c>
      <c r="E124" s="146"/>
      <c r="F124" s="146"/>
      <c r="G124" s="146"/>
      <c r="H124" s="146"/>
      <c r="I124" s="146"/>
      <c r="J124" s="146"/>
      <c r="K124" s="147"/>
      <c r="L124" s="139" t="str">
        <f>IF(OR(パラメタ!$S$34="",$C124=""),"",CONCATENATE("use ",$C124,"; show tables;"))</f>
        <v/>
      </c>
    </row>
    <row r="125" spans="2:12" x14ac:dyDescent="0.15">
      <c r="B125" s="219"/>
      <c r="C125" s="116" t="s">
        <v>154</v>
      </c>
      <c r="D125" s="142" t="str">
        <f>IF(OR(パラメタ!$S$34&lt;&gt;"○",C125=""),"",CONCATENATE("GRANT ",パラメタ!$I$34," ON ",IF(C125="*","","`"),C125,IF(C125="*","","`"),".* TO '",パラメタ!$D$34,"'@'%' IDENTIFIED BY '",パラメタ!$E$34,"';"))</f>
        <v/>
      </c>
      <c r="E125" s="146"/>
      <c r="F125" s="146"/>
      <c r="G125" s="146"/>
      <c r="H125" s="146"/>
      <c r="I125" s="146"/>
      <c r="J125" s="146"/>
      <c r="K125" s="147"/>
      <c r="L125" s="139" t="str">
        <f>IF(OR(パラメタ!$S$34="",$C125=""),"",CONCATENATE("use ",$C125,"; show tables;"))</f>
        <v/>
      </c>
    </row>
    <row r="126" spans="2:12" x14ac:dyDescent="0.15">
      <c r="B126" s="219"/>
      <c r="C126" s="116" t="s">
        <v>155</v>
      </c>
      <c r="D126" s="142" t="str">
        <f>IF(OR(パラメタ!$S$34&lt;&gt;"○",C126=""),"",CONCATENATE("GRANT ",パラメタ!$I$34," ON ",IF(C126="*","","`"),C126,IF(C126="*","","`"),".* TO '",パラメタ!$D$34,"'@'%' IDENTIFIED BY '",パラメタ!$E$34,"';"))</f>
        <v/>
      </c>
      <c r="E126" s="146"/>
      <c r="F126" s="146"/>
      <c r="G126" s="146"/>
      <c r="H126" s="146"/>
      <c r="I126" s="146"/>
      <c r="J126" s="146"/>
      <c r="K126" s="147"/>
      <c r="L126" s="139" t="str">
        <f>IF(OR(パラメタ!$S$34="",$C126=""),"",CONCATENATE("use ",$C126,"; show tables;"))</f>
        <v/>
      </c>
    </row>
    <row r="127" spans="2:12" x14ac:dyDescent="0.15">
      <c r="B127" s="220"/>
      <c r="C127" s="117" t="s">
        <v>156</v>
      </c>
      <c r="D127" s="152" t="str">
        <f>IF(OR(パラメタ!$S$34&lt;&gt;"○",C127=""),"",CONCATENATE("GRANT ",パラメタ!$I$34," ON ",IF(C127="*","","`"),C127,IF(C127="*","","`"),".* TO '",パラメタ!$D$34,"'@'%' IDENTIFIED BY '",パラメタ!$E$34,"';"))</f>
        <v/>
      </c>
      <c r="E127" s="153"/>
      <c r="F127" s="153"/>
      <c r="G127" s="153"/>
      <c r="H127" s="153"/>
      <c r="I127" s="153"/>
      <c r="J127" s="153"/>
      <c r="K127" s="154"/>
      <c r="L127" s="141" t="str">
        <f>IF(OR(パラメタ!$S$34="",$C127=""),"",CONCATENATE("use ",$C127,"; show tables;"))</f>
        <v/>
      </c>
    </row>
  </sheetData>
  <mergeCells count="11">
    <mergeCell ref="B73:B83"/>
    <mergeCell ref="B84:B94"/>
    <mergeCell ref="B95:B105"/>
    <mergeCell ref="B106:B116"/>
    <mergeCell ref="B117:B127"/>
    <mergeCell ref="B62:B72"/>
    <mergeCell ref="E14:I14"/>
    <mergeCell ref="B18:B28"/>
    <mergeCell ref="B29:B39"/>
    <mergeCell ref="B40:B50"/>
    <mergeCell ref="B51:B61"/>
  </mergeCells>
  <phoneticPr fontId="3"/>
  <dataValidations count="1">
    <dataValidation type="list" allowBlank="1" showInputMessage="1" showErrorMessage="1" sqref="B15" xr:uid="{00000000-0002-0000-0800-000000000000}">
      <formula1>対象No.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</vt:i4>
      </vt:variant>
    </vt:vector>
  </HeadingPairs>
  <TitlesOfParts>
    <vt:vector size="15" baseType="lpstr">
      <vt:lpstr>パラメタ</vt:lpstr>
      <vt:lpstr>手順書(1)</vt:lpstr>
      <vt:lpstr>ユーザ作成コマンド(1)</vt:lpstr>
      <vt:lpstr>手順書(2)</vt:lpstr>
      <vt:lpstr>ユーザ作成コマンド(2)</vt:lpstr>
      <vt:lpstr>手順書(3)</vt:lpstr>
      <vt:lpstr>ユーザ作成コマンド(3)</vt:lpstr>
      <vt:lpstr>手順書(4)</vt:lpstr>
      <vt:lpstr>ユーザ作成コマンド(4)</vt:lpstr>
      <vt:lpstr>手順書(5)</vt:lpstr>
      <vt:lpstr>ユーザ作成コマンド(5)</vt:lpstr>
      <vt:lpstr>手順書(6)</vt:lpstr>
      <vt:lpstr>ユーザ作成コマンド(6)</vt:lpstr>
      <vt:lpstr>リスト</vt:lpstr>
      <vt:lpstr>対象No.</vt:lpstr>
    </vt:vector>
  </TitlesOfParts>
  <Company>ベネッセグループ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sfz001029</dc:creator>
  <cp:lastModifiedBy>阿井 智紀</cp:lastModifiedBy>
  <cp:lastPrinted>2012-08-17T07:25:25Z</cp:lastPrinted>
  <dcterms:created xsi:type="dcterms:W3CDTF">2012-06-26T03:50:22Z</dcterms:created>
  <dcterms:modified xsi:type="dcterms:W3CDTF">2024-01-30T02:43:25Z</dcterms:modified>
</cp:coreProperties>
</file>