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595" yWindow="15" windowWidth="11085" windowHeight="7755" tabRatio="567" firstSheet="2" activeTab="8"/>
  </bookViews>
  <sheets>
    <sheet name="AUJOURDHUI et MAINTENANT" sheetId="28" r:id="rId1"/>
    <sheet name="Série de fonctions" sheetId="29" r:id="rId2"/>
    <sheet name="JOURSEM 1" sheetId="31" r:id="rId3"/>
    <sheet name="JOURSEM 2" sheetId="32" r:id="rId4"/>
    <sheet name="NO.SEMAINE" sheetId="33" r:id="rId5"/>
    <sheet name="DATE 1" sheetId="34" r:id="rId6"/>
    <sheet name="DATE 2" sheetId="35" r:id="rId7"/>
    <sheet name="NB.JOURS.OUVRES" sheetId="36" r:id="rId8"/>
    <sheet name="SERIE.JOUR.OUVRE" sheetId="37" r:id="rId9"/>
  </sheets>
  <definedNames>
    <definedName name="jour">'JOURSEM 1'!$D$14:$G$21</definedName>
    <definedName name="jours" localSheetId="2">'JOURSEM 1'!$E$14:$G$21</definedName>
    <definedName name="jours_feries">NB.JOURS.OUVRES!$G$3:$G$12</definedName>
    <definedName name="JourSemain">'JOURSEM 2'!$B$5:$C$11</definedName>
  </definedNames>
  <calcPr calcId="124519"/>
</workbook>
</file>

<file path=xl/calcChain.xml><?xml version="1.0" encoding="utf-8"?>
<calcChain xmlns="http://schemas.openxmlformats.org/spreadsheetml/2006/main">
  <c r="D4" i="37"/>
  <c r="D5"/>
  <c r="D6"/>
  <c r="D7"/>
  <c r="D8"/>
  <c r="D3"/>
  <c r="D7" i="36"/>
  <c r="D4"/>
  <c r="D8"/>
  <c r="D5"/>
  <c r="D6"/>
  <c r="D3"/>
  <c r="C3" i="35"/>
  <c r="E4" i="34"/>
  <c r="E5"/>
  <c r="E6"/>
  <c r="E7"/>
  <c r="E8"/>
  <c r="E9"/>
  <c r="E3"/>
  <c r="C3" i="32"/>
  <c r="E4" i="31"/>
  <c r="E5"/>
  <c r="E6"/>
  <c r="E7"/>
  <c r="E8"/>
  <c r="E9"/>
  <c r="E10"/>
  <c r="E3"/>
  <c r="D8" l="1"/>
  <c r="D9"/>
  <c r="D10"/>
  <c r="D7"/>
  <c r="D4"/>
  <c r="D5"/>
  <c r="D6"/>
  <c r="D3"/>
  <c r="C3" i="29"/>
  <c r="C8" s="1"/>
  <c r="C2"/>
  <c r="C5" s="1"/>
  <c r="C13" l="1"/>
  <c r="C10"/>
  <c r="C9"/>
  <c r="C7"/>
  <c r="C6"/>
  <c r="B8" i="37"/>
  <c r="B7"/>
  <c r="B6"/>
  <c r="B5"/>
  <c r="B4"/>
  <c r="B3"/>
  <c r="B8" i="36"/>
  <c r="C8"/>
  <c r="C7"/>
  <c r="B7"/>
  <c r="B6"/>
  <c r="C6"/>
  <c r="C5"/>
  <c r="B5"/>
  <c r="B4"/>
  <c r="C4"/>
  <c r="C3"/>
  <c r="B3"/>
  <c r="G12"/>
  <c r="G11"/>
  <c r="G10"/>
  <c r="G9"/>
  <c r="G8"/>
  <c r="G7"/>
  <c r="G6"/>
  <c r="G5"/>
  <c r="G3"/>
  <c r="G4"/>
  <c r="C2" i="35"/>
  <c r="D5" s="1"/>
  <c r="B4" i="28"/>
  <c r="B10"/>
  <c r="B8"/>
  <c r="B5"/>
  <c r="B7"/>
  <c r="B9"/>
  <c r="B6"/>
  <c r="B3"/>
  <c r="C5" i="35" l="1"/>
  <c r="E5"/>
</calcChain>
</file>

<file path=xl/sharedStrings.xml><?xml version="1.0" encoding="utf-8"?>
<sst xmlns="http://schemas.openxmlformats.org/spreadsheetml/2006/main" count="87" uniqueCount="49">
  <si>
    <t>=AUJOURDHUI</t>
  </si>
  <si>
    <t>=MAINTENANT</t>
  </si>
  <si>
    <t>Format</t>
  </si>
  <si>
    <t>Date</t>
  </si>
  <si>
    <t>Date courte</t>
  </si>
  <si>
    <t>Date longue</t>
  </si>
  <si>
    <t>Personnalisé</t>
  </si>
  <si>
    <t>Heure</t>
  </si>
  <si>
    <t>Nombre</t>
  </si>
  <si>
    <t>Aujourd'hui :</t>
  </si>
  <si>
    <t>Maintenant :</t>
  </si>
  <si>
    <t>Age :</t>
  </si>
  <si>
    <t>Mois :</t>
  </si>
  <si>
    <t>Année :</t>
  </si>
  <si>
    <t>Jour :</t>
  </si>
  <si>
    <t>Heure :</t>
  </si>
  <si>
    <t>Minute :</t>
  </si>
  <si>
    <t>Seconde :</t>
  </si>
  <si>
    <t>Jour de naissance :</t>
  </si>
  <si>
    <t>Jour de la semaine</t>
  </si>
  <si>
    <t>Type</t>
  </si>
  <si>
    <t>Lundi</t>
  </si>
  <si>
    <t>Mardi</t>
  </si>
  <si>
    <t>Mercredi</t>
  </si>
  <si>
    <t>Jeudi</t>
  </si>
  <si>
    <t>Vendredi</t>
  </si>
  <si>
    <t>Samedi</t>
  </si>
  <si>
    <t>Dimanche</t>
  </si>
  <si>
    <t>Date de naissance :</t>
  </si>
  <si>
    <t>N° de semaine</t>
  </si>
  <si>
    <t>Année</t>
  </si>
  <si>
    <t>Mois</t>
  </si>
  <si>
    <t>Jour</t>
  </si>
  <si>
    <t>Votre anniversaire est dans :</t>
  </si>
  <si>
    <t>Date de début</t>
  </si>
  <si>
    <t>Date de fin</t>
  </si>
  <si>
    <t>Nombre de jours ouvrés</t>
  </si>
  <si>
    <t>Jours fériés</t>
  </si>
  <si>
    <t>Jour de l'an</t>
  </si>
  <si>
    <t>Lundi de Pacques</t>
  </si>
  <si>
    <t>Fête du travail</t>
  </si>
  <si>
    <t>Armistice 1945</t>
  </si>
  <si>
    <t>Jeudi de l'Ascension</t>
  </si>
  <si>
    <t>Lundi de Pentecôte</t>
  </si>
  <si>
    <t>Fête nationale</t>
  </si>
  <si>
    <t>Assomption</t>
  </si>
  <si>
    <t>Armistice 1918</t>
  </si>
  <si>
    <t>Noël</t>
  </si>
  <si>
    <t>Nombre de jours</t>
  </si>
</sst>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[$-F400]h:mm:ss\ AM/PM"/>
    <numFmt numFmtId="166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/>
    <xf numFmtId="2" fontId="0" fillId="0" borderId="1" xfId="0" applyNumberFormat="1" applyBorder="1"/>
    <xf numFmtId="166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14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B6" sqref="B6"/>
    </sheetView>
  </sheetViews>
  <sheetFormatPr baseColWidth="10" defaultRowHeight="15"/>
  <cols>
    <col min="2" max="2" width="24.140625" customWidth="1"/>
    <col min="3" max="3" width="14.140625" bestFit="1" customWidth="1"/>
    <col min="4" max="4" width="12.42578125" bestFit="1" customWidth="1"/>
  </cols>
  <sheetData>
    <row r="2" spans="2:4">
      <c r="D2" s="8" t="s">
        <v>2</v>
      </c>
    </row>
    <row r="3" spans="2:4">
      <c r="B3" s="3">
        <f ca="1">TODAY()</f>
        <v>43050</v>
      </c>
      <c r="C3" s="5" t="s">
        <v>0</v>
      </c>
      <c r="D3" t="s">
        <v>4</v>
      </c>
    </row>
    <row r="4" spans="2:4">
      <c r="B4" s="6">
        <f ca="1">TODAY()</f>
        <v>43050</v>
      </c>
      <c r="C4" s="5" t="s">
        <v>0</v>
      </c>
      <c r="D4" t="s">
        <v>5</v>
      </c>
    </row>
    <row r="5" spans="2:4">
      <c r="B5" s="11">
        <f ca="1">TODAY()</f>
        <v>43050</v>
      </c>
      <c r="C5" s="9" t="s">
        <v>0</v>
      </c>
      <c r="D5" s="10" t="s">
        <v>8</v>
      </c>
    </row>
    <row r="6" spans="2:4">
      <c r="B6" s="4">
        <f ca="1">NOW()</f>
        <v>43050.358307870367</v>
      </c>
      <c r="C6" s="5" t="s">
        <v>1</v>
      </c>
      <c r="D6" t="s">
        <v>6</v>
      </c>
    </row>
    <row r="7" spans="2:4">
      <c r="B7" s="3">
        <f ca="1">NOW()</f>
        <v>43050.358307870367</v>
      </c>
      <c r="C7" s="5" t="s">
        <v>1</v>
      </c>
      <c r="D7" t="s">
        <v>4</v>
      </c>
    </row>
    <row r="8" spans="2:4">
      <c r="B8" s="6">
        <f ca="1">NOW()</f>
        <v>43050.358307870367</v>
      </c>
      <c r="C8" s="5" t="s">
        <v>1</v>
      </c>
      <c r="D8" t="s">
        <v>5</v>
      </c>
    </row>
    <row r="9" spans="2:4">
      <c r="B9" s="7">
        <f ca="1">NOW()</f>
        <v>43050.358307870367</v>
      </c>
      <c r="C9" s="5" t="s">
        <v>1</v>
      </c>
      <c r="D9" t="s">
        <v>7</v>
      </c>
    </row>
    <row r="10" spans="2:4">
      <c r="B10" s="12">
        <f ca="1">NOW()</f>
        <v>43050.358307870367</v>
      </c>
      <c r="C10" s="5" t="s">
        <v>1</v>
      </c>
      <c r="D10" t="s">
        <v>8</v>
      </c>
    </row>
    <row r="13" spans="2:4">
      <c r="B13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8"/>
  <sheetViews>
    <sheetView workbookViewId="0">
      <selection activeCell="C13" sqref="C13"/>
    </sheetView>
  </sheetViews>
  <sheetFormatPr baseColWidth="10" defaultRowHeight="15"/>
  <cols>
    <col min="2" max="2" width="17.5703125" bestFit="1" customWidth="1"/>
    <col min="3" max="3" width="10.7109375" bestFit="1" customWidth="1"/>
    <col min="4" max="4" width="22.42578125" bestFit="1" customWidth="1"/>
  </cols>
  <sheetData>
    <row r="2" spans="2:4">
      <c r="B2" s="13" t="s">
        <v>9</v>
      </c>
      <c r="C2" s="3">
        <f ca="1">TODAY()</f>
        <v>43050</v>
      </c>
    </row>
    <row r="3" spans="2:4">
      <c r="B3" s="13" t="s">
        <v>10</v>
      </c>
      <c r="C3" s="7">
        <f ca="1">NOW()</f>
        <v>43050.358307870367</v>
      </c>
    </row>
    <row r="4" spans="2:4">
      <c r="B4" s="13"/>
    </row>
    <row r="5" spans="2:4">
      <c r="B5" s="13" t="s">
        <v>13</v>
      </c>
      <c r="C5">
        <f ca="1">YEAR(C2)</f>
        <v>2017</v>
      </c>
      <c r="D5" s="5"/>
    </row>
    <row r="6" spans="2:4">
      <c r="B6" s="13" t="s">
        <v>12</v>
      </c>
      <c r="C6">
        <f ca="1">MONTH(C2)</f>
        <v>11</v>
      </c>
      <c r="D6" s="5"/>
    </row>
    <row r="7" spans="2:4">
      <c r="B7" s="13" t="s">
        <v>14</v>
      </c>
      <c r="C7">
        <f ca="1">DAY(C2)</f>
        <v>11</v>
      </c>
      <c r="D7" s="5"/>
    </row>
    <row r="8" spans="2:4">
      <c r="B8" s="13" t="s">
        <v>15</v>
      </c>
      <c r="C8">
        <f ca="1">HOUR(C3)</f>
        <v>8</v>
      </c>
      <c r="D8" s="5"/>
    </row>
    <row r="9" spans="2:4">
      <c r="B9" s="13" t="s">
        <v>16</v>
      </c>
      <c r="C9">
        <f ca="1">MINUTE(C3)</f>
        <v>35</v>
      </c>
      <c r="D9" s="5"/>
    </row>
    <row r="10" spans="2:4">
      <c r="B10" s="13" t="s">
        <v>17</v>
      </c>
      <c r="C10">
        <f ca="1">SECOND(C3)</f>
        <v>58</v>
      </c>
      <c r="D10" s="5"/>
    </row>
    <row r="12" spans="2:4">
      <c r="B12" s="13" t="s">
        <v>18</v>
      </c>
      <c r="C12" s="3">
        <v>31734</v>
      </c>
    </row>
    <row r="13" spans="2:4">
      <c r="B13" s="13" t="s">
        <v>11</v>
      </c>
      <c r="C13" s="14">
        <f ca="1">YEAR(C2)-YEAR(C12)</f>
        <v>31</v>
      </c>
      <c r="D13" s="5"/>
    </row>
    <row r="14" spans="2:4">
      <c r="B14" s="13"/>
      <c r="C14" s="14"/>
    </row>
    <row r="18" spans="7:7">
      <c r="G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1"/>
  <sheetViews>
    <sheetView workbookViewId="0">
      <selection activeCell="G6" sqref="G6"/>
    </sheetView>
  </sheetViews>
  <sheetFormatPr baseColWidth="10" defaultRowHeight="15"/>
  <cols>
    <col min="1" max="1" width="1.5703125" customWidth="1"/>
    <col min="3" max="3" width="5.28515625" bestFit="1" customWidth="1"/>
    <col min="4" max="4" width="5.28515625" customWidth="1"/>
    <col min="5" max="5" width="18.7109375" bestFit="1" customWidth="1"/>
    <col min="6" max="6" width="9.85546875" bestFit="1" customWidth="1"/>
    <col min="7" max="7" width="29.140625" bestFit="1" customWidth="1"/>
    <col min="8" max="8" width="11.42578125" customWidth="1"/>
  </cols>
  <sheetData>
    <row r="1" spans="2:12">
      <c r="B1" s="3"/>
      <c r="C1" s="3"/>
      <c r="J1" s="20"/>
      <c r="K1" s="20"/>
      <c r="L1" s="20"/>
    </row>
    <row r="2" spans="2:12" ht="30" customHeight="1">
      <c r="B2" s="15" t="s">
        <v>3</v>
      </c>
      <c r="C2" s="15" t="s">
        <v>20</v>
      </c>
      <c r="D2" s="21" t="s">
        <v>19</v>
      </c>
      <c r="E2" s="21"/>
      <c r="F2" s="21"/>
      <c r="G2" s="22"/>
      <c r="I2" s="1"/>
      <c r="J2" s="1"/>
      <c r="K2" s="1"/>
      <c r="L2" s="1"/>
    </row>
    <row r="3" spans="2:12">
      <c r="B3" s="3">
        <v>19076</v>
      </c>
      <c r="C3" s="16">
        <v>1</v>
      </c>
      <c r="D3" s="8">
        <f>WEEKDAY(B3)</f>
        <v>1</v>
      </c>
      <c r="E3" s="5" t="str">
        <f>VLOOKUP(D3,jour,C3+1)</f>
        <v>Dimanche</v>
      </c>
      <c r="G3" s="5"/>
      <c r="I3" s="1"/>
      <c r="J3" s="1"/>
      <c r="K3" s="1"/>
      <c r="L3" s="1"/>
    </row>
    <row r="4" spans="2:12">
      <c r="B4" s="3">
        <v>10905</v>
      </c>
      <c r="C4" s="16">
        <v>1</v>
      </c>
      <c r="D4" s="19">
        <f t="shared" ref="D4:D10" si="0">WEEKDAY(B4)</f>
        <v>6</v>
      </c>
      <c r="E4" s="5" t="str">
        <f>VLOOKUP(D4,jour,C4+1)</f>
        <v>Vendredi</v>
      </c>
      <c r="G4" s="5"/>
      <c r="I4" s="1"/>
      <c r="J4" s="1"/>
      <c r="K4" s="1"/>
      <c r="L4" s="1"/>
    </row>
    <row r="5" spans="2:12">
      <c r="B5" s="3">
        <v>16518</v>
      </c>
      <c r="C5" s="16">
        <v>1</v>
      </c>
      <c r="D5" s="19">
        <f t="shared" si="0"/>
        <v>5</v>
      </c>
      <c r="E5" s="5" t="str">
        <f>VLOOKUP(D5,jour,C5+1)</f>
        <v>Jeudi</v>
      </c>
      <c r="G5" s="5"/>
      <c r="I5" s="1"/>
      <c r="J5" s="1"/>
      <c r="K5" s="1"/>
      <c r="L5" s="1"/>
    </row>
    <row r="6" spans="2:12">
      <c r="B6" s="3">
        <v>7749</v>
      </c>
      <c r="C6" s="16">
        <v>1</v>
      </c>
      <c r="D6" s="19">
        <f t="shared" si="0"/>
        <v>7</v>
      </c>
      <c r="E6" s="5" t="str">
        <f>VLOOKUP(D6,jour,C6+1)</f>
        <v>Samedi</v>
      </c>
      <c r="G6" s="5"/>
      <c r="I6" s="1"/>
      <c r="J6" s="1"/>
      <c r="K6" s="1"/>
      <c r="L6" s="1"/>
    </row>
    <row r="7" spans="2:12">
      <c r="B7" s="3">
        <v>33969</v>
      </c>
      <c r="C7" s="16">
        <v>2</v>
      </c>
      <c r="D7" s="19">
        <f>WEEKDAY(B7,C7)</f>
        <v>4</v>
      </c>
      <c r="E7" s="5" t="str">
        <f>VLOOKUP(D7,jour,C7+1)</f>
        <v>Jeudi</v>
      </c>
      <c r="G7" s="5"/>
      <c r="I7" s="1"/>
      <c r="J7" s="1"/>
      <c r="K7" s="1"/>
      <c r="L7" s="1"/>
    </row>
    <row r="8" spans="2:12">
      <c r="B8" s="3">
        <v>21625</v>
      </c>
      <c r="C8" s="16">
        <v>2</v>
      </c>
      <c r="D8" s="19">
        <f t="shared" ref="D8:D10" si="1">WEEKDAY(B8,C8)</f>
        <v>1</v>
      </c>
      <c r="E8" s="5" t="str">
        <f>VLOOKUP(D8,jour,C8+1)</f>
        <v>Lundi</v>
      </c>
      <c r="G8" s="5"/>
      <c r="I8" s="1"/>
      <c r="J8" s="1"/>
      <c r="K8" s="1"/>
      <c r="L8" s="1"/>
    </row>
    <row r="9" spans="2:12">
      <c r="B9" s="3">
        <v>3755</v>
      </c>
      <c r="C9" s="16">
        <v>3</v>
      </c>
      <c r="D9" s="19">
        <f t="shared" si="1"/>
        <v>1</v>
      </c>
      <c r="E9" s="5" t="str">
        <f>VLOOKUP(D9,jour,C9+1)</f>
        <v>Mardi</v>
      </c>
      <c r="G9" s="5"/>
      <c r="I9" s="1"/>
      <c r="J9" s="1"/>
      <c r="K9" s="1"/>
      <c r="L9" s="1"/>
    </row>
    <row r="10" spans="2:12">
      <c r="B10" s="3">
        <v>15698</v>
      </c>
      <c r="C10" s="16">
        <v>3</v>
      </c>
      <c r="D10" s="19">
        <f t="shared" si="1"/>
        <v>2</v>
      </c>
      <c r="E10" s="5" t="str">
        <f>VLOOKUP(D10,jour,C10+1)</f>
        <v>Mercredi</v>
      </c>
      <c r="G10" s="5"/>
      <c r="I10" s="1"/>
      <c r="J10" s="1"/>
      <c r="K10" s="1"/>
      <c r="L10" s="1"/>
    </row>
    <row r="11" spans="2:12">
      <c r="B11" s="3"/>
      <c r="C11" s="3"/>
    </row>
    <row r="12" spans="2:12">
      <c r="E12" s="20" t="s">
        <v>20</v>
      </c>
      <c r="F12" s="20"/>
      <c r="G12" s="20"/>
    </row>
    <row r="13" spans="2:12">
      <c r="D13" s="1"/>
      <c r="E13" s="1">
        <v>1</v>
      </c>
      <c r="F13" s="1">
        <v>2</v>
      </c>
      <c r="G13" s="1">
        <v>3</v>
      </c>
    </row>
    <row r="14" spans="2:12">
      <c r="D14" s="1">
        <v>0</v>
      </c>
      <c r="E14" s="1"/>
      <c r="F14" s="1"/>
      <c r="G14" s="1" t="s">
        <v>21</v>
      </c>
    </row>
    <row r="15" spans="2:12">
      <c r="D15" s="1">
        <v>1</v>
      </c>
      <c r="E15" s="1" t="s">
        <v>27</v>
      </c>
      <c r="F15" s="1" t="s">
        <v>21</v>
      </c>
      <c r="G15" s="1" t="s">
        <v>22</v>
      </c>
    </row>
    <row r="16" spans="2:12">
      <c r="D16" s="1">
        <v>2</v>
      </c>
      <c r="E16" s="1" t="s">
        <v>21</v>
      </c>
      <c r="F16" s="1" t="s">
        <v>22</v>
      </c>
      <c r="G16" s="1" t="s">
        <v>23</v>
      </c>
    </row>
    <row r="17" spans="4:7">
      <c r="D17" s="1">
        <v>3</v>
      </c>
      <c r="E17" s="1" t="s">
        <v>22</v>
      </c>
      <c r="F17" s="1" t="s">
        <v>23</v>
      </c>
      <c r="G17" s="1" t="s">
        <v>24</v>
      </c>
    </row>
    <row r="18" spans="4:7">
      <c r="D18" s="1">
        <v>4</v>
      </c>
      <c r="E18" s="1" t="s">
        <v>23</v>
      </c>
      <c r="F18" s="1" t="s">
        <v>24</v>
      </c>
      <c r="G18" s="1" t="s">
        <v>25</v>
      </c>
    </row>
    <row r="19" spans="4:7">
      <c r="D19" s="1">
        <v>5</v>
      </c>
      <c r="E19" s="1" t="s">
        <v>24</v>
      </c>
      <c r="F19" s="1" t="s">
        <v>25</v>
      </c>
      <c r="G19" s="1" t="s">
        <v>26</v>
      </c>
    </row>
    <row r="20" spans="4:7">
      <c r="D20" s="1">
        <v>6</v>
      </c>
      <c r="E20" s="1" t="s">
        <v>25</v>
      </c>
      <c r="F20" s="1" t="s">
        <v>26</v>
      </c>
      <c r="G20" s="1" t="s">
        <v>27</v>
      </c>
    </row>
    <row r="21" spans="4:7">
      <c r="D21" s="1">
        <v>7</v>
      </c>
      <c r="E21" s="1" t="s">
        <v>26</v>
      </c>
      <c r="F21" s="1" t="s">
        <v>27</v>
      </c>
      <c r="G21" s="1"/>
    </row>
  </sheetData>
  <mergeCells count="3">
    <mergeCell ref="J1:L1"/>
    <mergeCell ref="E12:G1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B5" sqref="B5:C11"/>
    </sheetView>
  </sheetViews>
  <sheetFormatPr baseColWidth="10" defaultRowHeight="15"/>
  <cols>
    <col min="3" max="3" width="10.7109375" bestFit="1" customWidth="1"/>
  </cols>
  <sheetData>
    <row r="2" spans="2:4">
      <c r="B2" s="13" t="s">
        <v>28</v>
      </c>
      <c r="C2" s="3">
        <v>31727</v>
      </c>
    </row>
    <row r="3" spans="2:4">
      <c r="B3" s="13" t="s">
        <v>18</v>
      </c>
      <c r="C3" s="23" t="str">
        <f>LOOKUP(WEEKDAY(C2),B5:C11)</f>
        <v>Mardi</v>
      </c>
      <c r="D3" s="5"/>
    </row>
    <row r="5" spans="2:4">
      <c r="B5">
        <v>1</v>
      </c>
      <c r="C5" s="8" t="s">
        <v>27</v>
      </c>
    </row>
    <row r="6" spans="2:4">
      <c r="B6">
        <v>2</v>
      </c>
      <c r="C6" s="1" t="s">
        <v>21</v>
      </c>
    </row>
    <row r="7" spans="2:4">
      <c r="B7">
        <v>3</v>
      </c>
      <c r="C7" s="1" t="s">
        <v>22</v>
      </c>
    </row>
    <row r="8" spans="2:4">
      <c r="B8">
        <v>4</v>
      </c>
      <c r="C8" s="1" t="s">
        <v>23</v>
      </c>
    </row>
    <row r="9" spans="2:4">
      <c r="B9">
        <v>5</v>
      </c>
      <c r="C9" s="1" t="s">
        <v>24</v>
      </c>
    </row>
    <row r="10" spans="2:4">
      <c r="B10">
        <v>6</v>
      </c>
      <c r="C10" s="1" t="s">
        <v>25</v>
      </c>
    </row>
    <row r="11" spans="2:4">
      <c r="B11">
        <v>7</v>
      </c>
      <c r="C1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9"/>
  <sheetViews>
    <sheetView workbookViewId="0">
      <selection activeCell="C3" sqref="C3"/>
    </sheetView>
  </sheetViews>
  <sheetFormatPr baseColWidth="10" defaultRowHeight="15"/>
  <cols>
    <col min="3" max="3" width="13.85546875" bestFit="1" customWidth="1"/>
    <col min="4" max="4" width="17.140625" bestFit="1" customWidth="1"/>
  </cols>
  <sheetData>
    <row r="2" spans="2:4">
      <c r="B2" s="2" t="s">
        <v>3</v>
      </c>
      <c r="C2" s="2" t="s">
        <v>29</v>
      </c>
    </row>
    <row r="3" spans="2:4">
      <c r="B3" s="3">
        <v>40352</v>
      </c>
      <c r="D3" s="5"/>
    </row>
    <row r="4" spans="2:4">
      <c r="B4" s="3">
        <v>2846</v>
      </c>
      <c r="D4" s="5"/>
    </row>
    <row r="5" spans="2:4">
      <c r="B5" s="3">
        <v>27734</v>
      </c>
      <c r="D5" s="5"/>
    </row>
    <row r="6" spans="2:4">
      <c r="B6" s="3">
        <v>9679</v>
      </c>
      <c r="D6" s="5"/>
    </row>
    <row r="7" spans="2:4">
      <c r="B7" s="3">
        <v>23464</v>
      </c>
      <c r="D7" s="5"/>
    </row>
    <row r="8" spans="2:4">
      <c r="B8" s="3">
        <v>17873</v>
      </c>
      <c r="D8" s="5"/>
    </row>
    <row r="9" spans="2:4">
      <c r="B9" s="3">
        <v>9483</v>
      </c>
      <c r="D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14"/>
  <sheetViews>
    <sheetView workbookViewId="0">
      <selection activeCell="E8" sqref="E8"/>
    </sheetView>
  </sheetViews>
  <sheetFormatPr baseColWidth="10" defaultRowHeight="15"/>
  <cols>
    <col min="6" max="6" width="15.7109375" bestFit="1" customWidth="1"/>
  </cols>
  <sheetData>
    <row r="2" spans="2:8">
      <c r="B2" s="2" t="s">
        <v>30</v>
      </c>
      <c r="C2" s="2" t="s">
        <v>31</v>
      </c>
      <c r="D2" s="2" t="s">
        <v>32</v>
      </c>
      <c r="E2" s="2" t="s">
        <v>3</v>
      </c>
    </row>
    <row r="3" spans="2:8">
      <c r="B3">
        <v>1982</v>
      </c>
      <c r="C3">
        <v>4</v>
      </c>
      <c r="D3">
        <v>4</v>
      </c>
      <c r="E3" s="3">
        <f>DATE(B3,C3,D3)</f>
        <v>30045</v>
      </c>
      <c r="F3" s="5"/>
    </row>
    <row r="4" spans="2:8">
      <c r="B4">
        <v>1949</v>
      </c>
      <c r="C4">
        <v>9</v>
      </c>
      <c r="D4">
        <v>25</v>
      </c>
      <c r="E4" s="3">
        <f t="shared" ref="E4:E9" si="0">DATE(B4,C4,D4)</f>
        <v>18166</v>
      </c>
      <c r="F4" s="5"/>
    </row>
    <row r="5" spans="2:8">
      <c r="B5">
        <v>1940</v>
      </c>
      <c r="C5">
        <v>8</v>
      </c>
      <c r="D5">
        <v>5</v>
      </c>
      <c r="E5" s="3">
        <f t="shared" si="0"/>
        <v>14828</v>
      </c>
      <c r="F5" s="5"/>
    </row>
    <row r="6" spans="2:8">
      <c r="B6">
        <v>1988</v>
      </c>
      <c r="C6">
        <v>11</v>
      </c>
      <c r="D6">
        <v>29</v>
      </c>
      <c r="E6" s="3">
        <f t="shared" si="0"/>
        <v>32476</v>
      </c>
      <c r="F6" s="5"/>
    </row>
    <row r="7" spans="2:8">
      <c r="B7">
        <v>1935</v>
      </c>
      <c r="C7">
        <v>1</v>
      </c>
      <c r="D7">
        <v>1</v>
      </c>
      <c r="E7" s="3">
        <f t="shared" si="0"/>
        <v>12785</v>
      </c>
      <c r="F7" s="5"/>
    </row>
    <row r="8" spans="2:8">
      <c r="B8">
        <v>1988</v>
      </c>
      <c r="C8">
        <v>10</v>
      </c>
      <c r="D8">
        <v>31</v>
      </c>
      <c r="E8" s="3">
        <f t="shared" si="0"/>
        <v>32447</v>
      </c>
      <c r="F8" s="5"/>
    </row>
    <row r="9" spans="2:8">
      <c r="B9">
        <v>1937</v>
      </c>
      <c r="C9">
        <v>5</v>
      </c>
      <c r="D9">
        <v>45</v>
      </c>
      <c r="E9" s="3">
        <f t="shared" si="0"/>
        <v>13680</v>
      </c>
      <c r="F9" s="5"/>
    </row>
    <row r="14" spans="2:8">
      <c r="H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12"/>
  <sheetViews>
    <sheetView workbookViewId="0">
      <selection activeCell="E5" sqref="E5"/>
    </sheetView>
  </sheetViews>
  <sheetFormatPr baseColWidth="10" defaultRowHeight="15"/>
  <cols>
    <col min="2" max="2" width="18" bestFit="1" customWidth="1"/>
    <col min="3" max="3" width="23.7109375" bestFit="1" customWidth="1"/>
  </cols>
  <sheetData>
    <row r="2" spans="2:10">
      <c r="B2" s="13" t="s">
        <v>9</v>
      </c>
      <c r="C2" s="3">
        <f ca="1">TODAY()</f>
        <v>43050</v>
      </c>
    </row>
    <row r="3" spans="2:10">
      <c r="B3" s="13" t="s">
        <v>28</v>
      </c>
      <c r="C3" s="3">
        <f>DATE(1986,11,18)</f>
        <v>31734</v>
      </c>
    </row>
    <row r="5" spans="2:10">
      <c r="B5" s="13" t="s">
        <v>33</v>
      </c>
      <c r="C5" s="25" t="str">
        <f ca="1">IF(D5&gt;1,CONCATENATE(D5," jours"),IF(D5&gt;0,CONCATENATE(D5," jour"),"Joyeux anniversaire"))</f>
        <v>7 jours</v>
      </c>
      <c r="D5" s="24">
        <f ca="1">IF(C2=DATE(YEAR(C2),MONTH(C3),DAY(C3)),0,IF(C2&lt;DATE(YEAR(C2),MONTH(C3),DAY(C3)),DATE(YEAR(C2),MONTH(C3),DAY(C3))-C2,DATE(YEAR(C2)+1,MONTH(C3),DAY(C3))-C2))</f>
        <v>7</v>
      </c>
      <c r="E5" t="str">
        <f ca="1">LOOKUP(D5,JourSemain)</f>
        <v>Samedi</v>
      </c>
    </row>
    <row r="7" spans="2:10" ht="15" customHeight="1">
      <c r="B7" s="17"/>
      <c r="C7" s="17"/>
      <c r="D7" s="17"/>
      <c r="E7" s="17"/>
      <c r="F7" s="17"/>
      <c r="G7" s="17"/>
      <c r="H7" s="17"/>
      <c r="I7" s="17"/>
      <c r="J7" s="17"/>
    </row>
    <row r="8" spans="2:10">
      <c r="B8" s="17"/>
      <c r="C8" s="17"/>
      <c r="D8" s="17"/>
      <c r="E8" s="17"/>
      <c r="F8" s="17"/>
      <c r="G8" s="17"/>
      <c r="H8" s="17"/>
      <c r="I8" s="17"/>
      <c r="J8" s="17"/>
    </row>
    <row r="9" spans="2:10">
      <c r="B9" s="17"/>
      <c r="C9" s="17"/>
      <c r="D9" s="17"/>
      <c r="E9" s="17"/>
      <c r="F9" s="17"/>
      <c r="G9" s="17"/>
      <c r="H9" s="17"/>
      <c r="I9" s="17"/>
      <c r="J9" s="17"/>
    </row>
    <row r="10" spans="2:10">
      <c r="B10" s="17"/>
      <c r="C10" s="17"/>
      <c r="D10" s="17"/>
      <c r="E10" s="17"/>
      <c r="F10" s="17"/>
      <c r="G10" s="17"/>
      <c r="H10" s="17"/>
      <c r="I10" s="17"/>
      <c r="J10" s="17"/>
    </row>
    <row r="11" spans="2:10">
      <c r="B11" s="17"/>
      <c r="C11" s="17"/>
      <c r="D11" s="17"/>
      <c r="E11" s="17"/>
      <c r="F11" s="17"/>
      <c r="G11" s="17"/>
      <c r="H11" s="17"/>
      <c r="I11" s="17"/>
      <c r="J11" s="17"/>
    </row>
    <row r="12" spans="2:10">
      <c r="B12" s="17"/>
      <c r="C12" s="17"/>
      <c r="D12" s="17"/>
      <c r="E12" s="17"/>
      <c r="F12" s="17"/>
      <c r="G12" s="17"/>
      <c r="H12" s="17"/>
      <c r="I12" s="17"/>
      <c r="J1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H12"/>
  <sheetViews>
    <sheetView workbookViewId="0">
      <selection activeCell="E13" sqref="E13"/>
    </sheetView>
  </sheetViews>
  <sheetFormatPr baseColWidth="10" defaultRowHeight="15"/>
  <cols>
    <col min="2" max="2" width="13.5703125" bestFit="1" customWidth="1"/>
    <col min="4" max="4" width="11.85546875" bestFit="1" customWidth="1"/>
    <col min="5" max="5" width="36.42578125" bestFit="1" customWidth="1"/>
    <col min="6" max="6" width="11.42578125" customWidth="1"/>
    <col min="8" max="8" width="18.7109375" bestFit="1" customWidth="1"/>
  </cols>
  <sheetData>
    <row r="2" spans="2:8" ht="30">
      <c r="B2" s="1" t="s">
        <v>34</v>
      </c>
      <c r="C2" s="1" t="s">
        <v>35</v>
      </c>
      <c r="D2" s="18" t="s">
        <v>36</v>
      </c>
      <c r="G2" s="20" t="s">
        <v>37</v>
      </c>
      <c r="H2" s="20"/>
    </row>
    <row r="3" spans="2:8">
      <c r="B3" s="3">
        <f>DATE(2010,1,1)</f>
        <v>40179</v>
      </c>
      <c r="C3" s="3">
        <f>DATE(2010,12,31)</f>
        <v>40543</v>
      </c>
      <c r="D3">
        <f>NETWORKDAYS(B3,C3)</f>
        <v>261</v>
      </c>
      <c r="E3" s="5"/>
      <c r="G3" s="3">
        <f>DATE(2010,1,1)</f>
        <v>40179</v>
      </c>
      <c r="H3" t="s">
        <v>38</v>
      </c>
    </row>
    <row r="4" spans="2:8">
      <c r="B4" s="3">
        <f>DATE(2010,1,1)</f>
        <v>40179</v>
      </c>
      <c r="C4" s="3">
        <f>DATE(2010,12,31)</f>
        <v>40543</v>
      </c>
      <c r="D4">
        <f>NETWORKDAYS(B4,C4,jours_feries)</f>
        <v>255</v>
      </c>
      <c r="E4" s="5"/>
      <c r="G4" s="3">
        <f>DATE(2010,4,5)</f>
        <v>40273</v>
      </c>
      <c r="H4" t="s">
        <v>39</v>
      </c>
    </row>
    <row r="5" spans="2:8">
      <c r="B5" s="3">
        <f>DATE(2010,3,23)</f>
        <v>40260</v>
      </c>
      <c r="C5" s="3">
        <f>DATE(2010,10,4)</f>
        <v>40455</v>
      </c>
      <c r="D5">
        <f>NETWORKDAYS(B5,C5)</f>
        <v>140</v>
      </c>
      <c r="E5" s="5"/>
      <c r="G5" s="3">
        <f>DATE(2010,5,1)</f>
        <v>40299</v>
      </c>
      <c r="H5" t="s">
        <v>40</v>
      </c>
    </row>
    <row r="6" spans="2:8">
      <c r="B6" s="3">
        <f>DATE(2010,3,23)</f>
        <v>40260</v>
      </c>
      <c r="C6" s="3">
        <f>DATE(2010,10,4)</f>
        <v>40455</v>
      </c>
      <c r="D6">
        <f>NETWORKDAYS(B6,C6,jours_feries)</f>
        <v>136</v>
      </c>
      <c r="E6" s="5"/>
      <c r="G6" s="3">
        <f>DATE(2010,5,8)</f>
        <v>40306</v>
      </c>
      <c r="H6" t="s">
        <v>41</v>
      </c>
    </row>
    <row r="7" spans="2:8">
      <c r="B7" s="3">
        <f>DATE(2010,5,1)</f>
        <v>40299</v>
      </c>
      <c r="C7" s="3">
        <f>DATE(2010,5,31)</f>
        <v>40329</v>
      </c>
      <c r="D7">
        <f>NETWORKDAYS(B7,C7)</f>
        <v>21</v>
      </c>
      <c r="E7" s="5"/>
      <c r="G7" s="3">
        <f>DATE(2010,5,13)</f>
        <v>40311</v>
      </c>
      <c r="H7" t="s">
        <v>42</v>
      </c>
    </row>
    <row r="8" spans="2:8">
      <c r="B8" s="3">
        <f>DATE(2010,5,1)</f>
        <v>40299</v>
      </c>
      <c r="C8" s="3">
        <f>DATE(2010,5,31)</f>
        <v>40329</v>
      </c>
      <c r="D8">
        <f>NETWORKDAYS(B8,C8,jours_feries)</f>
        <v>19</v>
      </c>
      <c r="E8" s="5"/>
      <c r="G8" s="3">
        <f>DATE(2010,5,24)</f>
        <v>40322</v>
      </c>
      <c r="H8" t="s">
        <v>43</v>
      </c>
    </row>
    <row r="9" spans="2:8">
      <c r="B9" s="3"/>
      <c r="C9" s="3"/>
      <c r="G9" s="3">
        <f>DATE(2010,7,14)</f>
        <v>40373</v>
      </c>
      <c r="H9" t="s">
        <v>44</v>
      </c>
    </row>
    <row r="10" spans="2:8">
      <c r="B10" s="3"/>
      <c r="C10" s="3"/>
      <c r="G10" s="3">
        <f>DATE(2010,8,15)</f>
        <v>40405</v>
      </c>
      <c r="H10" t="s">
        <v>45</v>
      </c>
    </row>
    <row r="11" spans="2:8">
      <c r="G11" s="3">
        <f>DATE(2010,11,11)</f>
        <v>40493</v>
      </c>
      <c r="H11" t="s">
        <v>46</v>
      </c>
    </row>
    <row r="12" spans="2:8">
      <c r="G12" s="3">
        <f>DATE(2010,12,25)</f>
        <v>40537</v>
      </c>
      <c r="H12" t="s">
        <v>47</v>
      </c>
    </row>
  </sheetData>
  <mergeCells count="1">
    <mergeCell ref="G2:H2"/>
  </mergeCells>
  <pageMargins left="0.7" right="0.7" top="0.75" bottom="0.75" header="0.3" footer="0.3"/>
  <ignoredErrors>
    <ignoredError sqref="D4:D5 D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4" sqref="D4"/>
    </sheetView>
  </sheetViews>
  <sheetFormatPr baseColWidth="10" defaultRowHeight="15"/>
  <cols>
    <col min="2" max="2" width="13.5703125" bestFit="1" customWidth="1"/>
    <col min="3" max="3" width="15.85546875" bestFit="1" customWidth="1"/>
    <col min="5" max="5" width="36.7109375" bestFit="1" customWidth="1"/>
  </cols>
  <sheetData>
    <row r="2" spans="2:5">
      <c r="B2" t="s">
        <v>34</v>
      </c>
      <c r="C2" t="s">
        <v>48</v>
      </c>
      <c r="D2" t="s">
        <v>35</v>
      </c>
    </row>
    <row r="3" spans="2:5">
      <c r="B3" s="3">
        <f>DATE(2010,1,1)</f>
        <v>40179</v>
      </c>
      <c r="C3">
        <v>100</v>
      </c>
      <c r="D3" s="3">
        <f>WORKDAY(B3,C3,jours_feries)</f>
        <v>40324</v>
      </c>
      <c r="E3" s="5"/>
    </row>
    <row r="4" spans="2:5">
      <c r="B4" s="3">
        <f>DATE(2010,1,1)</f>
        <v>40179</v>
      </c>
      <c r="C4">
        <v>365</v>
      </c>
      <c r="D4" s="3">
        <f>WORKDAY(B4,C4,jours_feries)</f>
        <v>40697</v>
      </c>
      <c r="E4" s="5"/>
    </row>
    <row r="5" spans="2:5">
      <c r="B5" s="3">
        <f>DATE(2010,6,23)</f>
        <v>40352</v>
      </c>
      <c r="C5">
        <v>30</v>
      </c>
      <c r="D5" s="3">
        <f>WORKDAY(B5,C5,jours_feries)</f>
        <v>40395</v>
      </c>
      <c r="E5" s="5"/>
    </row>
    <row r="6" spans="2:5">
      <c r="B6" s="3">
        <f>DATE(2010,10,7)</f>
        <v>40458</v>
      </c>
      <c r="C6">
        <v>45</v>
      </c>
      <c r="D6" s="3">
        <f>WORKDAY(B6,C6,jours_feries)</f>
        <v>40522</v>
      </c>
      <c r="E6" s="5"/>
    </row>
    <row r="7" spans="2:5">
      <c r="B7" s="3">
        <f>DATE(2010,2,20)</f>
        <v>40229</v>
      </c>
      <c r="C7">
        <v>12</v>
      </c>
      <c r="D7" s="3">
        <f>WORKDAY(B7,C7,jours_feries)</f>
        <v>40246</v>
      </c>
      <c r="E7" s="5"/>
    </row>
    <row r="8" spans="2:5">
      <c r="B8" s="3">
        <f>DATE(2010,12,25)</f>
        <v>40537</v>
      </c>
      <c r="C8">
        <v>5</v>
      </c>
      <c r="D8" s="3">
        <f>WORKDAY(B8,C8,jours_feries)</f>
        <v>40543</v>
      </c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4</vt:i4>
      </vt:variant>
    </vt:vector>
  </HeadingPairs>
  <TitlesOfParts>
    <vt:vector size="13" baseType="lpstr">
      <vt:lpstr>AUJOURDHUI et MAINTENANT</vt:lpstr>
      <vt:lpstr>Série de fonctions</vt:lpstr>
      <vt:lpstr>JOURSEM 1</vt:lpstr>
      <vt:lpstr>JOURSEM 2</vt:lpstr>
      <vt:lpstr>NO.SEMAINE</vt:lpstr>
      <vt:lpstr>DATE 1</vt:lpstr>
      <vt:lpstr>DATE 2</vt:lpstr>
      <vt:lpstr>NB.JOURS.OUVRES</vt:lpstr>
      <vt:lpstr>SERIE.JOUR.OUVRE</vt:lpstr>
      <vt:lpstr>jour</vt:lpstr>
      <vt:lpstr>'JOURSEM 1'!jours</vt:lpstr>
      <vt:lpstr>jours_feries</vt:lpstr>
      <vt:lpstr>JourSemain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Electro;Etienne;Bat538</dc:creator>
  <cp:lastModifiedBy>UP4</cp:lastModifiedBy>
  <dcterms:created xsi:type="dcterms:W3CDTF">2010-06-02T00:55:40Z</dcterms:created>
  <dcterms:modified xsi:type="dcterms:W3CDTF">2017-11-11T07:36:12Z</dcterms:modified>
</cp:coreProperties>
</file>