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45" windowWidth="16515" windowHeight="8730" firstSheet="9" activeTab="15"/>
  </bookViews>
  <sheets>
    <sheet name="MATH" sheetId="1" r:id="rId1"/>
    <sheet name="SOMME" sheetId="2" r:id="rId2"/>
    <sheet name="PRODUIT" sheetId="4" r:id="rId3"/>
    <sheet name="QUOTIENT" sheetId="6" r:id="rId4"/>
    <sheet name="QUOTIENT2" sheetId="7" r:id="rId5"/>
    <sheet name="MOD 2" sheetId="9" r:id="rId6"/>
    <sheet name="PGCD 2" sheetId="11" r:id="rId7"/>
    <sheet name="SOMME.SI 1" sheetId="12" r:id="rId8"/>
    <sheet name="SOMME.SI 2" sheetId="13" r:id="rId9"/>
    <sheet name="SOMMEPROD" sheetId="14" r:id="rId10"/>
    <sheet name="PI" sheetId="16" r:id="rId11"/>
    <sheet name="RACINE" sheetId="17" r:id="rId12"/>
    <sheet name="ARRONDI 1" sheetId="19" r:id="rId13"/>
    <sheet name="ARRONDI 2" sheetId="20" r:id="rId14"/>
    <sheet name="ARRONDI.INF et ARRONDI.SUP" sheetId="21" r:id="rId15"/>
    <sheet name="ALEA.ENTRE.BORNES" sheetId="22" r:id="rId16"/>
  </sheets>
  <calcPr calcId="124519"/>
</workbook>
</file>

<file path=xl/calcChain.xml><?xml version="1.0" encoding="utf-8"?>
<calcChain xmlns="http://schemas.openxmlformats.org/spreadsheetml/2006/main">
  <c r="D4" i="22"/>
  <c r="D5"/>
  <c r="D6"/>
  <c r="D7"/>
  <c r="D8"/>
  <c r="D9"/>
  <c r="D3"/>
  <c r="D5" i="21"/>
  <c r="D6"/>
  <c r="D7"/>
  <c r="D8"/>
  <c r="D4"/>
  <c r="D3"/>
  <c r="E4" i="20"/>
  <c r="E5"/>
  <c r="E6"/>
  <c r="E7"/>
  <c r="E8"/>
  <c r="E9"/>
  <c r="E10"/>
  <c r="E3"/>
  <c r="D4" i="19"/>
  <c r="D5"/>
  <c r="D6"/>
  <c r="D7"/>
  <c r="D8"/>
  <c r="D3"/>
  <c r="C4" i="17"/>
  <c r="C5"/>
  <c r="C6"/>
  <c r="C7"/>
  <c r="C3"/>
  <c r="D4" i="16"/>
  <c r="D5"/>
  <c r="D6"/>
  <c r="D7"/>
  <c r="D8"/>
  <c r="D3"/>
  <c r="C4"/>
  <c r="C5"/>
  <c r="C6"/>
  <c r="C7"/>
  <c r="C8"/>
  <c r="C3"/>
  <c r="C12"/>
  <c r="H9" i="14"/>
  <c r="H7"/>
  <c r="J7" s="1"/>
  <c r="H8"/>
  <c r="I16"/>
  <c r="I15"/>
  <c r="I14"/>
  <c r="C32"/>
  <c r="H16"/>
  <c r="H15"/>
  <c r="H14"/>
  <c r="G16"/>
  <c r="G15"/>
  <c r="G14"/>
  <c r="F16"/>
  <c r="F15"/>
  <c r="F17" s="1"/>
  <c r="F14"/>
  <c r="I9"/>
  <c r="I8"/>
  <c r="I7"/>
  <c r="G10"/>
  <c r="G9"/>
  <c r="G8"/>
  <c r="F10"/>
  <c r="F9"/>
  <c r="F8"/>
  <c r="G7"/>
  <c r="F7"/>
  <c r="D9" i="13"/>
  <c r="E5" i="12"/>
  <c r="E9"/>
  <c r="E8"/>
  <c r="B11"/>
  <c r="D4" i="11"/>
  <c r="D5"/>
  <c r="D6"/>
  <c r="D7"/>
  <c r="D3"/>
  <c r="E4" i="9"/>
  <c r="E5"/>
  <c r="E6"/>
  <c r="E7"/>
  <c r="E8"/>
  <c r="E3"/>
  <c r="I6" i="1"/>
  <c r="I5"/>
  <c r="I4"/>
  <c r="I3"/>
  <c r="C12" i="7"/>
  <c r="E12"/>
  <c r="D12"/>
  <c r="E4"/>
  <c r="E5"/>
  <c r="E6"/>
  <c r="E7"/>
  <c r="E8"/>
  <c r="E9"/>
  <c r="E10"/>
  <c r="E11"/>
  <c r="E3"/>
  <c r="F6" i="1"/>
  <c r="F5"/>
  <c r="F4"/>
  <c r="F3"/>
  <c r="E4" i="6"/>
  <c r="E5"/>
  <c r="E6"/>
  <c r="E7"/>
  <c r="E8"/>
  <c r="E3"/>
  <c r="H6" i="1"/>
  <c r="H5"/>
  <c r="H4"/>
  <c r="H3"/>
  <c r="D12" i="4"/>
  <c r="D3"/>
  <c r="D4"/>
  <c r="D5"/>
  <c r="D6"/>
  <c r="D7"/>
  <c r="D8"/>
  <c r="D9"/>
  <c r="D10"/>
  <c r="D11"/>
  <c r="D2"/>
  <c r="C11" i="2"/>
  <c r="D11"/>
  <c r="E11"/>
  <c r="F11"/>
  <c r="G11"/>
  <c r="B11"/>
  <c r="H3"/>
  <c r="H4"/>
  <c r="H5"/>
  <c r="H6"/>
  <c r="H7"/>
  <c r="H8"/>
  <c r="H9"/>
  <c r="H10"/>
  <c r="H2"/>
  <c r="E5" i="1"/>
  <c r="E4"/>
  <c r="G6"/>
  <c r="G5"/>
  <c r="G4"/>
  <c r="G3"/>
  <c r="E6"/>
  <c r="E3"/>
  <c r="I17" i="14" l="1"/>
  <c r="J16"/>
  <c r="J15"/>
  <c r="H17"/>
  <c r="J14"/>
  <c r="G17"/>
  <c r="J8"/>
  <c r="I10"/>
  <c r="H10"/>
  <c r="J9"/>
  <c r="J10" s="1"/>
  <c r="J17" l="1"/>
</calcChain>
</file>

<file path=xl/sharedStrings.xml><?xml version="1.0" encoding="utf-8"?>
<sst xmlns="http://schemas.openxmlformats.org/spreadsheetml/2006/main" count="194" uniqueCount="107">
  <si>
    <t>Karabatic</t>
  </si>
  <si>
    <t>Abalo</t>
  </si>
  <si>
    <t>Narcisse</t>
  </si>
  <si>
    <t>Gille</t>
  </si>
  <si>
    <t>Guigou</t>
  </si>
  <si>
    <t>Fernandez</t>
  </si>
  <si>
    <t>Argentine</t>
  </si>
  <si>
    <t>Australie</t>
  </si>
  <si>
    <t>Corée du sud</t>
  </si>
  <si>
    <t>Croatie</t>
  </si>
  <si>
    <t>Danemark</t>
  </si>
  <si>
    <t>Hongrie</t>
  </si>
  <si>
    <t>Roumanie</t>
  </si>
  <si>
    <t>Slovaquie</t>
  </si>
  <si>
    <t>Suède</t>
  </si>
  <si>
    <t>Objet</t>
  </si>
  <si>
    <t>Trousse</t>
  </si>
  <si>
    <t>Stylo Noir</t>
  </si>
  <si>
    <t>Stylo Bleu</t>
  </si>
  <si>
    <t>Cahier 24x32cm</t>
  </si>
  <si>
    <t>Cahier 21x29,7cm</t>
  </si>
  <si>
    <t>Classeur</t>
  </si>
  <si>
    <t>Pochette</t>
  </si>
  <si>
    <t>Effaceur</t>
  </si>
  <si>
    <t>Cartouche</t>
  </si>
  <si>
    <t>Stylo plume</t>
  </si>
  <si>
    <t>Quantité</t>
  </si>
  <si>
    <t>Prix unitaire</t>
  </si>
  <si>
    <t>Prix</t>
  </si>
  <si>
    <t>Produit</t>
  </si>
  <si>
    <t>Nombre de denrées</t>
  </si>
  <si>
    <t>Nombre d'élève</t>
  </si>
  <si>
    <t>Nombre par élève</t>
  </si>
  <si>
    <t>Bonbons</t>
  </si>
  <si>
    <t>Canettes</t>
  </si>
  <si>
    <t>Carottes</t>
  </si>
  <si>
    <t>Crêpes</t>
  </si>
  <si>
    <t>Gâteaux</t>
  </si>
  <si>
    <t>Cornet de frites</t>
  </si>
  <si>
    <t>Matières</t>
  </si>
  <si>
    <t>Notes</t>
  </si>
  <si>
    <t>Coefficients</t>
  </si>
  <si>
    <t>Points</t>
  </si>
  <si>
    <t>Allemand</t>
  </si>
  <si>
    <t>Anglais</t>
  </si>
  <si>
    <t>EPS</t>
  </si>
  <si>
    <t>Français</t>
  </si>
  <si>
    <t>Histoire-géographie</t>
  </si>
  <si>
    <t>Mathématiques</t>
  </si>
  <si>
    <t>Philosophie</t>
  </si>
  <si>
    <t>Physique-chimie</t>
  </si>
  <si>
    <t>SVT</t>
  </si>
  <si>
    <t>Reste</t>
  </si>
  <si>
    <t>Longueur de la surface</t>
  </si>
  <si>
    <t>Largeur de la surface</t>
  </si>
  <si>
    <t>Taille du carreau</t>
  </si>
  <si>
    <t>Article</t>
  </si>
  <si>
    <t>Savon</t>
  </si>
  <si>
    <t>Ampoule</t>
  </si>
  <si>
    <t>Short</t>
  </si>
  <si>
    <t>Riz</t>
  </si>
  <si>
    <t>Sac</t>
  </si>
  <si>
    <t>Lait</t>
  </si>
  <si>
    <t>Nom</t>
  </si>
  <si>
    <t>Mois</t>
  </si>
  <si>
    <t>Montant</t>
  </si>
  <si>
    <t>Janvier</t>
  </si>
  <si>
    <t>Février</t>
  </si>
  <si>
    <t>Mars</t>
  </si>
  <si>
    <t>Jacques</t>
  </si>
  <si>
    <t>Paul</t>
  </si>
  <si>
    <t>Jean</t>
  </si>
  <si>
    <t>Pierre</t>
  </si>
  <si>
    <t>Nombre de ventes par personne et par mois</t>
  </si>
  <si>
    <t>Total</t>
  </si>
  <si>
    <t>Total des ventes par personne et par mois</t>
  </si>
  <si>
    <t>Rayon (cm)</t>
  </si>
  <si>
    <t>Périmètre (cm)</t>
  </si>
  <si>
    <t>Aire (cm²)</t>
  </si>
  <si>
    <t>Distance AB (en m)</t>
  </si>
  <si>
    <t>Distance à parcourir (en m)</t>
  </si>
  <si>
    <t>Nombre</t>
  </si>
  <si>
    <t>Nombre de décimales</t>
  </si>
  <si>
    <t>Arrondi</t>
  </si>
  <si>
    <t>Articles</t>
  </si>
  <si>
    <t>Pric de l'article (en €)</t>
  </si>
  <si>
    <t>Poids / Contenance / Nombre</t>
  </si>
  <si>
    <t>Prix au kg / au litre / à l'unité (en €)</t>
  </si>
  <si>
    <t>CDs</t>
  </si>
  <si>
    <t>Livres</t>
  </si>
  <si>
    <t>Essuie-tout</t>
  </si>
  <si>
    <t>Œufs</t>
  </si>
  <si>
    <t>Yaourts</t>
  </si>
  <si>
    <t>Ciboulette</t>
  </si>
  <si>
    <t>Pain</t>
  </si>
  <si>
    <t>Nombres de décimales</t>
  </si>
  <si>
    <t>Bornes inférieures</t>
  </si>
  <si>
    <t>Bornes supérieures</t>
  </si>
  <si>
    <t>Valeurs aléatoires</t>
  </si>
  <si>
    <t>La fonction somme</t>
  </si>
  <si>
    <t>SOMME</t>
  </si>
  <si>
    <t>PRODUIT</t>
  </si>
  <si>
    <t>Valeur Simple</t>
  </si>
  <si>
    <t>QUOTIENT</t>
  </si>
  <si>
    <t>DIFFERENCE</t>
  </si>
  <si>
    <t>Total/Moyenne</t>
  </si>
  <si>
    <t>MOD</t>
  </si>
</sst>
</file>

<file path=xl/styles.xml><?xml version="1.0" encoding="utf-8"?>
<styleSheet xmlns="http://schemas.openxmlformats.org/spreadsheetml/2006/main">
  <numFmts count="3">
    <numFmt numFmtId="44" formatCode="_-* #,##0.00\ &quot;€&quot;_-;\-* #,##0.00\ &quot;€&quot;_-;_-* &quot;-&quot;??\ &quot;€&quot;_-;_-@_-"/>
    <numFmt numFmtId="164" formatCode="#,##0.00\ &quot;€&quot;"/>
    <numFmt numFmtId="167" formatCode="#,##0\ &quot;€&quot;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2" borderId="1" applyNumberFormat="0" applyFont="0" applyAlignment="0" applyProtection="0"/>
  </cellStyleXfs>
  <cellXfs count="56">
    <xf numFmtId="0" fontId="0" fillId="0" borderId="0" xfId="0"/>
    <xf numFmtId="44" fontId="1" fillId="0" borderId="0" xfId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/>
    <xf numFmtId="0" fontId="0" fillId="2" borderId="2" xfId="2" applyFont="1" applyBorder="1"/>
    <xf numFmtId="0" fontId="0" fillId="3" borderId="2" xfId="2" applyFont="1" applyFill="1" applyBorder="1"/>
    <xf numFmtId="164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/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5" borderId="10" xfId="0" applyFill="1" applyBorder="1"/>
    <xf numFmtId="0" fontId="0" fillId="4" borderId="2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2" xfId="0" applyFill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167" fontId="0" fillId="0" borderId="22" xfId="0" applyNumberFormat="1" applyBorder="1" applyAlignment="1">
      <alignment horizontal="center"/>
    </xf>
    <xf numFmtId="167" fontId="0" fillId="0" borderId="21" xfId="0" applyNumberFormat="1" applyBorder="1" applyAlignment="1">
      <alignment horizontal="center"/>
    </xf>
    <xf numFmtId="167" fontId="0" fillId="7" borderId="22" xfId="0" applyNumberFormat="1" applyFill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167" fontId="0" fillId="7" borderId="14" xfId="0" applyNumberFormat="1" applyFill="1" applyBorder="1" applyAlignment="1">
      <alignment horizontal="center"/>
    </xf>
    <xf numFmtId="167" fontId="0" fillId="0" borderId="18" xfId="0" applyNumberFormat="1" applyBorder="1" applyAlignment="1">
      <alignment horizontal="center"/>
    </xf>
    <xf numFmtId="167" fontId="0" fillId="7" borderId="18" xfId="0" applyNumberFormat="1" applyFill="1" applyBorder="1" applyAlignment="1">
      <alignment horizontal="center"/>
    </xf>
    <xf numFmtId="167" fontId="0" fillId="7" borderId="16" xfId="0" applyNumberFormat="1" applyFill="1" applyBorder="1" applyAlignment="1">
      <alignment horizontal="center"/>
    </xf>
    <xf numFmtId="2" fontId="0" fillId="0" borderId="0" xfId="0" applyNumberFormat="1"/>
  </cellXfs>
  <cellStyles count="3">
    <cellStyle name="Commentaire" xfId="2" builtinId="10"/>
    <cellStyle name="Monétaire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6"/>
  <sheetViews>
    <sheetView workbookViewId="0">
      <selection activeCell="I8" sqref="I8"/>
    </sheetView>
  </sheetViews>
  <sheetFormatPr baseColWidth="10" defaultRowHeight="15"/>
  <cols>
    <col min="2" max="6" width="11.5703125" customWidth="1"/>
  </cols>
  <sheetData>
    <row r="1" spans="2:9">
      <c r="C1" s="28" t="s">
        <v>99</v>
      </c>
      <c r="D1" s="28"/>
    </row>
    <row r="2" spans="2:9">
      <c r="B2" s="29" t="s">
        <v>102</v>
      </c>
      <c r="C2" s="29"/>
      <c r="D2" s="29"/>
      <c r="E2" s="5" t="s">
        <v>100</v>
      </c>
      <c r="F2" s="5" t="s">
        <v>104</v>
      </c>
      <c r="G2" s="24" t="s">
        <v>101</v>
      </c>
      <c r="H2" s="25" t="s">
        <v>103</v>
      </c>
      <c r="I2" s="26" t="s">
        <v>106</v>
      </c>
    </row>
    <row r="3" spans="2:9">
      <c r="B3" s="7">
        <v>120</v>
      </c>
      <c r="C3" s="7">
        <v>390</v>
      </c>
      <c r="D3" s="7">
        <v>90</v>
      </c>
      <c r="E3" s="8">
        <f>SUM(B3,C3,D3)</f>
        <v>600</v>
      </c>
      <c r="F3" s="8">
        <f>SUM(B3,-D3)</f>
        <v>30</v>
      </c>
      <c r="G3" s="6">
        <f>PRODUCT(C3,D3)</f>
        <v>35100</v>
      </c>
      <c r="H3" s="23">
        <f>QUOTIENT(C3,10)</f>
        <v>39</v>
      </c>
      <c r="I3" s="27">
        <f>MOD(E3,F3)</f>
        <v>0</v>
      </c>
    </row>
    <row r="4" spans="2:9">
      <c r="B4" s="7">
        <v>140</v>
      </c>
      <c r="C4" s="7">
        <v>290</v>
      </c>
      <c r="D4" s="7">
        <v>870</v>
      </c>
      <c r="E4" s="8">
        <f>SUM(B4,C4)</f>
        <v>430</v>
      </c>
      <c r="F4" s="8">
        <f>SUM(E4,-30)</f>
        <v>400</v>
      </c>
      <c r="G4" s="6">
        <f>PRODUCT(D4,2)</f>
        <v>1740</v>
      </c>
      <c r="H4" s="23">
        <f>QUOTIENT(D4,C4)</f>
        <v>3</v>
      </c>
      <c r="I4" s="27">
        <f>MOD(G4,F4)</f>
        <v>140</v>
      </c>
    </row>
    <row r="5" spans="2:9">
      <c r="B5" s="7">
        <v>430</v>
      </c>
      <c r="C5" s="7">
        <v>310</v>
      </c>
      <c r="D5" s="7">
        <v>190</v>
      </c>
      <c r="E5" s="8">
        <f>SUM(C5,100)</f>
        <v>410</v>
      </c>
      <c r="F5" s="8">
        <f>SUM(B5,-C5)</f>
        <v>120</v>
      </c>
      <c r="G5" s="6">
        <f>PRODUCT(B5,C5,D5)</f>
        <v>25327000</v>
      </c>
      <c r="H5" s="23">
        <f>QUOTIENT(G5,E5)</f>
        <v>61773</v>
      </c>
      <c r="I5" s="27">
        <f>MOD(100,18)</f>
        <v>10</v>
      </c>
    </row>
    <row r="6" spans="2:9">
      <c r="B6" s="7">
        <v>820</v>
      </c>
      <c r="C6" s="7">
        <v>900</v>
      </c>
      <c r="D6" s="7">
        <v>430</v>
      </c>
      <c r="E6" s="8">
        <f>SUM(B6,C6,D6)</f>
        <v>2150</v>
      </c>
      <c r="F6" s="8">
        <f>SUM(E6,-C6,-D6)</f>
        <v>820</v>
      </c>
      <c r="G6" s="6">
        <f>PRODUCT(D6,B6)</f>
        <v>352600</v>
      </c>
      <c r="H6" s="23">
        <f>QUOTIENT(G6,E6)</f>
        <v>164</v>
      </c>
      <c r="I6" s="27">
        <f>MOD(G6,H6)</f>
        <v>0</v>
      </c>
    </row>
  </sheetData>
  <mergeCells count="2">
    <mergeCell ref="C1:D1"/>
    <mergeCell ref="B2:D2"/>
  </mergeCell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32"/>
  <sheetViews>
    <sheetView topLeftCell="A3" workbookViewId="0">
      <selection activeCell="H22" sqref="H22"/>
    </sheetView>
  </sheetViews>
  <sheetFormatPr baseColWidth="10" defaultRowHeight="15"/>
  <sheetData>
    <row r="1" spans="1:10">
      <c r="A1" s="30" t="s">
        <v>63</v>
      </c>
      <c r="B1" s="30" t="s">
        <v>64</v>
      </c>
      <c r="C1" s="30" t="s">
        <v>65</v>
      </c>
    </row>
    <row r="2" spans="1:10">
      <c r="A2" s="30" t="s">
        <v>69</v>
      </c>
      <c r="B2" s="30" t="s">
        <v>66</v>
      </c>
      <c r="C2" s="30">
        <v>300</v>
      </c>
    </row>
    <row r="3" spans="1:10">
      <c r="A3" s="30" t="s">
        <v>70</v>
      </c>
      <c r="B3" s="30" t="s">
        <v>66</v>
      </c>
      <c r="C3" s="30">
        <v>230</v>
      </c>
    </row>
    <row r="4" spans="1:10">
      <c r="A4" s="30" t="s">
        <v>70</v>
      </c>
      <c r="B4" s="30" t="s">
        <v>66</v>
      </c>
      <c r="C4" s="30">
        <v>200</v>
      </c>
    </row>
    <row r="5" spans="1:10" ht="15.75" thickBot="1">
      <c r="A5" s="30" t="s">
        <v>71</v>
      </c>
      <c r="B5" s="30" t="s">
        <v>66</v>
      </c>
      <c r="C5" s="30">
        <v>290</v>
      </c>
      <c r="E5" s="28" t="s">
        <v>73</v>
      </c>
      <c r="F5" s="28"/>
      <c r="G5" s="28"/>
      <c r="H5" s="28"/>
      <c r="I5" s="28"/>
      <c r="J5" s="28"/>
    </row>
    <row r="6" spans="1:10" ht="15.75" thickBot="1">
      <c r="A6" s="30" t="s">
        <v>72</v>
      </c>
      <c r="B6" s="30" t="s">
        <v>66</v>
      </c>
      <c r="C6" s="30">
        <v>630</v>
      </c>
      <c r="E6" s="35"/>
      <c r="F6" s="34" t="s">
        <v>69</v>
      </c>
      <c r="G6" s="34" t="s">
        <v>70</v>
      </c>
      <c r="H6" s="34" t="s">
        <v>72</v>
      </c>
      <c r="I6" s="34" t="s">
        <v>71</v>
      </c>
      <c r="J6" s="42" t="s">
        <v>74</v>
      </c>
    </row>
    <row r="7" spans="1:10">
      <c r="A7" s="30" t="s">
        <v>72</v>
      </c>
      <c r="B7" s="30" t="s">
        <v>66</v>
      </c>
      <c r="C7" s="30">
        <v>290</v>
      </c>
      <c r="E7" s="36" t="s">
        <v>66</v>
      </c>
      <c r="F7" s="31">
        <f>SUMPRODUCT((A2:A31="Jacques")*(B2:B31="Janvier"))</f>
        <v>2</v>
      </c>
      <c r="G7" s="31">
        <f>SUMPRODUCT((A2:A31="Paul")*(B2:B31="Janvier"))</f>
        <v>3</v>
      </c>
      <c r="H7" s="31">
        <f>SUMPRODUCT((A2:A31="Pierre")*(B2:B31="Janvier"))</f>
        <v>3</v>
      </c>
      <c r="I7" s="31">
        <f>SUMPRODUCT((A2:A31="Jean")*(B2:B31="Janvier"))</f>
        <v>2</v>
      </c>
      <c r="J7" s="43">
        <f>SUM(F7:I7)</f>
        <v>10</v>
      </c>
    </row>
    <row r="8" spans="1:10">
      <c r="A8" s="30" t="s">
        <v>69</v>
      </c>
      <c r="B8" s="30" t="s">
        <v>66</v>
      </c>
      <c r="C8" s="30">
        <v>100</v>
      </c>
      <c r="E8" s="37" t="s">
        <v>67</v>
      </c>
      <c r="F8" s="32">
        <f>SUMPRODUCT((A3:A32="Jacques")*(B3:B32="Février"))</f>
        <v>3</v>
      </c>
      <c r="G8" s="32">
        <f>SUMPRODUCT((A3:A32="Paul")*(B3:B32="Février"))</f>
        <v>1</v>
      </c>
      <c r="H8" s="32">
        <f>SUMPRODUCT((A3:A32="Pierre")*(B3:B32="Février"))</f>
        <v>3</v>
      </c>
      <c r="I8" s="32">
        <f>SUMPRODUCT((A3:A32="Jean")*(B3:B32="Février"))</f>
        <v>3</v>
      </c>
      <c r="J8" s="44">
        <f t="shared" ref="J8:J9" si="0">SUM(F8:I8)</f>
        <v>10</v>
      </c>
    </row>
    <row r="9" spans="1:10" ht="15.75" thickBot="1">
      <c r="A9" s="30" t="s">
        <v>70</v>
      </c>
      <c r="B9" s="30" t="s">
        <v>66</v>
      </c>
      <c r="C9" s="30">
        <v>210</v>
      </c>
      <c r="E9" s="38" t="s">
        <v>68</v>
      </c>
      <c r="F9" s="33">
        <f>SUMPRODUCT((A4:A33="Jacques")*(B4:B33="Mars"))</f>
        <v>2</v>
      </c>
      <c r="G9" s="33">
        <f>SUMPRODUCT((A4:A33="Paul")*(B4:B33="Mars"))</f>
        <v>3</v>
      </c>
      <c r="H9" s="33">
        <f>SUMPRODUCT((A4:A33="Pierre")*(B4:B33="Mars"))</f>
        <v>2</v>
      </c>
      <c r="I9" s="33">
        <f>SUMPRODUCT((A4:A33="Jean")*(B4:B33="Mars"))</f>
        <v>3</v>
      </c>
      <c r="J9" s="45">
        <f t="shared" si="0"/>
        <v>10</v>
      </c>
    </row>
    <row r="10" spans="1:10" ht="15.75" thickBot="1">
      <c r="A10" s="30" t="s">
        <v>72</v>
      </c>
      <c r="B10" s="30" t="s">
        <v>66</v>
      </c>
      <c r="C10" s="30">
        <v>680</v>
      </c>
      <c r="E10" s="40" t="s">
        <v>74</v>
      </c>
      <c r="F10" s="41">
        <f>SUM(F7:F9)</f>
        <v>7</v>
      </c>
      <c r="G10" s="41">
        <f t="shared" ref="G10:J10" si="1">SUM(G7:G9)</f>
        <v>7</v>
      </c>
      <c r="H10" s="41">
        <f t="shared" si="1"/>
        <v>8</v>
      </c>
      <c r="I10" s="41">
        <f t="shared" si="1"/>
        <v>8</v>
      </c>
      <c r="J10" s="41">
        <f t="shared" si="1"/>
        <v>30</v>
      </c>
    </row>
    <row r="11" spans="1:10">
      <c r="A11" s="30" t="s">
        <v>71</v>
      </c>
      <c r="B11" s="30" t="s">
        <v>66</v>
      </c>
      <c r="C11" s="30">
        <v>400</v>
      </c>
    </row>
    <row r="12" spans="1:10" ht="15.75" thickBot="1">
      <c r="A12" s="30" t="s">
        <v>71</v>
      </c>
      <c r="B12" s="30" t="s">
        <v>67</v>
      </c>
      <c r="C12" s="30">
        <v>205</v>
      </c>
      <c r="E12" s="28" t="s">
        <v>75</v>
      </c>
      <c r="F12" s="28"/>
      <c r="G12" s="28"/>
      <c r="H12" s="28"/>
      <c r="I12" s="28"/>
      <c r="J12" s="28"/>
    </row>
    <row r="13" spans="1:10" ht="15.75" thickBot="1">
      <c r="A13" s="30" t="s">
        <v>71</v>
      </c>
      <c r="B13" s="30" t="s">
        <v>67</v>
      </c>
      <c r="C13" s="30">
        <v>350</v>
      </c>
      <c r="E13" s="35"/>
      <c r="F13" s="34" t="s">
        <v>69</v>
      </c>
      <c r="G13" s="34" t="s">
        <v>70</v>
      </c>
      <c r="H13" s="34" t="s">
        <v>72</v>
      </c>
      <c r="I13" s="34" t="s">
        <v>71</v>
      </c>
      <c r="J13" s="42" t="s">
        <v>74</v>
      </c>
    </row>
    <row r="14" spans="1:10">
      <c r="A14" s="30" t="s">
        <v>72</v>
      </c>
      <c r="B14" s="30" t="s">
        <v>67</v>
      </c>
      <c r="C14" s="30">
        <v>900</v>
      </c>
      <c r="E14" s="39" t="s">
        <v>66</v>
      </c>
      <c r="F14" s="46">
        <f>SUMPRODUCT((A2:A31="jacques")*(B2:B31="Janvier")*(C2:C31))</f>
        <v>400</v>
      </c>
      <c r="G14" s="47">
        <f>SUMPRODUCT((A2:A31="Paul")*(B2:B31="Janvier")*(C2:C31))</f>
        <v>640</v>
      </c>
      <c r="H14" s="47">
        <f>SUMPRODUCT((A2:A31="Pierre")*(B2:B31="Janvier")*(C2:C31))</f>
        <v>1600</v>
      </c>
      <c r="I14" s="47">
        <f>SUMPRODUCT((A2:A31="Jean")*(B2:B31="Janvier")*(C2:C31))</f>
        <v>690</v>
      </c>
      <c r="J14" s="48">
        <f>SUM(F14:I14)</f>
        <v>3330</v>
      </c>
    </row>
    <row r="15" spans="1:10">
      <c r="A15" s="30" t="s">
        <v>70</v>
      </c>
      <c r="B15" s="30" t="s">
        <v>67</v>
      </c>
      <c r="C15" s="30">
        <v>1030</v>
      </c>
      <c r="E15" s="37" t="s">
        <v>67</v>
      </c>
      <c r="F15" s="49">
        <f>SUMPRODUCT((A3:A32="jacques")*(B3:B32="Février")*(C3:C32))</f>
        <v>1000</v>
      </c>
      <c r="G15" s="50">
        <f>SUMPRODUCT((A3:A32="Paul")*(B3:B32="Février")*(C3:C32))</f>
        <v>1030</v>
      </c>
      <c r="H15" s="50">
        <f>SUMPRODUCT((A3:A32="Pierre")*(B3:B32="Février")*(C3:C32))</f>
        <v>1415</v>
      </c>
      <c r="I15" s="50">
        <f>SUMPRODUCT((A3:A32="Jean")*(B3:B32="Février")*(C3:C32))</f>
        <v>1135</v>
      </c>
      <c r="J15" s="51">
        <f t="shared" ref="J15:J16" si="2">SUM(F15:I15)</f>
        <v>4580</v>
      </c>
    </row>
    <row r="16" spans="1:10" ht="15.75" thickBot="1">
      <c r="A16" s="30" t="s">
        <v>71</v>
      </c>
      <c r="B16" s="30" t="s">
        <v>67</v>
      </c>
      <c r="C16" s="30">
        <v>580</v>
      </c>
      <c r="E16" s="38" t="s">
        <v>68</v>
      </c>
      <c r="F16" s="52">
        <f>SUMPRODUCT((A4:A33="jacques")*(B4:B33="Mars")*(C4:C33))</f>
        <v>930</v>
      </c>
      <c r="G16" s="52">
        <f>SUMPRODUCT((A4:A33="Paul")*(B4:B33="Mars")*(C4:C33))</f>
        <v>2230</v>
      </c>
      <c r="H16" s="52">
        <f>SUMPRODUCT((A4:A33="Pierre")*(B4:B33="Mars")*(C4:C33))</f>
        <v>1160</v>
      </c>
      <c r="I16" s="52">
        <f>SUMPRODUCT((A4:A33="Jean")*(B4:B33="Mars")*(C4:C33))</f>
        <v>2720</v>
      </c>
      <c r="J16" s="53">
        <f t="shared" si="2"/>
        <v>7040</v>
      </c>
    </row>
    <row r="17" spans="1:10" ht="15.75" thickBot="1">
      <c r="A17" s="30" t="s">
        <v>72</v>
      </c>
      <c r="B17" s="30" t="s">
        <v>67</v>
      </c>
      <c r="C17" s="30">
        <v>295</v>
      </c>
      <c r="E17" s="40" t="s">
        <v>74</v>
      </c>
      <c r="F17" s="54">
        <f>SUM(F14:F16)</f>
        <v>2330</v>
      </c>
      <c r="G17" s="54">
        <f t="shared" ref="G17:J17" si="3">SUM(G14:G16)</f>
        <v>3900</v>
      </c>
      <c r="H17" s="54">
        <f t="shared" si="3"/>
        <v>4175</v>
      </c>
      <c r="I17" s="54">
        <f t="shared" si="3"/>
        <v>4545</v>
      </c>
      <c r="J17" s="54">
        <f t="shared" si="3"/>
        <v>14950</v>
      </c>
    </row>
    <row r="18" spans="1:10">
      <c r="A18" s="30" t="s">
        <v>69</v>
      </c>
      <c r="B18" s="30" t="s">
        <v>67</v>
      </c>
      <c r="C18" s="30">
        <v>530</v>
      </c>
    </row>
    <row r="19" spans="1:10">
      <c r="A19" s="30" t="s">
        <v>69</v>
      </c>
      <c r="B19" s="30" t="s">
        <v>67</v>
      </c>
      <c r="C19" s="30">
        <v>340</v>
      </c>
    </row>
    <row r="20" spans="1:10">
      <c r="A20" s="30" t="s">
        <v>72</v>
      </c>
      <c r="B20" s="30" t="s">
        <v>67</v>
      </c>
      <c r="C20" s="30">
        <v>220</v>
      </c>
    </row>
    <row r="21" spans="1:10">
      <c r="A21" s="30" t="s">
        <v>69</v>
      </c>
      <c r="B21" s="30" t="s">
        <v>67</v>
      </c>
      <c r="C21" s="30">
        <v>130</v>
      </c>
    </row>
    <row r="22" spans="1:10">
      <c r="A22" s="30" t="s">
        <v>71</v>
      </c>
      <c r="B22" s="30" t="s">
        <v>68</v>
      </c>
      <c r="C22" s="30">
        <v>820</v>
      </c>
    </row>
    <row r="23" spans="1:10">
      <c r="A23" s="30" t="s">
        <v>70</v>
      </c>
      <c r="B23" s="30" t="s">
        <v>68</v>
      </c>
      <c r="C23" s="30">
        <v>840</v>
      </c>
    </row>
    <row r="24" spans="1:10">
      <c r="A24" s="30" t="s">
        <v>72</v>
      </c>
      <c r="B24" s="30" t="s">
        <v>68</v>
      </c>
      <c r="C24" s="30">
        <v>340</v>
      </c>
    </row>
    <row r="25" spans="1:10">
      <c r="A25" s="30" t="s">
        <v>70</v>
      </c>
      <c r="B25" s="30" t="s">
        <v>68</v>
      </c>
      <c r="C25" s="30">
        <v>660</v>
      </c>
    </row>
    <row r="26" spans="1:10">
      <c r="A26" s="30" t="s">
        <v>70</v>
      </c>
      <c r="B26" s="30" t="s">
        <v>68</v>
      </c>
      <c r="C26" s="30">
        <v>730</v>
      </c>
    </row>
    <row r="27" spans="1:10">
      <c r="A27" s="30" t="s">
        <v>69</v>
      </c>
      <c r="B27" s="30" t="s">
        <v>68</v>
      </c>
      <c r="C27" s="30">
        <v>700</v>
      </c>
    </row>
    <row r="28" spans="1:10">
      <c r="A28" s="30" t="s">
        <v>72</v>
      </c>
      <c r="B28" s="30" t="s">
        <v>68</v>
      </c>
      <c r="C28" s="30">
        <v>820</v>
      </c>
    </row>
    <row r="29" spans="1:10">
      <c r="A29" s="30" t="s">
        <v>71</v>
      </c>
      <c r="B29" s="30" t="s">
        <v>68</v>
      </c>
      <c r="C29" s="30">
        <v>900</v>
      </c>
    </row>
    <row r="30" spans="1:10">
      <c r="A30" s="30" t="s">
        <v>71</v>
      </c>
      <c r="B30" s="30" t="s">
        <v>68</v>
      </c>
      <c r="C30" s="30">
        <v>1000</v>
      </c>
    </row>
    <row r="31" spans="1:10">
      <c r="A31" s="30" t="s">
        <v>69</v>
      </c>
      <c r="B31" s="30" t="s">
        <v>68</v>
      </c>
      <c r="C31" s="30">
        <v>230</v>
      </c>
    </row>
    <row r="32" spans="1:10">
      <c r="C32">
        <f>SUM(C2:C31)</f>
        <v>14950</v>
      </c>
    </row>
  </sheetData>
  <mergeCells count="2">
    <mergeCell ref="E5:J5"/>
    <mergeCell ref="E12:J12"/>
  </mergeCells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2:D12"/>
  <sheetViews>
    <sheetView workbookViewId="0">
      <selection activeCell="D10" sqref="D10"/>
    </sheetView>
  </sheetViews>
  <sheetFormatPr baseColWidth="10" defaultRowHeight="15"/>
  <cols>
    <col min="3" max="3" width="14.42578125" bestFit="1" customWidth="1"/>
  </cols>
  <sheetData>
    <row r="2" spans="2:4">
      <c r="B2" t="s">
        <v>76</v>
      </c>
      <c r="C2" s="4" t="s">
        <v>77</v>
      </c>
      <c r="D2" s="4" t="s">
        <v>78</v>
      </c>
    </row>
    <row r="3" spans="2:4">
      <c r="B3">
        <v>5</v>
      </c>
      <c r="C3" s="55">
        <f>2*PI()*B3</f>
        <v>31.415926535897931</v>
      </c>
      <c r="D3" s="55">
        <f>PI()*B3*B3</f>
        <v>78.539816339744831</v>
      </c>
    </row>
    <row r="4" spans="2:4">
      <c r="B4">
        <v>8</v>
      </c>
      <c r="C4" s="55">
        <f t="shared" ref="C4:C8" si="0">2*PI()*B4</f>
        <v>50.26548245743669</v>
      </c>
      <c r="D4" s="55">
        <f t="shared" ref="D4:D8" si="1">PI()*B4*B4</f>
        <v>201.06192982974676</v>
      </c>
    </row>
    <row r="5" spans="2:4">
      <c r="B5">
        <v>10</v>
      </c>
      <c r="C5" s="55">
        <f t="shared" si="0"/>
        <v>62.831853071795862</v>
      </c>
      <c r="D5" s="55">
        <f t="shared" si="1"/>
        <v>314.15926535897933</v>
      </c>
    </row>
    <row r="6" spans="2:4">
      <c r="B6">
        <v>12.5</v>
      </c>
      <c r="C6" s="55">
        <f t="shared" si="0"/>
        <v>78.539816339744831</v>
      </c>
      <c r="D6" s="55">
        <f t="shared" si="1"/>
        <v>490.87385212340519</v>
      </c>
    </row>
    <row r="7" spans="2:4">
      <c r="B7">
        <v>18</v>
      </c>
      <c r="C7" s="55">
        <f t="shared" si="0"/>
        <v>113.09733552923255</v>
      </c>
      <c r="D7" s="55">
        <f t="shared" si="1"/>
        <v>1017.8760197630929</v>
      </c>
    </row>
    <row r="8" spans="2:4">
      <c r="B8">
        <v>22</v>
      </c>
      <c r="C8" s="55">
        <f t="shared" si="0"/>
        <v>138.23007675795088</v>
      </c>
      <c r="D8" s="55">
        <f t="shared" si="1"/>
        <v>1520.5308443374597</v>
      </c>
    </row>
    <row r="12" spans="2:4">
      <c r="C12">
        <f>PI()</f>
        <v>3.1415926535897931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2:C7"/>
  <sheetViews>
    <sheetView workbookViewId="0">
      <selection activeCell="D15" sqref="D15"/>
    </sheetView>
  </sheetViews>
  <sheetFormatPr baseColWidth="10" defaultRowHeight="15"/>
  <cols>
    <col min="2" max="2" width="17.85546875" bestFit="1" customWidth="1"/>
    <col min="3" max="3" width="25" bestFit="1" customWidth="1"/>
  </cols>
  <sheetData>
    <row r="2" spans="2:3">
      <c r="B2" t="s">
        <v>79</v>
      </c>
      <c r="C2" t="s">
        <v>80</v>
      </c>
    </row>
    <row r="3" spans="2:3">
      <c r="B3">
        <v>5</v>
      </c>
      <c r="C3" s="55">
        <f>2*SQRT(B3*B3/2)</f>
        <v>7.0710678118654755</v>
      </c>
    </row>
    <row r="4" spans="2:3">
      <c r="B4">
        <v>10</v>
      </c>
      <c r="C4" s="55">
        <f t="shared" ref="C4:C7" si="0">2*SQRT(B4*B4/2)</f>
        <v>14.142135623730951</v>
      </c>
    </row>
    <row r="5" spans="2:3">
      <c r="B5">
        <v>14</v>
      </c>
      <c r="C5" s="55">
        <f t="shared" si="0"/>
        <v>19.798989873223331</v>
      </c>
    </row>
    <row r="6" spans="2:3">
      <c r="B6">
        <v>19</v>
      </c>
      <c r="C6" s="55">
        <f t="shared" si="0"/>
        <v>26.870057685088806</v>
      </c>
    </row>
    <row r="7" spans="2:3">
      <c r="B7">
        <v>23</v>
      </c>
      <c r="C7" s="55">
        <f t="shared" si="0"/>
        <v>32.526911934581186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2:D8"/>
  <sheetViews>
    <sheetView workbookViewId="0">
      <selection activeCell="E3" sqref="E3"/>
    </sheetView>
  </sheetViews>
  <sheetFormatPr baseColWidth="10" defaultRowHeight="15"/>
  <sheetData>
    <row r="2" spans="2:4" ht="30">
      <c r="B2" s="2" t="s">
        <v>81</v>
      </c>
      <c r="C2" s="3" t="s">
        <v>82</v>
      </c>
      <c r="D2" s="2" t="s">
        <v>83</v>
      </c>
    </row>
    <row r="3" spans="2:4">
      <c r="B3">
        <v>23.034500000000001</v>
      </c>
      <c r="C3">
        <v>3</v>
      </c>
      <c r="D3">
        <f>ROUND(B3,C3)</f>
        <v>23.035</v>
      </c>
    </row>
    <row r="4" spans="2:4">
      <c r="B4">
        <v>45.039400000000001</v>
      </c>
      <c r="C4">
        <v>1</v>
      </c>
      <c r="D4">
        <f t="shared" ref="D4:D8" si="0">ROUND(B4,C4)</f>
        <v>45</v>
      </c>
    </row>
    <row r="5" spans="2:4">
      <c r="B5">
        <v>98.867699999999999</v>
      </c>
      <c r="C5">
        <v>0</v>
      </c>
      <c r="D5">
        <f t="shared" si="0"/>
        <v>99</v>
      </c>
    </row>
    <row r="6" spans="2:4">
      <c r="B6">
        <v>100.2984</v>
      </c>
      <c r="C6">
        <v>2</v>
      </c>
      <c r="D6">
        <f t="shared" si="0"/>
        <v>100.3</v>
      </c>
    </row>
    <row r="7" spans="2:4">
      <c r="B7">
        <v>215.94829999999999</v>
      </c>
      <c r="C7">
        <v>-1</v>
      </c>
      <c r="D7">
        <f t="shared" si="0"/>
        <v>220</v>
      </c>
    </row>
    <row r="8" spans="2:4">
      <c r="B8">
        <v>9923.3482999999997</v>
      </c>
      <c r="C8">
        <v>-2</v>
      </c>
      <c r="D8">
        <f t="shared" si="0"/>
        <v>9900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B2:E10"/>
  <sheetViews>
    <sheetView workbookViewId="0">
      <selection activeCell="H10" sqref="H4:H10"/>
    </sheetView>
  </sheetViews>
  <sheetFormatPr baseColWidth="10" defaultRowHeight="15"/>
  <cols>
    <col min="3" max="3" width="14.28515625" customWidth="1"/>
    <col min="4" max="4" width="19" customWidth="1"/>
    <col min="5" max="5" width="17.28515625" customWidth="1"/>
  </cols>
  <sheetData>
    <row r="2" spans="2:5" ht="45">
      <c r="B2" s="2" t="s">
        <v>84</v>
      </c>
      <c r="C2" s="3" t="s">
        <v>85</v>
      </c>
      <c r="D2" s="3" t="s">
        <v>86</v>
      </c>
      <c r="E2" s="3" t="s">
        <v>87</v>
      </c>
    </row>
    <row r="3" spans="2:5">
      <c r="B3" t="s">
        <v>60</v>
      </c>
      <c r="C3">
        <v>4.8099999999999996</v>
      </c>
      <c r="D3">
        <v>0.4</v>
      </c>
      <c r="E3">
        <f>ROUND(C3/D3,2)</f>
        <v>12.03</v>
      </c>
    </row>
    <row r="4" spans="2:5">
      <c r="B4" t="s">
        <v>88</v>
      </c>
      <c r="C4">
        <v>29.7</v>
      </c>
      <c r="D4">
        <v>3</v>
      </c>
      <c r="E4">
        <f t="shared" ref="E4:E10" si="0">ROUND(C4/D4,2)</f>
        <v>9.9</v>
      </c>
    </row>
    <row r="5" spans="2:5">
      <c r="B5" t="s">
        <v>89</v>
      </c>
      <c r="C5">
        <v>48.6</v>
      </c>
      <c r="D5">
        <v>5</v>
      </c>
      <c r="E5">
        <f t="shared" si="0"/>
        <v>9.7200000000000006</v>
      </c>
    </row>
    <row r="6" spans="2:5">
      <c r="B6" t="s">
        <v>90</v>
      </c>
      <c r="C6">
        <v>8.92</v>
      </c>
      <c r="D6">
        <v>4</v>
      </c>
      <c r="E6">
        <f t="shared" si="0"/>
        <v>2.23</v>
      </c>
    </row>
    <row r="7" spans="2:5">
      <c r="B7" t="s">
        <v>91</v>
      </c>
      <c r="C7">
        <v>3.98</v>
      </c>
      <c r="D7">
        <v>6</v>
      </c>
      <c r="E7">
        <f t="shared" si="0"/>
        <v>0.66</v>
      </c>
    </row>
    <row r="8" spans="2:5">
      <c r="B8" t="s">
        <v>92</v>
      </c>
      <c r="C8">
        <v>2.25</v>
      </c>
      <c r="D8">
        <v>4</v>
      </c>
      <c r="E8">
        <f t="shared" si="0"/>
        <v>0.56000000000000005</v>
      </c>
    </row>
    <row r="9" spans="2:5">
      <c r="B9" t="s">
        <v>93</v>
      </c>
      <c r="C9">
        <v>1.03</v>
      </c>
      <c r="D9">
        <v>0.1</v>
      </c>
      <c r="E9">
        <f t="shared" si="0"/>
        <v>10.3</v>
      </c>
    </row>
    <row r="10" spans="2:5">
      <c r="B10" t="s">
        <v>94</v>
      </c>
      <c r="C10">
        <v>1.1000000000000001</v>
      </c>
      <c r="D10">
        <v>0.25</v>
      </c>
      <c r="E10">
        <f t="shared" si="0"/>
        <v>4.4000000000000004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B2:D8"/>
  <sheetViews>
    <sheetView workbookViewId="0">
      <selection activeCell="D8" sqref="D8"/>
    </sheetView>
  </sheetViews>
  <sheetFormatPr baseColWidth="10" defaultRowHeight="15"/>
  <cols>
    <col min="3" max="3" width="12.7109375" customWidth="1"/>
  </cols>
  <sheetData>
    <row r="2" spans="2:4" ht="30">
      <c r="B2" s="2" t="s">
        <v>81</v>
      </c>
      <c r="C2" s="3" t="s">
        <v>95</v>
      </c>
      <c r="D2" s="2" t="s">
        <v>83</v>
      </c>
    </row>
    <row r="3" spans="2:4">
      <c r="B3">
        <v>23.948499999999999</v>
      </c>
      <c r="C3">
        <v>2</v>
      </c>
      <c r="D3">
        <f>ROUNDDOWN(B3,C3)</f>
        <v>23.94</v>
      </c>
    </row>
    <row r="4" spans="2:4">
      <c r="B4">
        <v>34.349400000000003</v>
      </c>
      <c r="C4">
        <v>1</v>
      </c>
      <c r="D4">
        <f>ROUNDUP(B4,C4)</f>
        <v>34.4</v>
      </c>
    </row>
    <row r="5" spans="2:4">
      <c r="B5">
        <v>65.295400000000001</v>
      </c>
      <c r="C5">
        <v>3</v>
      </c>
      <c r="D5">
        <f t="shared" ref="D5" si="0">ROUNDDOWN(B5,C5)</f>
        <v>65.295000000000002</v>
      </c>
    </row>
    <row r="6" spans="2:4">
      <c r="B6">
        <v>639.53489999999999</v>
      </c>
      <c r="C6">
        <v>-1</v>
      </c>
      <c r="D6">
        <f t="shared" ref="D6" si="1">ROUNDUP(B6,C6)</f>
        <v>640</v>
      </c>
    </row>
    <row r="7" spans="2:4">
      <c r="B7">
        <v>202.39439999999999</v>
      </c>
      <c r="C7">
        <v>0</v>
      </c>
      <c r="D7">
        <f t="shared" ref="D7" si="2">ROUNDDOWN(B7,C7)</f>
        <v>202</v>
      </c>
    </row>
    <row r="8" spans="2:4">
      <c r="B8">
        <v>923.38440000000003</v>
      </c>
      <c r="C8">
        <v>-2</v>
      </c>
      <c r="D8">
        <f t="shared" ref="D8" si="3">ROUNDUP(B8,C8)</f>
        <v>1000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B2:D9"/>
  <sheetViews>
    <sheetView tabSelected="1" workbookViewId="0">
      <selection activeCell="F7" sqref="F7"/>
    </sheetView>
  </sheetViews>
  <sheetFormatPr baseColWidth="10" defaultRowHeight="15"/>
  <cols>
    <col min="2" max="2" width="17.5703125" bestFit="1" customWidth="1"/>
    <col min="3" max="3" width="18.28515625" bestFit="1" customWidth="1"/>
    <col min="4" max="4" width="17.140625" bestFit="1" customWidth="1"/>
  </cols>
  <sheetData>
    <row r="2" spans="2:4">
      <c r="B2" t="s">
        <v>96</v>
      </c>
      <c r="C2" t="s">
        <v>97</v>
      </c>
      <c r="D2" t="s">
        <v>98</v>
      </c>
    </row>
    <row r="3" spans="2:4">
      <c r="B3">
        <v>0</v>
      </c>
      <c r="C3">
        <v>100</v>
      </c>
      <c r="D3">
        <f ca="1">RANDBETWEEN(B3,C3)</f>
        <v>27</v>
      </c>
    </row>
    <row r="4" spans="2:4">
      <c r="B4">
        <v>0</v>
      </c>
      <c r="C4">
        <v>100</v>
      </c>
      <c r="D4">
        <f t="shared" ref="D4:D9" ca="1" si="0">RANDBETWEEN(B4,C4)</f>
        <v>58</v>
      </c>
    </row>
    <row r="5" spans="2:4">
      <c r="B5">
        <v>0</v>
      </c>
      <c r="C5">
        <v>100</v>
      </c>
      <c r="D5">
        <f t="shared" ca="1" si="0"/>
        <v>95</v>
      </c>
    </row>
    <row r="6" spans="2:4">
      <c r="B6">
        <v>10</v>
      </c>
      <c r="C6">
        <v>20</v>
      </c>
      <c r="D6">
        <f t="shared" ca="1" si="0"/>
        <v>19</v>
      </c>
    </row>
    <row r="7" spans="2:4">
      <c r="B7">
        <v>50</v>
      </c>
      <c r="C7">
        <v>500</v>
      </c>
      <c r="D7">
        <f t="shared" ca="1" si="0"/>
        <v>343</v>
      </c>
    </row>
    <row r="8" spans="2:4">
      <c r="B8">
        <v>-100</v>
      </c>
      <c r="C8">
        <v>100</v>
      </c>
      <c r="D8">
        <f t="shared" ca="1" si="0"/>
        <v>-92</v>
      </c>
    </row>
    <row r="9" spans="2:4">
      <c r="B9">
        <v>0</v>
      </c>
      <c r="C9">
        <v>1</v>
      </c>
      <c r="D9">
        <f t="shared" ca="1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B11" sqref="B11"/>
    </sheetView>
  </sheetViews>
  <sheetFormatPr baseColWidth="10" defaultRowHeight="15"/>
  <cols>
    <col min="1" max="1" width="12.5703125" bestFit="1" customWidth="1"/>
  </cols>
  <sheetData>
    <row r="1" spans="1: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74</v>
      </c>
    </row>
    <row r="2" spans="1:8">
      <c r="A2" t="s">
        <v>6</v>
      </c>
      <c r="B2">
        <v>5</v>
      </c>
      <c r="C2">
        <v>8</v>
      </c>
      <c r="D2">
        <v>2</v>
      </c>
      <c r="E2">
        <v>1</v>
      </c>
      <c r="F2">
        <v>4</v>
      </c>
      <c r="G2">
        <v>3</v>
      </c>
      <c r="H2">
        <f>SUM(B2:G2)</f>
        <v>23</v>
      </c>
    </row>
    <row r="3" spans="1:8">
      <c r="A3" t="s">
        <v>7</v>
      </c>
      <c r="B3">
        <v>2</v>
      </c>
      <c r="C3">
        <v>10</v>
      </c>
      <c r="D3">
        <v>3</v>
      </c>
      <c r="E3">
        <v>2</v>
      </c>
      <c r="F3">
        <v>5</v>
      </c>
      <c r="G3">
        <v>5</v>
      </c>
      <c r="H3">
        <f t="shared" ref="H3:H10" si="0">SUM(B3:G3)</f>
        <v>27</v>
      </c>
    </row>
    <row r="4" spans="1:8">
      <c r="A4" t="s">
        <v>8</v>
      </c>
      <c r="B4">
        <v>5</v>
      </c>
      <c r="C4">
        <v>4</v>
      </c>
      <c r="D4">
        <v>8</v>
      </c>
      <c r="E4">
        <v>0</v>
      </c>
      <c r="F4">
        <v>6</v>
      </c>
      <c r="G4">
        <v>3</v>
      </c>
      <c r="H4">
        <f t="shared" si="0"/>
        <v>26</v>
      </c>
    </row>
    <row r="5" spans="1:8">
      <c r="A5" t="s">
        <v>9</v>
      </c>
      <c r="B5">
        <v>6</v>
      </c>
      <c r="C5">
        <v>7</v>
      </c>
      <c r="D5">
        <v>5</v>
      </c>
      <c r="E5">
        <v>5</v>
      </c>
      <c r="F5">
        <v>7</v>
      </c>
      <c r="G5">
        <v>3</v>
      </c>
      <c r="H5">
        <f t="shared" si="0"/>
        <v>33</v>
      </c>
    </row>
    <row r="6" spans="1:8">
      <c r="A6" t="s">
        <v>10</v>
      </c>
      <c r="B6">
        <v>3</v>
      </c>
      <c r="C6">
        <v>8</v>
      </c>
      <c r="D6">
        <v>6</v>
      </c>
      <c r="E6">
        <v>2</v>
      </c>
      <c r="F6">
        <v>7</v>
      </c>
      <c r="G6">
        <v>4</v>
      </c>
      <c r="H6">
        <f t="shared" si="0"/>
        <v>30</v>
      </c>
    </row>
    <row r="7" spans="1:8">
      <c r="A7" t="s">
        <v>11</v>
      </c>
      <c r="B7">
        <v>4</v>
      </c>
      <c r="C7">
        <v>6</v>
      </c>
      <c r="D7">
        <v>6</v>
      </c>
      <c r="E7">
        <v>3</v>
      </c>
      <c r="F7">
        <v>3</v>
      </c>
      <c r="G7">
        <v>2</v>
      </c>
      <c r="H7">
        <f t="shared" si="0"/>
        <v>24</v>
      </c>
    </row>
    <row r="8" spans="1:8">
      <c r="A8" t="s">
        <v>12</v>
      </c>
      <c r="B8">
        <v>3</v>
      </c>
      <c r="C8">
        <v>7</v>
      </c>
      <c r="D8">
        <v>6</v>
      </c>
      <c r="E8">
        <v>2</v>
      </c>
      <c r="F8">
        <v>4</v>
      </c>
      <c r="G8">
        <v>6</v>
      </c>
      <c r="H8">
        <f t="shared" si="0"/>
        <v>28</v>
      </c>
    </row>
    <row r="9" spans="1:8">
      <c r="A9" t="s">
        <v>13</v>
      </c>
      <c r="B9">
        <v>2</v>
      </c>
      <c r="C9">
        <v>9</v>
      </c>
      <c r="D9">
        <v>4</v>
      </c>
      <c r="E9">
        <v>4</v>
      </c>
      <c r="F9">
        <v>4</v>
      </c>
      <c r="G9">
        <v>1</v>
      </c>
      <c r="H9">
        <f t="shared" si="0"/>
        <v>24</v>
      </c>
    </row>
    <row r="10" spans="1:8">
      <c r="A10" t="s">
        <v>14</v>
      </c>
      <c r="B10">
        <v>5</v>
      </c>
      <c r="C10">
        <v>9</v>
      </c>
      <c r="D10">
        <v>5</v>
      </c>
      <c r="E10">
        <v>4</v>
      </c>
      <c r="F10">
        <v>3</v>
      </c>
      <c r="G10">
        <v>3</v>
      </c>
      <c r="H10">
        <f t="shared" si="0"/>
        <v>29</v>
      </c>
    </row>
    <row r="11" spans="1:8">
      <c r="A11" t="s">
        <v>74</v>
      </c>
      <c r="B11">
        <f>SUM(B2:B10)</f>
        <v>35</v>
      </c>
      <c r="C11">
        <f t="shared" ref="C11:G11" si="1">SUM(C2:C10)</f>
        <v>68</v>
      </c>
      <c r="D11">
        <f t="shared" si="1"/>
        <v>45</v>
      </c>
      <c r="E11">
        <f t="shared" si="1"/>
        <v>23</v>
      </c>
      <c r="F11">
        <f t="shared" si="1"/>
        <v>43</v>
      </c>
      <c r="G11">
        <f t="shared" si="1"/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C13" sqref="C13"/>
    </sheetView>
  </sheetViews>
  <sheetFormatPr baseColWidth="10" defaultRowHeight="15"/>
  <cols>
    <col min="1" max="1" width="16.42578125" bestFit="1" customWidth="1"/>
  </cols>
  <sheetData>
    <row r="1" spans="1:4">
      <c r="A1" t="s">
        <v>15</v>
      </c>
      <c r="B1" t="s">
        <v>26</v>
      </c>
      <c r="C1" t="s">
        <v>27</v>
      </c>
      <c r="D1" t="s">
        <v>28</v>
      </c>
    </row>
    <row r="2" spans="1:4">
      <c r="A2" t="s">
        <v>16</v>
      </c>
      <c r="B2">
        <v>1</v>
      </c>
      <c r="C2" s="1">
        <v>4.83</v>
      </c>
      <c r="D2" s="9">
        <f>PRODUCT(B2,C2)</f>
        <v>4.83</v>
      </c>
    </row>
    <row r="3" spans="1:4">
      <c r="A3" t="s">
        <v>18</v>
      </c>
      <c r="B3">
        <v>2</v>
      </c>
      <c r="C3" s="1">
        <v>1.1399999999999999</v>
      </c>
      <c r="D3" s="9">
        <f t="shared" ref="D3:D11" si="0">PRODUCT(B3,C3)</f>
        <v>2.2799999999999998</v>
      </c>
    </row>
    <row r="4" spans="1:4">
      <c r="A4" t="s">
        <v>17</v>
      </c>
      <c r="B4">
        <v>2</v>
      </c>
      <c r="C4" s="1">
        <v>1.05</v>
      </c>
      <c r="D4" s="9">
        <f t="shared" si="0"/>
        <v>2.1</v>
      </c>
    </row>
    <row r="5" spans="1:4">
      <c r="A5" t="s">
        <v>19</v>
      </c>
      <c r="B5">
        <v>5</v>
      </c>
      <c r="C5" s="1">
        <v>2.56</v>
      </c>
      <c r="D5" s="9">
        <f t="shared" si="0"/>
        <v>12.8</v>
      </c>
    </row>
    <row r="6" spans="1:4">
      <c r="A6" t="s">
        <v>20</v>
      </c>
      <c r="B6">
        <v>4</v>
      </c>
      <c r="C6" s="1">
        <v>2.19</v>
      </c>
      <c r="D6" s="9">
        <f t="shared" si="0"/>
        <v>8.76</v>
      </c>
    </row>
    <row r="7" spans="1:4">
      <c r="A7" t="s">
        <v>21</v>
      </c>
      <c r="B7">
        <v>3</v>
      </c>
      <c r="C7" s="1">
        <v>3.05</v>
      </c>
      <c r="D7" s="9">
        <f t="shared" si="0"/>
        <v>9.1499999999999986</v>
      </c>
    </row>
    <row r="8" spans="1:4">
      <c r="A8" t="s">
        <v>22</v>
      </c>
      <c r="B8">
        <v>100</v>
      </c>
      <c r="C8" s="1">
        <v>0.04</v>
      </c>
      <c r="D8" s="9">
        <f t="shared" si="0"/>
        <v>4</v>
      </c>
    </row>
    <row r="9" spans="1:4">
      <c r="A9" t="s">
        <v>23</v>
      </c>
      <c r="B9">
        <v>2</v>
      </c>
      <c r="C9" s="1">
        <v>0.5</v>
      </c>
      <c r="D9" s="9">
        <f t="shared" si="0"/>
        <v>1</v>
      </c>
    </row>
    <row r="10" spans="1:4">
      <c r="A10" t="s">
        <v>24</v>
      </c>
      <c r="B10">
        <v>10</v>
      </c>
      <c r="C10" s="1">
        <v>0.2</v>
      </c>
      <c r="D10" s="9">
        <f t="shared" si="0"/>
        <v>2</v>
      </c>
    </row>
    <row r="11" spans="1:4">
      <c r="A11" t="s">
        <v>25</v>
      </c>
      <c r="B11">
        <v>1</v>
      </c>
      <c r="C11" s="1">
        <v>5.89</v>
      </c>
      <c r="D11" s="9">
        <f t="shared" si="0"/>
        <v>5.89</v>
      </c>
    </row>
    <row r="12" spans="1:4">
      <c r="C12" t="s">
        <v>74</v>
      </c>
      <c r="D12" s="9">
        <f>SUM(D2:D11)</f>
        <v>52.809999999999995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E8"/>
  <sheetViews>
    <sheetView workbookViewId="0">
      <selection activeCell="E3" sqref="E3"/>
    </sheetView>
  </sheetViews>
  <sheetFormatPr baseColWidth="10" defaultRowHeight="15"/>
  <cols>
    <col min="2" max="2" width="14.85546875" bestFit="1" customWidth="1"/>
    <col min="3" max="3" width="18.85546875" bestFit="1" customWidth="1"/>
    <col min="4" max="4" width="15.28515625" bestFit="1" customWidth="1"/>
    <col min="5" max="5" width="17.140625" bestFit="1" customWidth="1"/>
  </cols>
  <sheetData>
    <row r="2" spans="2:5">
      <c r="B2" t="s">
        <v>29</v>
      </c>
      <c r="C2" t="s">
        <v>30</v>
      </c>
      <c r="D2" t="s">
        <v>31</v>
      </c>
      <c r="E2" t="s">
        <v>32</v>
      </c>
    </row>
    <row r="3" spans="2:5">
      <c r="B3" t="s">
        <v>33</v>
      </c>
      <c r="C3">
        <v>115</v>
      </c>
      <c r="D3">
        <v>26</v>
      </c>
      <c r="E3">
        <f>QUOTIENT(C3,D3)</f>
        <v>4</v>
      </c>
    </row>
    <row r="4" spans="2:5">
      <c r="B4" t="s">
        <v>34</v>
      </c>
      <c r="C4">
        <v>30</v>
      </c>
      <c r="D4">
        <v>28</v>
      </c>
      <c r="E4">
        <f t="shared" ref="E4:E8" si="0">QUOTIENT(C4,D4)</f>
        <v>1</v>
      </c>
    </row>
    <row r="5" spans="2:5">
      <c r="B5" t="s">
        <v>35</v>
      </c>
      <c r="C5">
        <v>30</v>
      </c>
      <c r="D5">
        <v>23</v>
      </c>
      <c r="E5">
        <f t="shared" si="0"/>
        <v>1</v>
      </c>
    </row>
    <row r="6" spans="2:5">
      <c r="B6" t="s">
        <v>36</v>
      </c>
      <c r="C6">
        <v>56</v>
      </c>
      <c r="D6">
        <v>27</v>
      </c>
      <c r="E6">
        <f t="shared" si="0"/>
        <v>2</v>
      </c>
    </row>
    <row r="7" spans="2:5">
      <c r="B7" t="s">
        <v>37</v>
      </c>
      <c r="C7">
        <v>98</v>
      </c>
      <c r="D7">
        <v>30</v>
      </c>
      <c r="E7">
        <f t="shared" si="0"/>
        <v>3</v>
      </c>
    </row>
    <row r="8" spans="2:5">
      <c r="B8" t="s">
        <v>38</v>
      </c>
      <c r="C8">
        <v>25</v>
      </c>
      <c r="D8">
        <v>25</v>
      </c>
      <c r="E8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G6" sqref="G6"/>
    </sheetView>
  </sheetViews>
  <sheetFormatPr baseColWidth="10" defaultRowHeight="15"/>
  <cols>
    <col min="2" max="2" width="18.85546875" bestFit="1" customWidth="1"/>
  </cols>
  <sheetData>
    <row r="1" spans="1:5" ht="15.75" thickBot="1"/>
    <row r="2" spans="1:5" ht="16.5" thickTop="1" thickBot="1">
      <c r="B2" s="15" t="s">
        <v>39</v>
      </c>
      <c r="C2" s="15" t="s">
        <v>40</v>
      </c>
      <c r="D2" s="16" t="s">
        <v>41</v>
      </c>
      <c r="E2" s="16" t="s">
        <v>42</v>
      </c>
    </row>
    <row r="3" spans="1:5" ht="15.75" thickTop="1">
      <c r="A3" s="10"/>
      <c r="B3" s="11" t="s">
        <v>43</v>
      </c>
      <c r="C3" s="18">
        <v>8</v>
      </c>
      <c r="D3" s="19">
        <v>2</v>
      </c>
      <c r="E3" s="19">
        <f>PRODUCT(C3,D3)</f>
        <v>16</v>
      </c>
    </row>
    <row r="4" spans="1:5">
      <c r="A4" s="10"/>
      <c r="B4" s="12" t="s">
        <v>44</v>
      </c>
      <c r="C4" s="20">
        <v>8</v>
      </c>
      <c r="D4" s="20">
        <v>3</v>
      </c>
      <c r="E4" s="20">
        <f t="shared" ref="E4:E11" si="0">PRODUCT(C4,D4)</f>
        <v>24</v>
      </c>
    </row>
    <row r="5" spans="1:5">
      <c r="A5" s="10"/>
      <c r="B5" s="12" t="s">
        <v>45</v>
      </c>
      <c r="C5" s="20">
        <v>17</v>
      </c>
      <c r="D5" s="20">
        <v>2</v>
      </c>
      <c r="E5" s="20">
        <f t="shared" si="0"/>
        <v>34</v>
      </c>
    </row>
    <row r="6" spans="1:5">
      <c r="A6" s="10"/>
      <c r="B6" s="12" t="s">
        <v>46</v>
      </c>
      <c r="C6" s="20">
        <v>9</v>
      </c>
      <c r="D6" s="20">
        <v>4</v>
      </c>
      <c r="E6" s="20">
        <f t="shared" si="0"/>
        <v>36</v>
      </c>
    </row>
    <row r="7" spans="1:5">
      <c r="A7" s="10"/>
      <c r="B7" s="12" t="s">
        <v>47</v>
      </c>
      <c r="C7" s="20">
        <v>14</v>
      </c>
      <c r="D7" s="20">
        <v>3</v>
      </c>
      <c r="E7" s="20">
        <f t="shared" si="0"/>
        <v>42</v>
      </c>
    </row>
    <row r="8" spans="1:5">
      <c r="A8" s="10"/>
      <c r="B8" s="12" t="s">
        <v>48</v>
      </c>
      <c r="C8" s="20">
        <v>16</v>
      </c>
      <c r="D8" s="20">
        <v>7</v>
      </c>
      <c r="E8" s="20">
        <f t="shared" si="0"/>
        <v>112</v>
      </c>
    </row>
    <row r="9" spans="1:5">
      <c r="A9" s="10"/>
      <c r="B9" s="12" t="s">
        <v>49</v>
      </c>
      <c r="C9" s="20">
        <v>7</v>
      </c>
      <c r="D9" s="20">
        <v>3</v>
      </c>
      <c r="E9" s="20">
        <f t="shared" si="0"/>
        <v>21</v>
      </c>
    </row>
    <row r="10" spans="1:5">
      <c r="A10" s="10"/>
      <c r="B10" s="12" t="s">
        <v>50</v>
      </c>
      <c r="C10" s="20">
        <v>16</v>
      </c>
      <c r="D10" s="20">
        <v>8</v>
      </c>
      <c r="E10" s="20">
        <f t="shared" si="0"/>
        <v>128</v>
      </c>
    </row>
    <row r="11" spans="1:5" ht="15.75" thickBot="1">
      <c r="A11" s="10"/>
      <c r="B11" s="13" t="s">
        <v>51</v>
      </c>
      <c r="C11" s="21">
        <v>18</v>
      </c>
      <c r="D11" s="21">
        <v>6</v>
      </c>
      <c r="E11" s="21">
        <f t="shared" si="0"/>
        <v>108</v>
      </c>
    </row>
    <row r="12" spans="1:5" ht="16.5" thickTop="1" thickBot="1">
      <c r="A12" s="10"/>
      <c r="B12" s="17" t="s">
        <v>105</v>
      </c>
      <c r="C12" s="22">
        <f>E12/D12</f>
        <v>13.710526315789474</v>
      </c>
      <c r="D12" s="14">
        <f>SUM(D3:D11)</f>
        <v>38</v>
      </c>
      <c r="E12" s="14">
        <f>SUM(E3:E11)</f>
        <v>521</v>
      </c>
    </row>
    <row r="13" spans="1:5" ht="15.75" thickTop="1"/>
  </sheetData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E8"/>
  <sheetViews>
    <sheetView workbookViewId="0">
      <selection activeCell="E9" sqref="E9"/>
    </sheetView>
  </sheetViews>
  <sheetFormatPr baseColWidth="10" defaultRowHeight="15"/>
  <cols>
    <col min="2" max="2" width="14.85546875" bestFit="1" customWidth="1"/>
    <col min="3" max="3" width="18.85546875" bestFit="1" customWidth="1"/>
    <col min="4" max="4" width="15.28515625" bestFit="1" customWidth="1"/>
  </cols>
  <sheetData>
    <row r="2" spans="2:5">
      <c r="B2" t="s">
        <v>29</v>
      </c>
      <c r="C2" t="s">
        <v>30</v>
      </c>
      <c r="D2" t="s">
        <v>31</v>
      </c>
      <c r="E2" t="s">
        <v>52</v>
      </c>
    </row>
    <row r="3" spans="2:5">
      <c r="B3" t="s">
        <v>33</v>
      </c>
      <c r="C3">
        <v>115</v>
      </c>
      <c r="D3">
        <v>26</v>
      </c>
      <c r="E3">
        <f>MOD(C3,D3)</f>
        <v>11</v>
      </c>
    </row>
    <row r="4" spans="2:5">
      <c r="B4" t="s">
        <v>34</v>
      </c>
      <c r="C4">
        <v>30</v>
      </c>
      <c r="D4">
        <v>28</v>
      </c>
      <c r="E4">
        <f t="shared" ref="E4:E8" si="0">MOD(C4,D4)</f>
        <v>2</v>
      </c>
    </row>
    <row r="5" spans="2:5">
      <c r="B5" t="s">
        <v>35</v>
      </c>
      <c r="C5">
        <v>30</v>
      </c>
      <c r="D5">
        <v>23</v>
      </c>
      <c r="E5">
        <f t="shared" si="0"/>
        <v>7</v>
      </c>
    </row>
    <row r="6" spans="2:5">
      <c r="B6" t="s">
        <v>36</v>
      </c>
      <c r="C6">
        <v>56</v>
      </c>
      <c r="D6">
        <v>27</v>
      </c>
      <c r="E6">
        <f t="shared" si="0"/>
        <v>2</v>
      </c>
    </row>
    <row r="7" spans="2:5">
      <c r="B7" t="s">
        <v>37</v>
      </c>
      <c r="C7">
        <v>98</v>
      </c>
      <c r="D7">
        <v>30</v>
      </c>
      <c r="E7">
        <f t="shared" si="0"/>
        <v>8</v>
      </c>
    </row>
    <row r="8" spans="2:5">
      <c r="B8" t="s">
        <v>38</v>
      </c>
      <c r="C8">
        <v>25</v>
      </c>
      <c r="D8">
        <v>25</v>
      </c>
      <c r="E8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D7"/>
  <sheetViews>
    <sheetView workbookViewId="0">
      <selection activeCell="F9" sqref="F9"/>
    </sheetView>
  </sheetViews>
  <sheetFormatPr baseColWidth="10" defaultRowHeight="15"/>
  <cols>
    <col min="2" max="2" width="21" bestFit="1" customWidth="1"/>
    <col min="3" max="3" width="19.28515625" bestFit="1" customWidth="1"/>
    <col min="4" max="4" width="15.5703125" bestFit="1" customWidth="1"/>
  </cols>
  <sheetData>
    <row r="2" spans="2:4">
      <c r="B2" t="s">
        <v>53</v>
      </c>
      <c r="C2" t="s">
        <v>54</v>
      </c>
      <c r="D2" t="s">
        <v>55</v>
      </c>
    </row>
    <row r="3" spans="2:4">
      <c r="B3">
        <v>210</v>
      </c>
      <c r="C3">
        <v>135</v>
      </c>
      <c r="D3">
        <f>GCD(B3:C3)</f>
        <v>15</v>
      </c>
    </row>
    <row r="4" spans="2:4">
      <c r="B4">
        <v>200</v>
      </c>
      <c r="C4">
        <v>145</v>
      </c>
      <c r="D4">
        <f t="shared" ref="D4:D7" si="0">GCD(B4:C4)</f>
        <v>5</v>
      </c>
    </row>
    <row r="5" spans="2:4">
      <c r="B5">
        <v>315</v>
      </c>
      <c r="C5">
        <v>30</v>
      </c>
      <c r="D5">
        <f t="shared" si="0"/>
        <v>15</v>
      </c>
    </row>
    <row r="6" spans="2:4">
      <c r="B6">
        <v>150</v>
      </c>
      <c r="C6">
        <v>60</v>
      </c>
      <c r="D6">
        <f t="shared" si="0"/>
        <v>30</v>
      </c>
    </row>
    <row r="7" spans="2:4">
      <c r="B7">
        <v>260</v>
      </c>
      <c r="C7">
        <v>150</v>
      </c>
      <c r="D7">
        <f t="shared" si="0"/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E11"/>
  <sheetViews>
    <sheetView workbookViewId="0">
      <selection activeCell="E9" sqref="E9"/>
    </sheetView>
  </sheetViews>
  <sheetFormatPr baseColWidth="10" defaultRowHeight="15"/>
  <sheetData>
    <row r="2" spans="2:5">
      <c r="B2">
        <v>100</v>
      </c>
      <c r="C2">
        <v>5</v>
      </c>
    </row>
    <row r="3" spans="2:5">
      <c r="B3">
        <v>320</v>
      </c>
      <c r="C3">
        <v>6</v>
      </c>
    </row>
    <row r="4" spans="2:5">
      <c r="B4">
        <v>760</v>
      </c>
      <c r="C4">
        <v>7</v>
      </c>
    </row>
    <row r="5" spans="2:5">
      <c r="B5">
        <v>450</v>
      </c>
      <c r="C5">
        <v>8</v>
      </c>
      <c r="E5">
        <f>SUM(C2:C7)</f>
        <v>45</v>
      </c>
    </row>
    <row r="6" spans="2:5">
      <c r="B6">
        <v>340</v>
      </c>
      <c r="C6">
        <v>9</v>
      </c>
    </row>
    <row r="7" spans="2:5">
      <c r="B7">
        <v>550</v>
      </c>
      <c r="C7">
        <v>10</v>
      </c>
    </row>
    <row r="8" spans="2:5">
      <c r="B8">
        <v>230</v>
      </c>
      <c r="C8">
        <v>11</v>
      </c>
      <c r="E8">
        <f>SUM(B2:B10)</f>
        <v>4270</v>
      </c>
    </row>
    <row r="9" spans="2:5">
      <c r="B9">
        <v>540</v>
      </c>
      <c r="C9">
        <v>12</v>
      </c>
      <c r="E9">
        <f>SUM(C2:C10)</f>
        <v>81</v>
      </c>
    </row>
    <row r="10" spans="2:5">
      <c r="B10">
        <v>980</v>
      </c>
      <c r="C10">
        <v>13</v>
      </c>
    </row>
    <row r="11" spans="2:5">
      <c r="B11">
        <f>SUMIF(B2:B10,"&gt;320",C2:C10)</f>
        <v>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D9"/>
  <sheetViews>
    <sheetView workbookViewId="0">
      <selection activeCell="D10" sqref="D10"/>
    </sheetView>
  </sheetViews>
  <sheetFormatPr baseColWidth="10" defaultRowHeight="15"/>
  <sheetData>
    <row r="2" spans="2:4">
      <c r="B2" t="s">
        <v>56</v>
      </c>
      <c r="C2" t="s">
        <v>28</v>
      </c>
      <c r="D2" t="s">
        <v>26</v>
      </c>
    </row>
    <row r="3" spans="2:4">
      <c r="B3" t="s">
        <v>57</v>
      </c>
      <c r="C3" s="1">
        <v>4.8</v>
      </c>
      <c r="D3">
        <v>2</v>
      </c>
    </row>
    <row r="4" spans="2:4">
      <c r="B4" t="s">
        <v>58</v>
      </c>
      <c r="C4" s="1">
        <v>6.92</v>
      </c>
      <c r="D4">
        <v>4</v>
      </c>
    </row>
    <row r="5" spans="2:4">
      <c r="B5" t="s">
        <v>59</v>
      </c>
      <c r="C5" s="1">
        <v>14.9</v>
      </c>
      <c r="D5">
        <v>1</v>
      </c>
    </row>
    <row r="6" spans="2:4">
      <c r="B6" t="s">
        <v>60</v>
      </c>
      <c r="C6" s="1">
        <v>2.9</v>
      </c>
      <c r="D6">
        <v>2</v>
      </c>
    </row>
    <row r="7" spans="2:4">
      <c r="B7" t="s">
        <v>61</v>
      </c>
      <c r="C7" s="1">
        <v>25</v>
      </c>
      <c r="D7">
        <v>1</v>
      </c>
    </row>
    <row r="8" spans="2:4">
      <c r="B8" t="s">
        <v>62</v>
      </c>
      <c r="C8" s="1">
        <v>1</v>
      </c>
      <c r="D8">
        <v>6</v>
      </c>
    </row>
    <row r="9" spans="2:4">
      <c r="D9">
        <f>SUMIF(C3:C8,"&lt;10",D3:D9)</f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MATH</vt:lpstr>
      <vt:lpstr>SOMME</vt:lpstr>
      <vt:lpstr>PRODUIT</vt:lpstr>
      <vt:lpstr>QUOTIENT</vt:lpstr>
      <vt:lpstr>QUOTIENT2</vt:lpstr>
      <vt:lpstr>MOD 2</vt:lpstr>
      <vt:lpstr>PGCD 2</vt:lpstr>
      <vt:lpstr>SOMME.SI 1</vt:lpstr>
      <vt:lpstr>SOMME.SI 2</vt:lpstr>
      <vt:lpstr>SOMMEPROD</vt:lpstr>
      <vt:lpstr>PI</vt:lpstr>
      <vt:lpstr>RACINE</vt:lpstr>
      <vt:lpstr>ARRONDI 1</vt:lpstr>
      <vt:lpstr>ARRONDI 2</vt:lpstr>
      <vt:lpstr>ARRONDI.INF et ARRONDI.SUP</vt:lpstr>
      <vt:lpstr>ALEA.ENTRE.BORNES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Electro;Etienne;Bat538</dc:creator>
  <cp:lastModifiedBy>UP4</cp:lastModifiedBy>
  <dcterms:created xsi:type="dcterms:W3CDTF">2010-06-02T00:24:11Z</dcterms:created>
  <dcterms:modified xsi:type="dcterms:W3CDTF">2017-11-07T09:02:13Z</dcterms:modified>
</cp:coreProperties>
</file>