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dang/Desktop/UC Berkeley Data Analytics Bootcamp/Module 1 - Excel/Crowdfunding Analysis/"/>
    </mc:Choice>
  </mc:AlternateContent>
  <xr:revisionPtr revIDLastSave="0" documentId="13_ncr:1_{957E7496-4A03-F740-A5FF-31210A9BCC23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B&amp;W" sheetId="11" r:id="rId9"/>
    <sheet name="Successful US Tech Wearables" sheetId="9" r:id="rId10"/>
    <sheet name="Failed US Tech Wearables" sheetId="10" r:id="rId11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B16" i="8"/>
  <c r="B15" i="8"/>
  <c r="B14" i="8"/>
  <c r="B13" i="8"/>
  <c r="C16" i="8"/>
  <c r="C9" i="8"/>
  <c r="C8" i="8"/>
  <c r="C7" i="8"/>
  <c r="C6" i="8"/>
  <c r="B9" i="8"/>
  <c r="B8" i="8"/>
  <c r="B7" i="8"/>
  <c r="B6" i="8"/>
  <c r="C26" i="8"/>
  <c r="C25" i="8"/>
  <c r="B26" i="8"/>
  <c r="B25" i="8"/>
  <c r="C23" i="8"/>
  <c r="C22" i="8"/>
  <c r="B23" i="8"/>
  <c r="B22" i="8"/>
  <c r="C36" i="8"/>
  <c r="B36" i="8"/>
  <c r="C35" i="8"/>
  <c r="B35" i="8"/>
  <c r="C33" i="8"/>
  <c r="B33" i="8"/>
  <c r="C32" i="8"/>
  <c r="B32" i="8"/>
  <c r="C12" i="8"/>
  <c r="C11" i="8"/>
  <c r="B12" i="8"/>
  <c r="B11" i="8"/>
  <c r="C5" i="8"/>
  <c r="C4" i="8"/>
  <c r="B5" i="8"/>
  <c r="B4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<sst xmlns="http://schemas.openxmlformats.org/spreadsheetml/2006/main" count="39221" uniqueCount="8401">
  <si>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</si>
  <si>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</si>
  <si>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</si>
  <si>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</si>
  <si>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</si>
  <si>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</si>
  <si>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</si>
  <si>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</si>
  <si>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</si>
  <si>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</si>
  <si>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</si>
  <si>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</si>
  <si>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</si>
  <si>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</si>
  <si>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</si>
  <si>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</si>
  <si>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</si>
  <si>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</si>
  <si>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</si>
  <si>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</si>
  <si>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</si>
  <si>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</si>
  <si>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</si>
  <si>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</si>
  <si>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</si>
  <si>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</si>
  <si>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</si>
  <si>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</si>
  <si>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</si>
  <si>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</si>
  <si>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</si>
  <si>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</si>
  <si>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</si>
  <si>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</si>
  <si>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</si>
  <si>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</si>
  <si>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</si>
  <si>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</si>
  <si>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</si>
  <si>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</si>
  <si>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</si>
  <si>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</si>
  <si>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</si>
  <si>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</si>
  <si>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</si>
  <si>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</si>
  <si>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</si>
  <si>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</si>
  <si>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</si>
  <si>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</si>
  <si>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</si>
  <si>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</si>
  <si>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</si>
  <si>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</si>
  <si>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</si>
  <si>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</si>
  <si>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</si>
  <si>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</si>
  <si>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</si>
  <si>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</si>
  <si>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</si>
  <si>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</si>
  <si>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</si>
  <si>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</si>
  <si>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</si>
  <si>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</si>
  <si>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</si>
  <si>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</si>
  <si>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</si>
  <si>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</si>
  <si>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</si>
  <si>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</si>
  <si>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</si>
  <si>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</si>
  <si>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</si>
  <si>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</si>
  <si>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</si>
  <si>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</si>
  <si>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</si>
  <si>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</si>
  <si>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</si>
  <si>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</si>
  <si>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</si>
  <si>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</si>
  <si>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</si>
  <si>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</si>
  <si>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</si>
  <si>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</si>
  <si>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</si>
  <si>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</si>
  <si>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</si>
  <si>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</si>
  <si>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</si>
  <si>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</si>
  <si>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</si>
  <si>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</si>
  <si>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</si>
  <si>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</si>
  <si>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</si>
  <si>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</si>
  <si>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</si>
  <si>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</si>
  <si>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</si>
  <si>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</si>
  <si>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</si>
  <si>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</si>
  <si>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</si>
  <si>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</si>
  <si>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</si>
  <si>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</si>
  <si>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</si>
  <si>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</si>
  <si>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</si>
  <si>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</si>
  <si>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</si>
  <si>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</si>
  <si>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</si>
  <si>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</si>
  <si>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</si>
  <si>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</si>
  <si>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</si>
  <si>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</si>
  <si>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</si>
  <si>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</si>
  <si>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</si>
  <si>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</si>
  <si>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</si>
  <si>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</si>
  <si>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</si>
  <si>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</si>
  <si>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</si>
  <si>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</si>
  <si>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</si>
  <si>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</si>
  <si>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</si>
  <si>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</si>
  <si>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</si>
  <si>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</si>
  <si>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</si>
  <si>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</si>
  <si>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</si>
  <si>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</si>
  <si>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</si>
  <si>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</si>
  <si>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</si>
  <si>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</si>
  <si>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</si>
  <si>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</si>
  <si>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</si>
  <si>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</si>
  <si>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</si>
  <si>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</si>
  <si>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</si>
  <si>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</si>
  <si>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</si>
  <si>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</si>
  <si>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</si>
  <si>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</si>
  <si>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</si>
  <si>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</si>
  <si>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</si>
  <si>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</si>
  <si>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</si>
  <si>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</si>
  <si>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</si>
  <si>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</si>
  <si>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</si>
  <si>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</si>
  <si>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</si>
  <si>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</si>
  <si>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</si>
  <si>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</si>
  <si>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</si>
  <si>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</si>
  <si>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</si>
  <si>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</si>
  <si>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</si>
  <si>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</si>
  <si>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</si>
  <si>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</si>
  <si>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</si>
  <si>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</si>
  <si>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</si>
  <si>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</si>
  <si>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</si>
  <si>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</si>
  <si>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</si>
  <si>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</si>
  <si>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</si>
  <si>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</si>
  <si>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</si>
  <si>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</si>
  <si>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</si>
  <si>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</si>
  <si>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</si>
  <si>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</si>
  <si>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</si>
  <si>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</si>
  <si>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</si>
  <si>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</si>
  <si>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</si>
  <si>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</si>
  <si>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</si>
  <si>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</si>
  <si>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</si>
  <si>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</si>
  <si>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</si>
  <si>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</si>
  <si>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</si>
  <si>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</si>
  <si>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</si>
  <si>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</si>
  <si>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</si>
  <si>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</si>
  <si>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</si>
  <si>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</si>
  <si>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</si>
  <si>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</si>
  <si>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</si>
  <si>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</si>
  <si>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</si>
  <si>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</si>
  <si>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</si>
  <si>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</si>
  <si>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</si>
  <si>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</si>
  <si>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</si>
  <si>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</si>
  <si>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</si>
  <si>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</si>
  <si>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</si>
  <si>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</si>
  <si>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</si>
  <si>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</si>
  <si>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</si>
  <si>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</si>
  <si>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</si>
  <si>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</si>
  <si>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</si>
  <si>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</si>
  <si>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</si>
  <si>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</si>
  <si>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</si>
  <si>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</si>
  <si>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</si>
  <si>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</si>
  <si>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</si>
  <si>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</si>
  <si>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</si>
  <si>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</si>
  <si>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</si>
  <si>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</si>
  <si>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</si>
  <si>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</si>
  <si>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</si>
  <si>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</si>
  <si>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</si>
  <si>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</si>
  <si>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</si>
  <si>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</si>
  <si>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</si>
  <si>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</si>
  <si>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</si>
  <si>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</si>
  <si>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</si>
  <si>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</si>
  <si>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</si>
  <si>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</si>
  <si>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</si>
  <si>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</si>
  <si>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</si>
  <si>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</si>
  <si>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</si>
  <si>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</si>
  <si>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</si>
  <si>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</si>
  <si>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</si>
  <si>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</si>
  <si>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</si>
  <si>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</si>
  <si>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</si>
  <si>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</si>
  <si>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</si>
  <si>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</si>
  <si>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</si>
  <si>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</si>
  <si>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</si>
  <si>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</si>
  <si>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</si>
  <si>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</si>
  <si>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</si>
  <si>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</si>
  <si>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</si>
  <si>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</si>
  <si>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</si>
  <si>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</si>
  <si>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</si>
  <si>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</si>
  <si>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</si>
  <si>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</si>
  <si>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</si>
  <si>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</si>
  <si>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</si>
  <si>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</si>
  <si>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</si>
  <si>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</si>
  <si>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</si>
  <si>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</si>
  <si>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</si>
  <si>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</si>
  <si>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</si>
  <si>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</si>
  <si>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</si>
  <si>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</si>
  <si>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</si>
  <si>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</si>
  <si>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</si>
  <si>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</si>
  <si>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</si>
  <si>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</si>
  <si>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</si>
  <si>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</si>
  <si>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</si>
  <si>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</si>
  <si>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</si>
  <si>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</si>
  <si>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</si>
  <si>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</si>
  <si>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</si>
  <si>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</si>
  <si>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</si>
  <si>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</si>
  <si>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</si>
  <si>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</si>
  <si>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</si>
  <si>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</si>
  <si>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</si>
  <si>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</si>
  <si>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</si>
  <si>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</si>
  <si>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</si>
  <si>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</si>
  <si>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</si>
  <si>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</si>
  <si>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</si>
  <si>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</si>
  <si>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</si>
  <si>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</si>
  <si>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</si>
  <si>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</si>
  <si>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</si>
  <si>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</si>
  <si>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</si>
  <si>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</si>
  <si>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</si>
  <si>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</si>
  <si>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</si>
  <si>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</si>
  <si>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</si>
  <si>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</si>
  <si>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</si>
  <si>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</si>
  <si>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</si>
  <si>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</si>
  <si>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</si>
  <si>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</si>
  <si>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</si>
  <si>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</si>
  <si>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</si>
  <si>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</si>
  <si>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</si>
  <si>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</si>
  <si>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</si>
  <si>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</si>
  <si>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</si>
  <si>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</si>
  <si>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</si>
  <si>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</si>
  <si>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</si>
  <si>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</si>
  <si>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</si>
  <si>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</si>
  <si>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</si>
  <si>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</si>
  <si>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</si>
  <si>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</si>
  <si>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</si>
  <si>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</si>
  <si>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</si>
  <si>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</si>
  <si>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</si>
  <si>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</si>
  <si>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</si>
  <si>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</si>
  <si>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</si>
  <si>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</si>
  <si>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</si>
  <si>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</si>
  <si>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</si>
  <si>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</si>
  <si>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</si>
  <si>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</si>
  <si>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</si>
  <si>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</si>
  <si>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</si>
  <si>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</si>
  <si>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</si>
  <si>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</si>
  <si>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</si>
  <si>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</si>
  <si>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</si>
  <si>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</si>
  <si>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</si>
  <si>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</si>
  <si>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</si>
  <si>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</si>
  <si>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</si>
  <si>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</si>
  <si>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</si>
  <si>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</si>
  <si>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</si>
  <si>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</si>
  <si>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</si>
  <si>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</si>
  <si>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</si>
  <si>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</si>
  <si>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</si>
  <si>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</si>
  <si>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</si>
  <si>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</si>
  <si>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</si>
  <si>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</si>
  <si>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</si>
  <si>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</si>
  <si>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</si>
  <si>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</si>
  <si>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</si>
  <si>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</si>
  <si>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</si>
  <si>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</si>
  <si>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</si>
  <si>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</si>
  <si>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</si>
  <si>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</si>
  <si>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</si>
  <si>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</si>
  <si>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</si>
  <si>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</si>
  <si>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</si>
  <si>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</si>
  <si>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</si>
  <si>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</si>
  <si>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</si>
  <si>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</si>
  <si>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</si>
  <si>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</si>
  <si>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</si>
  <si>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</si>
  <si>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</si>
  <si>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</si>
  <si>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</si>
  <si>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</si>
  <si>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</si>
  <si>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</si>
  <si>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</si>
  <si>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</si>
  <si>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</si>
  <si>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</si>
  <si>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</si>
  <si>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</si>
  <si>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</si>
  <si>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</si>
  <si>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</si>
  <si>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</si>
  <si>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</si>
  <si>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</si>
  <si>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</si>
  <si>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</si>
  <si>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</si>
  <si>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</si>
  <si>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</si>
  <si>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</si>
  <si>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</si>
  <si>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</si>
  <si>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</si>
  <si>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</si>
  <si>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</si>
  <si>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</si>
  <si>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</si>
  <si>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</si>
  <si>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</si>
  <si>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</si>
  <si>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</si>
  <si>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</si>
  <si>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</si>
  <si>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</si>
  <si>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</si>
  <si>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</si>
  <si>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</si>
  <si>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</si>
  <si>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</si>
  <si>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</si>
  <si>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</si>
  <si>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</si>
  <si>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</si>
  <si>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</si>
  <si>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</si>
  <si>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</si>
  <si>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</si>
  <si>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</si>
  <si>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</si>
  <si>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</si>
  <si>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</si>
  <si>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</si>
  <si>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</si>
  <si>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</si>
  <si>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</si>
  <si>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</si>
  <si>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</si>
  <si>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</si>
  <si>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</si>
  <si>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</si>
  <si>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</si>
  <si>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</si>
  <si>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</si>
  <si>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</si>
  <si>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</si>
  <si>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</si>
  <si>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</si>
  <si>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</si>
  <si>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</si>
  <si>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</si>
  <si>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</si>
  <si>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</si>
  <si>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</si>
  <si>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</si>
  <si>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</si>
  <si>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</si>
  <si>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</si>
  <si>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</si>
  <si>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</si>
  <si>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</si>
  <si>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</si>
  <si>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</si>
  <si>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</si>
  <si>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</si>
  <si>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</si>
  <si>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</si>
  <si>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</si>
  <si>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</si>
  <si>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</si>
  <si>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</si>
  <si>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</si>
  <si>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</si>
  <si>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</si>
  <si>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</si>
  <si>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</si>
  <si>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</si>
  <si>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</si>
  <si>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</si>
  <si>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</si>
  <si>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</si>
  <si>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</si>
  <si>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</si>
  <si>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</si>
  <si>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</si>
  <si>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</si>
  <si>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</si>
  <si>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</si>
  <si>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</si>
  <si>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</si>
  <si>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</si>
  <si>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</si>
  <si>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</si>
  <si>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</si>
  <si>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</si>
  <si>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</si>
  <si>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</si>
  <si>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</si>
  <si>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</si>
  <si>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</si>
  <si>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</si>
  <si>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</si>
  <si>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</si>
  <si>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</si>
  <si>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</si>
  <si>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</si>
  <si>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</si>
  <si>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</si>
  <si>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</si>
  <si>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</si>
  <si>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</si>
  <si>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</si>
  <si>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</si>
  <si>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</si>
  <si>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</si>
  <si>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</si>
  <si>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</si>
  <si>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</si>
  <si>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</si>
  <si>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</si>
  <si>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</si>
  <si>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</si>
  <si>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</si>
  <si>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</si>
  <si>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</si>
  <si>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</si>
  <si>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</si>
  <si>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</si>
  <si>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</si>
  <si>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</si>
  <si>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</si>
  <si>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</si>
  <si>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</si>
  <si>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</si>
  <si>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</si>
  <si>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</si>
  <si>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</si>
  <si>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</si>
  <si>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</si>
  <si>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</si>
  <si>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</si>
  <si>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</si>
  <si>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</si>
  <si>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</si>
  <si>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</si>
  <si>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</si>
  <si>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</si>
  <si>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</si>
  <si>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</si>
  <si>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</si>
  <si>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</si>
  <si>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</si>
  <si>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</si>
  <si>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</si>
  <si>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</si>
  <si>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</si>
  <si>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</si>
  <si>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</si>
  <si>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</si>
  <si>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</si>
  <si>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</si>
  <si>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</si>
  <si>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</si>
  <si>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</si>
  <si>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</si>
  <si>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</si>
  <si>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</si>
  <si>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</si>
  <si>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</si>
  <si>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</si>
  <si>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</si>
  <si>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</si>
  <si>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</si>
  <si>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</si>
  <si>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</si>
  <si>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</si>
  <si>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</si>
  <si>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</si>
  <si>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</si>
  <si>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</si>
  <si>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</si>
  <si>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</si>
  <si>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</si>
  <si>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</si>
  <si>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</si>
  <si>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</si>
  <si>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</si>
  <si>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</si>
  <si>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</si>
  <si>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</si>
  <si>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</si>
  <si>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</si>
  <si>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</si>
  <si>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</si>
  <si>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</si>
  <si>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</si>
  <si>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</si>
  <si>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</si>
  <si>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</si>
  <si>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</si>
  <si>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</si>
  <si>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</si>
  <si>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</si>
  <si>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</si>
  <si>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</si>
  <si>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</si>
  <si>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</si>
  <si>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</si>
  <si>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</si>
  <si>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</si>
  <si>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</si>
  <si>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</si>
  <si>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</si>
  <si>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</si>
  <si>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</si>
  <si>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</si>
  <si>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</si>
  <si>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</si>
  <si>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</si>
  <si>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</si>
  <si>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</si>
  <si>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</si>
  <si>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</si>
  <si>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</si>
  <si>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</si>
  <si>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</si>
  <si>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</si>
  <si>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</si>
  <si>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</si>
  <si>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</si>
  <si>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</si>
  <si>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</si>
  <si>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</si>
  <si>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</si>
  <si>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</si>
  <si>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</si>
  <si>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</si>
  <si>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</si>
  <si>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</si>
  <si>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</si>
  <si>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</si>
  <si>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</si>
  <si>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</si>
  <si>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</si>
  <si>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</si>
  <si>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</si>
  <si>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</si>
  <si>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</si>
  <si>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</si>
  <si>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</si>
  <si>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</si>
  <si>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</si>
  <si>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</si>
  <si>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</si>
  <si>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</si>
  <si>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</si>
  <si>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</si>
  <si>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</si>
  <si>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</si>
  <si>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</si>
  <si>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</si>
  <si>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</si>
  <si>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</si>
  <si>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</si>
  <si>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</si>
  <si>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</si>
  <si>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</si>
  <si>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</si>
  <si>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</si>
  <si>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</si>
  <si>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</si>
  <si>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</si>
  <si>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</si>
  <si>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</si>
  <si>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</si>
  <si>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</si>
  <si>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</si>
  <si>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</si>
  <si>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</si>
  <si>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</si>
  <si>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</si>
  <si>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</si>
  <si>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</si>
  <si>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</si>
  <si>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</si>
  <si>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</si>
  <si>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</si>
  <si>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</si>
  <si>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</si>
  <si>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</si>
  <si>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</si>
  <si>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</si>
  <si>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</si>
  <si>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</si>
  <si>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</si>
  <si>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</si>
  <si>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</si>
  <si>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</si>
  <si>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</si>
  <si>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</si>
  <si>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</si>
  <si>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</si>
  <si>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</si>
  <si>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</si>
  <si>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</si>
  <si>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</si>
  <si>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</si>
  <si>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</si>
  <si>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</si>
  <si>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</si>
  <si>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</si>
  <si>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</si>
  <si>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</si>
  <si>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</si>
  <si>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</si>
  <si>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</si>
  <si>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</si>
  <si>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</si>
  <si>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</si>
  <si>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</si>
  <si>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</si>
  <si>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</si>
  <si>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</si>
  <si>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</si>
  <si>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</si>
  <si>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</si>
  <si>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</si>
  <si>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</si>
  <si>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</si>
  <si>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</si>
  <si>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</si>
  <si>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</si>
  <si>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</si>
  <si>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</si>
  <si>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</si>
  <si>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</si>
  <si>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</si>
  <si>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</si>
  <si>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</si>
  <si>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</si>
  <si>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</si>
  <si>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</si>
  <si>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</si>
  <si>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</si>
  <si>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</si>
  <si>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</si>
  <si>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</si>
  <si>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</si>
  <si>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</si>
  <si>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</si>
  <si>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</si>
  <si>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</si>
  <si>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</si>
  <si>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</si>
  <si>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</si>
  <si>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</si>
  <si>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</si>
  <si>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</si>
  <si>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</si>
  <si>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</si>
  <si>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</si>
  <si>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</si>
  <si>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</si>
  <si>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</si>
  <si>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</si>
  <si>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</si>
  <si>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</si>
  <si>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</si>
  <si>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</si>
  <si>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</si>
  <si>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</si>
  <si>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</si>
  <si>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</si>
  <si>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</si>
  <si>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</si>
  <si>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</si>
  <si>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</si>
  <si>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</si>
  <si>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</si>
  <si>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</si>
  <si>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</si>
  <si>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</si>
  <si>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</si>
  <si>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</si>
  <si>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</si>
  <si>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</si>
  <si>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</si>
  <si>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</si>
  <si>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</si>
  <si>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</si>
  <si>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</si>
  <si>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</si>
  <si>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</si>
  <si>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</si>
  <si>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</si>
  <si>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</si>
  <si>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</si>
  <si>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</si>
  <si>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</si>
  <si>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</si>
  <si>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</si>
  <si>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</si>
  <si>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</si>
  <si>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</si>
  <si>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</si>
  <si>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</si>
  <si>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</si>
  <si>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</si>
  <si>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</si>
  <si>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</si>
  <si>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</si>
  <si>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</si>
  <si>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</si>
  <si>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</si>
  <si>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</si>
  <si>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</si>
  <si>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</si>
  <si>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</si>
  <si>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</si>
  <si>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</si>
  <si>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</si>
  <si>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</si>
  <si>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</si>
  <si>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</si>
  <si>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</si>
  <si>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</si>
  <si>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</si>
  <si>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</si>
  <si>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</si>
  <si>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</si>
  <si>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</si>
  <si>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</si>
  <si>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</si>
  <si>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</si>
  <si>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</si>
  <si>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</si>
  <si>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</si>
  <si>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</si>
  <si>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</si>
  <si>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</si>
  <si>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</si>
  <si>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</si>
  <si>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</si>
  <si>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</si>
  <si>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</si>
  <si>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</si>
  <si>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</si>
  <si>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</si>
  <si>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</si>
  <si>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</si>
  <si>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</si>
  <si>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</si>
  <si>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</si>
  <si>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</si>
  <si>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</si>
  <si>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</si>
  <si>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</si>
  <si>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</si>
  <si>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</si>
  <si>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</si>
  <si>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</si>
  <si>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</si>
  <si>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</si>
  <si>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</si>
  <si>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</si>
  <si>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</si>
  <si>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</si>
  <si>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</si>
  <si>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</si>
  <si>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</si>
  <si>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</si>
  <si>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</si>
  <si>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</si>
  <si>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</si>
  <si>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</si>
  <si>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</si>
  <si>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</si>
  <si>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</si>
  <si>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</si>
  <si>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</si>
  <si>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</si>
  <si>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</si>
  <si>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</si>
  <si>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</si>
  <si>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</si>
  <si>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</si>
  <si>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</si>
  <si>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</si>
  <si>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</si>
  <si>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</si>
  <si>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</si>
  <si>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</si>
  <si>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</si>
  <si>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</si>
  <si>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</si>
  <si>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</si>
  <si>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</si>
  <si>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</si>
  <si>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</si>
  <si>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</si>
  <si>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</si>
  <si>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</si>
  <si>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</si>
  <si>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</si>
  <si>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</si>
  <si>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</si>
  <si>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</si>
  <si>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</si>
  <si>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</si>
  <si>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</si>
  <si>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</si>
  <si>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</si>
  <si>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</si>
  <si>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</si>
  <si>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</si>
  <si>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</si>
  <si>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</si>
  <si>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</si>
  <si>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</si>
  <si>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</si>
  <si>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</si>
  <si>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</si>
  <si>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</si>
  <si>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</si>
  <si>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</si>
  <si>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</si>
  <si>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</si>
  <si>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</si>
  <si>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</si>
  <si>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</si>
  <si>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</si>
  <si>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</si>
  <si>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</si>
  <si>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</si>
  <si>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</si>
  <si>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</si>
  <si>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</si>
  <si>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</si>
  <si>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</si>
  <si>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</si>
  <si>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</si>
  <si>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</si>
  <si>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</si>
  <si>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</si>
  <si>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</si>
  <si>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</si>
  <si>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</si>
  <si>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</si>
  <si>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</si>
  <si>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</si>
  <si>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</si>
  <si>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</si>
  <si>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</si>
  <si>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</si>
  <si>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</si>
  <si>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</si>
  <si>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</si>
  <si>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</si>
  <si>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</si>
  <si>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</si>
  <si>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</si>
  <si>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</si>
  <si>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</si>
  <si>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</si>
  <si>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</si>
  <si>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</si>
  <si>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</si>
  <si>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</si>
  <si>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</si>
  <si>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</si>
  <si>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</si>
  <si>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</si>
  <si>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</si>
  <si>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</si>
  <si>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</si>
  <si>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</si>
  <si>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</si>
  <si>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</si>
  <si>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</si>
  <si>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</si>
  <si>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</si>
  <si>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</si>
  <si>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</si>
  <si>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</si>
  <si>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</si>
  <si>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</si>
  <si>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</si>
  <si>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</si>
  <si>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</si>
  <si>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</si>
  <si>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</si>
  <si>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</si>
  <si>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</si>
  <si>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</si>
  <si>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</si>
  <si>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</si>
  <si>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</si>
  <si>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</si>
  <si>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</si>
  <si>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</si>
  <si>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</si>
  <si>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</si>
  <si>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</si>
  <si>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</si>
  <si>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</si>
  <si>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</si>
  <si>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</si>
  <si>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</si>
  <si>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</si>
  <si>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</si>
  <si>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</si>
  <si>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</si>
  <si>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</si>
  <si>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</si>
  <si>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</si>
  <si>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</si>
  <si>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</si>
  <si>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</si>
  <si>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</si>
  <si>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</si>
  <si>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</si>
  <si>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</si>
  <si>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</si>
  <si>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</si>
  <si>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</si>
  <si>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</si>
  <si>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</si>
  <si>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</si>
  <si>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</si>
  <si>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</si>
  <si>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</si>
  <si>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</si>
  <si>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</si>
  <si>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</si>
  <si>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</si>
  <si>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</si>
  <si>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</si>
  <si>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</si>
  <si>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</si>
  <si>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</si>
  <si>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</si>
  <si>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</si>
  <si>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</si>
  <si>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</si>
  <si>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</si>
  <si>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</si>
  <si>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</si>
  <si>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</si>
  <si>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</si>
  <si>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</si>
  <si>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</si>
  <si>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</si>
  <si>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</si>
  <si>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</si>
  <si>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</si>
  <si>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</si>
  <si>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</si>
  <si>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</si>
  <si>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</si>
  <si>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</si>
  <si>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</si>
  <si>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</si>
  <si>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</si>
  <si>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</si>
  <si>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</si>
  <si>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</si>
  <si>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</si>
  <si>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</si>
  <si>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</si>
  <si>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</si>
  <si>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</si>
  <si>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</si>
  <si>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</si>
  <si>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</si>
  <si>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</si>
  <si>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</si>
  <si>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</si>
  <si>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</si>
  <si>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</si>
  <si>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</si>
  <si>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</si>
  <si>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</si>
  <si>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</si>
  <si>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</si>
  <si>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</si>
  <si>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</si>
  <si>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</si>
  <si>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</si>
  <si>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</si>
  <si>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</si>
  <si>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</si>
  <si>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</si>
  <si>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</si>
  <si>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</si>
  <si>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</si>
  <si>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</si>
  <si>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</si>
  <si>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</si>
  <si>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</si>
  <si>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</si>
  <si>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</si>
  <si>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</si>
  <si>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</si>
  <si>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</si>
  <si>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</si>
  <si>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</si>
  <si>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</si>
  <si>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</si>
  <si>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</si>
  <si>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</si>
  <si>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</si>
  <si>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</si>
  <si>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</si>
  <si>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</si>
  <si>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</si>
  <si>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</si>
  <si>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</si>
  <si>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</si>
  <si>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</si>
  <si>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</si>
  <si>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</si>
  <si>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</si>
  <si>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</si>
  <si>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</si>
  <si>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</si>
  <si>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</si>
  <si>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</si>
  <si>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</si>
  <si>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</si>
  <si>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</si>
  <si>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</si>
  <si>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</si>
  <si>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</si>
  <si>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</si>
  <si>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</si>
  <si>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</si>
  <si>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</si>
  <si>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</si>
  <si>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</si>
  <si>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</si>
  <si>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</si>
  <si>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</si>
  <si>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</si>
  <si>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</si>
  <si>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</si>
  <si>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</si>
  <si>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</si>
  <si>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</si>
  <si>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</si>
  <si>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</si>
  <si>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</si>
  <si>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</si>
  <si>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</si>
  <si>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</si>
  <si>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</si>
  <si>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</si>
  <si>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</si>
  <si>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</si>
  <si>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</si>
  <si>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</si>
  <si>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</si>
  <si>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</si>
  <si>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</si>
  <si>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</si>
  <si>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</si>
  <si>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</si>
  <si>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</si>
  <si>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</si>
  <si>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</si>
  <si>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</si>
  <si>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</si>
  <si>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</si>
  <si>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</si>
  <si>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</si>
  <si>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</si>
  <si>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</si>
  <si>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</si>
  <si>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</si>
  <si>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</si>
  <si>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</si>
  <si>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</si>
  <si>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</si>
  <si>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</si>
  <si>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</si>
  <si>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</si>
  <si>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</si>
  <si>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</si>
  <si>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</si>
  <si>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</si>
  <si>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</si>
  <si>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</si>
  <si>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</si>
  <si>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</si>
  <si>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</si>
  <si>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</si>
  <si>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</si>
  <si>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</si>
  <si>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</si>
  <si>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</si>
  <si>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</si>
  <si>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</si>
  <si>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</si>
  <si>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</si>
  <si>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</si>
  <si>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</si>
  <si>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</si>
  <si>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</si>
  <si>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</si>
  <si>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</si>
  <si>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</si>
  <si>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</si>
  <si>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</si>
  <si>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</si>
  <si>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</si>
  <si>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</si>
  <si>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</si>
  <si>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</si>
  <si>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</si>
  <si>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</si>
  <si>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</si>
  <si>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</si>
  <si>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</si>
  <si>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</si>
  <si>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</si>
  <si>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</si>
  <si>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</si>
  <si>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</si>
  <si>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</si>
  <si>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</si>
  <si>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</si>
  <si>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</si>
  <si>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</si>
  <si>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</si>
  <si>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</si>
  <si>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</si>
  <si>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</si>
  <si>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</si>
  <si>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</si>
  <si>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</si>
  <si>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</si>
  <si>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</si>
  <si>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</si>
  <si>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</si>
  <si>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</si>
  <si>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</si>
  <si>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</si>
  <si>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</si>
  <si>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</si>
  <si>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</si>
  <si>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</si>
  <si>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</si>
  <si>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</si>
  <si>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</si>
  <si>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</si>
  <si>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</si>
  <si>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</si>
  <si>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</si>
  <si>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</si>
  <si>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</si>
  <si>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</si>
  <si>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</si>
  <si>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</si>
  <si>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</si>
  <si>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</si>
  <si>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</si>
  <si>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</si>
  <si>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</si>
  <si>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</si>
  <si>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</si>
  <si>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</si>
  <si>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</si>
  <si>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</si>
  <si>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</si>
  <si>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</si>
  <si>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</si>
  <si>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</si>
  <si>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</si>
  <si>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</si>
  <si>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</si>
  <si>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</si>
  <si>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</si>
  <si>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</si>
  <si>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</si>
  <si>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</si>
  <si>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</si>
  <si>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</si>
  <si>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</si>
  <si>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</si>
  <si>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</si>
  <si>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</si>
  <si>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</si>
  <si>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</si>
  <si>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</si>
  <si>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</si>
  <si>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</si>
  <si>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</si>
  <si>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</si>
  <si>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</si>
  <si>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</si>
  <si>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</si>
  <si>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</si>
  <si>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</si>
  <si>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</si>
  <si>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</si>
  <si>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</si>
  <si>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</si>
  <si>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</si>
  <si>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</si>
  <si>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</si>
  <si>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</si>
  <si>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</si>
  <si>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</si>
  <si>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</si>
  <si>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</si>
  <si>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</si>
  <si>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</si>
  <si>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</si>
  <si>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</si>
  <si>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</si>
  <si>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</si>
  <si>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</si>
  <si>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</si>
  <si>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</si>
  <si>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</si>
  <si>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</si>
  <si>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</si>
  <si>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</si>
  <si>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</si>
  <si>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</si>
  <si>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</si>
  <si>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</si>
  <si>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</si>
  <si>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</si>
  <si>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</si>
  <si>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</si>
  <si>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</si>
  <si>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</si>
  <si>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</si>
  <si>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</si>
  <si>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</si>
  <si>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</si>
  <si>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</si>
  <si>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</si>
  <si>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</si>
  <si>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</si>
  <si>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</si>
  <si>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</si>
  <si>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</si>
  <si>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</si>
  <si>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</si>
  <si>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</si>
  <si>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</si>
  <si>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</si>
  <si>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</si>
  <si>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</si>
  <si>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</si>
  <si>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</si>
  <si>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</si>
  <si>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</si>
  <si>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</si>
  <si>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</si>
  <si>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</si>
  <si>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</si>
  <si>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</si>
  <si>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</si>
  <si>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</si>
  <si>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</si>
  <si>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</si>
  <si>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</si>
  <si>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</si>
  <si>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</si>
  <si>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</si>
  <si>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</si>
  <si>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</si>
  <si>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</si>
  <si>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</si>
  <si>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</si>
  <si>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</si>
  <si>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</si>
  <si>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</si>
  <si>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</si>
  <si>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</si>
  <si>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</si>
  <si>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</si>
  <si>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</si>
  <si>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</si>
  <si>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</si>
  <si>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</si>
  <si>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</si>
  <si>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</si>
  <si>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</si>
  <si>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</si>
  <si>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</si>
  <si>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</si>
  <si>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</si>
  <si>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</si>
  <si>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</si>
  <si>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</si>
  <si>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</si>
  <si>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</si>
  <si>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</si>
  <si>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</si>
  <si>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</si>
  <si>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</si>
  <si>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</si>
  <si>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</si>
  <si>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</si>
  <si>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</si>
  <si>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</si>
  <si>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</si>
  <si>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</si>
  <si>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</si>
  <si>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</si>
  <si>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</si>
  <si>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</si>
  <si>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</si>
  <si>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</si>
  <si>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</si>
  <si>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</si>
  <si>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</si>
  <si>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</si>
  <si>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</si>
  <si>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</si>
  <si>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</si>
  <si>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</si>
  <si>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</si>
  <si>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</si>
  <si>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</si>
  <si>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</si>
  <si>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</si>
  <si>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</si>
  <si>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</si>
  <si>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</si>
  <si>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</si>
  <si>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</si>
  <si>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</si>
  <si>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</si>
  <si>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</si>
  <si>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</si>
  <si>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</si>
  <si>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</si>
  <si>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</si>
  <si>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</si>
  <si>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</si>
  <si>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</si>
  <si>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</si>
  <si>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</si>
  <si>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</si>
  <si>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</si>
  <si>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</si>
  <si>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</si>
  <si>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</si>
  <si>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</si>
  <si>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</si>
  <si>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</si>
  <si>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</si>
  <si>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</si>
  <si>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</si>
  <si>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</si>
  <si>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</si>
  <si>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</si>
  <si>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</si>
  <si>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</si>
  <si>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</si>
  <si>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</si>
  <si>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</si>
  <si>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</si>
  <si>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</si>
  <si>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</si>
  <si>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</si>
  <si>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</si>
  <si>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</si>
  <si>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</si>
  <si>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</si>
  <si>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</si>
  <si>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</si>
  <si>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</si>
  <si>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</si>
  <si>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</si>
  <si>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</si>
  <si>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</si>
  <si>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</si>
  <si>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</si>
  <si>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</si>
  <si>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</si>
  <si>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</si>
  <si>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</si>
  <si>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</si>
  <si>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</si>
  <si>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</si>
  <si>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</si>
  <si>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</si>
  <si>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</si>
  <si>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</si>
  <si>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</si>
  <si>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</si>
  <si>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</si>
  <si>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</si>
  <si>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</si>
  <si>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</si>
  <si>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</si>
  <si>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</si>
  <si>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</si>
  <si>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</si>
  <si>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</si>
  <si>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</si>
  <si>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</si>
  <si>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</si>
  <si>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</si>
  <si>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</si>
  <si>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</si>
  <si>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</si>
  <si>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</si>
  <si>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</si>
  <si>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</si>
  <si>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</si>
  <si>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</si>
  <si>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</si>
  <si>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</si>
  <si>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</si>
  <si>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</si>
  <si>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</si>
  <si>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</si>
  <si>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</si>
  <si>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</si>
  <si>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</si>
  <si>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</si>
  <si>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</si>
  <si>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</si>
  <si>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</si>
  <si>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</si>
  <si>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</si>
  <si>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</si>
  <si>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</si>
  <si>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</si>
  <si>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</si>
  <si>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</si>
  <si>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</si>
  <si>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</si>
  <si>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</si>
  <si>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</si>
  <si>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</si>
  <si>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</si>
  <si>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</si>
  <si>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</si>
  <si>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</si>
  <si>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</si>
  <si>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</si>
  <si>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</si>
  <si>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</si>
  <si>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</si>
  <si>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</si>
  <si>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</si>
  <si>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</si>
  <si>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</si>
  <si>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</si>
  <si>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</si>
  <si>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</si>
  <si>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</si>
  <si>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</si>
  <si>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</si>
  <si>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</si>
  <si>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</si>
  <si>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</si>
  <si>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</si>
  <si>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</si>
  <si>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</si>
  <si>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</si>
  <si>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</si>
  <si>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</si>
  <si>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</si>
  <si>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</si>
  <si>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</si>
  <si>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</si>
  <si>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</si>
  <si>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</si>
  <si>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</si>
  <si>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</si>
  <si>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</si>
  <si>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</si>
  <si>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</si>
  <si>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</si>
  <si>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</si>
  <si>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</si>
  <si>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</si>
  <si>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</si>
  <si>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</si>
  <si>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</si>
  <si>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</si>
  <si>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</si>
  <si>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</si>
  <si>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</si>
  <si>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</si>
  <si>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</si>
  <si>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</si>
  <si>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</si>
  <si>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</si>
  <si>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</si>
  <si>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</si>
  <si>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</si>
  <si>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</si>
  <si>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</si>
  <si>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</si>
  <si>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</si>
  <si>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</si>
  <si>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</si>
  <si>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</si>
  <si>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</si>
  <si>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</si>
  <si>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</si>
  <si>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</si>
  <si>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</si>
  <si>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</si>
  <si>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</si>
  <si>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</si>
  <si>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</si>
  <si>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</si>
  <si>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</si>
  <si>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</si>
  <si>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</si>
  <si>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</si>
  <si>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</si>
  <si>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</si>
  <si>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</si>
  <si>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</si>
  <si>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</si>
  <si>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</si>
  <si>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</si>
  <si>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</si>
  <si>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</si>
  <si>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</si>
  <si>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</si>
  <si>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</si>
  <si>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</si>
  <si>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</si>
  <si>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</si>
  <si>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</si>
  <si>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</si>
  <si>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</si>
  <si>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</si>
  <si>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</si>
  <si>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</si>
  <si>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</si>
  <si>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</si>
  <si>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</si>
  <si>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</si>
  <si>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</si>
  <si>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</si>
  <si>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</si>
  <si>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</si>
  <si>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</si>
  <si>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</si>
  <si>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</si>
  <si>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</si>
  <si>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</si>
  <si>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</si>
  <si>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</si>
  <si>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</si>
  <si>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</si>
  <si>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</si>
  <si>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</si>
  <si>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</si>
  <si>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</si>
  <si>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</si>
  <si>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</si>
  <si>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</si>
  <si>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</si>
  <si>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</si>
  <si>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</si>
  <si>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</si>
  <si>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</si>
  <si>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</si>
  <si>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</si>
  <si>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</si>
  <si>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</si>
  <si>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</si>
  <si>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</si>
  <si>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</si>
  <si>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</si>
  <si>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</si>
  <si>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</si>
  <si>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</si>
  <si>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</si>
  <si>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</si>
  <si>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</si>
  <si>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</si>
  <si>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</si>
  <si>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</si>
  <si>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</si>
  <si>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</si>
  <si>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</si>
  <si>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</si>
  <si>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</si>
  <si>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</si>
  <si>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</si>
  <si>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</si>
  <si>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</si>
  <si>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</si>
  <si>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</si>
  <si>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</si>
  <si>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</si>
  <si>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</si>
  <si>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</si>
  <si>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</si>
  <si>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</si>
  <si>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</si>
  <si>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</si>
  <si>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</si>
  <si>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</si>
  <si>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</si>
  <si>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</si>
  <si>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</si>
  <si>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</si>
  <si>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</si>
  <si>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</si>
  <si>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</si>
  <si>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</si>
  <si>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</si>
  <si>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</si>
  <si>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</si>
  <si>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</si>
  <si>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</si>
  <si>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</si>
  <si>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</si>
  <si>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</si>
  <si>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</si>
  <si>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</si>
  <si>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</si>
  <si>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</si>
  <si>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</si>
  <si>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</si>
  <si>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</si>
  <si>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</si>
  <si>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</si>
  <si>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</si>
  <si>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</si>
  <si>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</si>
  <si>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</si>
  <si>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</si>
  <si>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</si>
  <si>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</si>
  <si>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</si>
  <si>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</si>
  <si>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</si>
  <si>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</si>
  <si>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</si>
  <si>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</si>
  <si>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</si>
  <si>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</si>
  <si>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</si>
  <si>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</si>
  <si>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</si>
  <si>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</si>
  <si>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</si>
  <si>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</si>
  <si>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</si>
  <si>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</si>
  <si>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</si>
  <si>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</si>
  <si>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</si>
  <si>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</si>
  <si>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</si>
  <si>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</si>
  <si>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</si>
  <si>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</si>
  <si>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</si>
  <si>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</si>
  <si>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</si>
  <si>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</si>
  <si>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</si>
  <si>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</si>
  <si>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</si>
  <si>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</si>
  <si>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</si>
  <si>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</si>
  <si>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</si>
  <si>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</si>
  <si>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</si>
  <si>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</si>
  <si>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</si>
  <si>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</si>
  <si>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</si>
  <si>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</si>
  <si>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</si>
  <si>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</si>
  <si>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</si>
  <si>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</si>
  <si>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</si>
  <si>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</si>
  <si>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</si>
  <si>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</si>
  <si>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</si>
  <si>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</si>
  <si>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</si>
  <si>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</si>
  <si>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</si>
  <si>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</si>
  <si>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</si>
  <si>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</si>
  <si>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</si>
  <si>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</si>
  <si>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</si>
  <si>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</si>
  <si>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</si>
  <si>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</si>
  <si>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</si>
  <si>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</si>
  <si>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</si>
  <si>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</si>
  <si>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</si>
  <si>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</si>
  <si>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</si>
  <si>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</si>
  <si>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</si>
  <si>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</si>
  <si>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</si>
  <si>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</si>
  <si>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</si>
  <si>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</si>
  <si>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</si>
  <si>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</si>
  <si>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</si>
  <si>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</si>
  <si>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</si>
  <si>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</si>
  <si>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</si>
  <si>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</si>
  <si>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</si>
  <si>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</si>
  <si>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</si>
  <si>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</si>
  <si>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</si>
  <si>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</si>
  <si>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</si>
  <si>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</si>
  <si>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</si>
  <si>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</si>
  <si>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</si>
  <si>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</si>
  <si>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</si>
  <si>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</si>
  <si>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</si>
  <si>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</si>
  <si>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</si>
  <si>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</si>
  <si>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</si>
  <si>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</si>
  <si>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</si>
  <si>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</si>
  <si>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</si>
  <si>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</si>
  <si>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</si>
  <si>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</si>
  <si>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</si>
  <si>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</si>
  <si>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</si>
  <si>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</si>
  <si>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</si>
  <si>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</si>
  <si>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</si>
  <si>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</si>
  <si>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</si>
  <si>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</si>
  <si>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</si>
  <si>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</si>
  <si>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</si>
  <si>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</si>
  <si>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</si>
  <si>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</si>
  <si>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</si>
  <si>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</si>
  <si>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</si>
  <si>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</si>
  <si>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</si>
  <si>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</si>
  <si>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</si>
  <si>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</si>
  <si>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</si>
  <si>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</si>
  <si>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</si>
  <si>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</si>
  <si>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</si>
  <si>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</si>
  <si>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</si>
  <si>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</si>
  <si>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</si>
  <si>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</si>
  <si>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</si>
  <si>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</si>
  <si>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</si>
  <si>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</si>
  <si>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</si>
  <si>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</si>
  <si>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</si>
  <si>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</si>
  <si>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</si>
  <si>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</si>
  <si>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</si>
  <si>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</si>
  <si>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</si>
  <si>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</si>
  <si>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</si>
  <si>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</si>
  <si>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</si>
  <si>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</si>
  <si>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</si>
  <si>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</si>
  <si>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</si>
  <si>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</si>
  <si>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</si>
  <si>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</si>
  <si>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</si>
  <si>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</si>
  <si>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</si>
  <si>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</si>
  <si>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</si>
  <si>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</si>
  <si>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</si>
  <si>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</si>
  <si>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</si>
  <si>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</si>
  <si>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</si>
  <si>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</si>
  <si>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</si>
  <si>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</si>
  <si>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</si>
  <si>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</si>
  <si>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</si>
  <si>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</si>
  <si>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</si>
  <si>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</si>
  <si>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</si>
  <si>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</si>
  <si>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</si>
  <si>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</si>
  <si>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</si>
  <si>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</si>
  <si>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</si>
  <si>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</si>
  <si>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</si>
  <si>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</si>
  <si>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</si>
  <si>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</si>
  <si>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</si>
  <si>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</si>
  <si>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</si>
  <si>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</si>
  <si>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</si>
  <si>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</si>
  <si>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</si>
  <si>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</si>
  <si>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</si>
  <si>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</si>
  <si>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</si>
  <si>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</si>
  <si>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</si>
  <si>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</si>
  <si>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</si>
  <si>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</si>
  <si>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</si>
  <si>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</si>
  <si>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</si>
  <si>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</si>
  <si>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</si>
  <si>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</si>
  <si>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</si>
  <si>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</si>
  <si>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</si>
  <si>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</si>
  <si>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</si>
  <si>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</si>
  <si>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</si>
  <si>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</si>
  <si>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</si>
  <si>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</si>
  <si>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</si>
  <si>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</si>
  <si>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</si>
  <si>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</si>
  <si>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</si>
  <si>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</si>
  <si>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</si>
  <si>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</si>
  <si>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</si>
  <si>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</si>
  <si>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</si>
  <si>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</si>
  <si>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</si>
  <si>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</si>
  <si>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</si>
  <si>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</si>
  <si>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</si>
  <si>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</si>
  <si>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</si>
  <si>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</si>
  <si>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</si>
  <si>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</si>
  <si>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</si>
  <si>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</si>
  <si>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</si>
  <si>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</si>
  <si>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</si>
  <si>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</si>
  <si>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</si>
  <si>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</si>
  <si>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</si>
  <si>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</si>
  <si>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</si>
  <si>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</si>
  <si>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</si>
  <si>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</si>
  <si>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</si>
  <si>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</si>
  <si>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</si>
  <si>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</si>
  <si>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</si>
  <si>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</si>
  <si>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</si>
  <si>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</si>
  <si>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</si>
  <si>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</si>
  <si>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</si>
  <si>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</si>
  <si>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</si>
  <si>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</si>
  <si>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</si>
  <si>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</si>
  <si>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</si>
  <si>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</si>
  <si>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</si>
  <si>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</si>
  <si>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</si>
  <si>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</si>
  <si>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</si>
  <si>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</si>
  <si>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</si>
  <si>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</si>
  <si>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</si>
  <si>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</si>
  <si>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</si>
  <si>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</si>
  <si>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</si>
  <si>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</si>
  <si>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</si>
  <si>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</si>
  <si>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</si>
  <si>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</si>
  <si>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</si>
  <si>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</si>
  <si>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</si>
  <si>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</si>
  <si>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</si>
  <si>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</si>
  <si>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</si>
  <si>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</si>
  <si>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</si>
  <si>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</si>
  <si>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</si>
  <si>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</si>
  <si>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</si>
  <si>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</si>
  <si>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</si>
  <si>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</si>
  <si>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</si>
  <si>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</si>
  <si>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</si>
  <si>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</si>
  <si>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</si>
  <si>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</si>
  <si>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</si>
  <si>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</si>
  <si>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</si>
  <si>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</si>
  <si>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</si>
  <si>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</si>
  <si>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</si>
  <si>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</si>
  <si>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</si>
  <si>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</si>
  <si>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</si>
  <si>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</si>
  <si>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</si>
  <si>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</si>
  <si>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</si>
  <si>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</si>
  <si>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</si>
  <si>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</si>
  <si>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</si>
  <si>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</si>
  <si>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</si>
  <si>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</si>
  <si>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</si>
  <si>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</si>
  <si>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</si>
  <si>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</si>
  <si>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</si>
  <si>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</si>
  <si>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</si>
  <si>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</si>
  <si>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</si>
  <si>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</si>
  <si>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</si>
  <si>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</si>
  <si>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</si>
  <si>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</si>
  <si>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</si>
  <si>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</si>
  <si>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</si>
  <si>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</si>
  <si>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</si>
  <si>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</si>
  <si>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</si>
  <si>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</si>
  <si>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</si>
  <si>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</si>
  <si>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</si>
  <si>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</si>
  <si>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</si>
  <si>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</si>
  <si>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</si>
  <si>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</si>
  <si>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</si>
  <si>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</si>
  <si>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</si>
  <si>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</si>
  <si>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</si>
  <si>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</si>
  <si>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</si>
  <si>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</si>
  <si>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</si>
  <si>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</si>
  <si>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</si>
  <si>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</si>
  <si>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</si>
  <si>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</si>
  <si>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</si>
  <si>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</si>
  <si>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</si>
  <si>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</si>
  <si>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</si>
  <si>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</si>
  <si>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</si>
  <si>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</si>
  <si>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</si>
  <si>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</si>
  <si>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</si>
  <si>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</si>
  <si>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</si>
  <si>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</si>
  <si>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</si>
  <si>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</si>
  <si>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</si>
  <si>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</si>
  <si>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</si>
  <si>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</si>
  <si>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</si>
  <si>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</si>
  <si>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</si>
  <si>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</si>
  <si>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</si>
  <si>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</si>
  <si>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</si>
  <si>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</si>
  <si>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</si>
  <si>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</si>
  <si>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</si>
  <si>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</si>
  <si>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</si>
  <si>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</si>
  <si>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</si>
  <si>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</si>
  <si>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</si>
  <si>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</si>
  <si>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</si>
  <si>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</si>
  <si>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</si>
  <si>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</si>
  <si>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</si>
  <si>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</si>
  <si>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</si>
  <si>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</si>
  <si>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</si>
  <si>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</si>
  <si>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</si>
  <si>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</si>
  <si>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</si>
  <si>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</si>
  <si>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</si>
  <si>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</si>
  <si>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</si>
  <si>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</si>
  <si>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</si>
  <si>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</si>
  <si>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</si>
  <si>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</si>
  <si>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</si>
  <si>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</si>
  <si>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</si>
  <si>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</si>
  <si>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</si>
  <si>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</si>
  <si>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</si>
  <si>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</si>
  <si>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</si>
  <si>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</si>
  <si>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</si>
  <si>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</si>
  <si>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</si>
  <si>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</si>
  <si>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</si>
  <si>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</si>
  <si>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</si>
  <si>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</si>
  <si>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</si>
  <si>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</si>
  <si>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</si>
  <si>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</si>
  <si>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</si>
  <si>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</si>
  <si>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</si>
  <si>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</si>
  <si>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</si>
  <si>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</si>
  <si>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</si>
  <si>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</si>
  <si>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</si>
  <si>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</si>
  <si>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</si>
  <si>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</si>
  <si>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</si>
  <si>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</si>
  <si>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</si>
  <si>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</si>
  <si>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</si>
  <si>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</si>
  <si>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</si>
  <si>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</si>
  <si>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</si>
  <si>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</si>
  <si>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</si>
  <si>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</si>
  <si>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</si>
  <si>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</si>
  <si>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</si>
  <si>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</si>
  <si>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</si>
  <si>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</si>
  <si>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</si>
  <si>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</si>
  <si>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</si>
  <si>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</si>
  <si>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</si>
  <si>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</si>
  <si>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</si>
  <si>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</si>
  <si>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</si>
  <si>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</si>
  <si>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</si>
  <si>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</si>
  <si>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</si>
  <si>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</si>
  <si>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</si>
  <si>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</si>
  <si>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</si>
  <si>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</si>
  <si>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</si>
  <si>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</si>
  <si>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</si>
  <si>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</si>
  <si>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</si>
  <si>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</si>
  <si>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</si>
  <si>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</si>
  <si>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</si>
  <si>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</si>
  <si>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</si>
  <si>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</si>
  <si>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</si>
  <si>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</si>
  <si>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</si>
  <si>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</si>
  <si>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</si>
  <si>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</si>
  <si>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</si>
  <si>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</si>
  <si>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</si>
  <si>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</si>
  <si>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</si>
  <si>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</si>
  <si>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</si>
  <si>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</si>
  <si>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</si>
  <si>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</si>
  <si>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</si>
  <si>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</si>
  <si>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</si>
  <si>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</si>
  <si>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</si>
  <si>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</si>
  <si>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</si>
  <si>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</si>
  <si>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</si>
  <si>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</si>
  <si>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</si>
  <si>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</si>
  <si>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</si>
  <si>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</si>
  <si>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</si>
  <si>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</si>
  <si>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</si>
  <si>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</si>
  <si>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</si>
  <si>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</si>
  <si>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</si>
  <si>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</si>
  <si>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</si>
  <si>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</si>
  <si>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</si>
  <si>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</si>
  <si>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</si>
  <si>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</si>
  <si>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</si>
  <si>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</si>
  <si>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</si>
  <si>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</si>
  <si>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</si>
  <si>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</si>
  <si>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</si>
  <si>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</si>
  <si>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</si>
  <si>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</si>
  <si>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</si>
  <si>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</si>
  <si>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</si>
  <si>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</si>
  <si>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</si>
  <si>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</si>
  <si>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</si>
  <si>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</si>
  <si>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</si>
  <si>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</si>
  <si>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</si>
  <si>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</si>
  <si>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</si>
  <si>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</si>
  <si>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</si>
  <si>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</si>
  <si>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</si>
  <si>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</si>
  <si>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</si>
  <si>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</si>
  <si>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</si>
  <si>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</si>
  <si>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</si>
  <si>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</si>
  <si>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</si>
  <si>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</si>
  <si>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</si>
  <si>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</si>
  <si>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</si>
  <si>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</si>
  <si>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</si>
  <si>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</si>
  <si>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</si>
  <si>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</si>
  <si>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</si>
  <si>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</si>
  <si>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</si>
  <si>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</si>
  <si>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</si>
  <si>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</si>
  <si>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</si>
  <si>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</si>
  <si>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</si>
  <si>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</si>
  <si>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</si>
  <si>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</si>
  <si>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</si>
  <si>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</si>
  <si>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</si>
  <si>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</si>
  <si>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</si>
  <si>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</si>
  <si>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</si>
  <si>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</si>
  <si>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</si>
  <si>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</si>
  <si>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</si>
  <si>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</si>
  <si>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</si>
  <si>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</si>
  <si>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</si>
  <si>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</si>
  <si>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</si>
  <si>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</si>
  <si>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</si>
  <si>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</si>
  <si>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</si>
  <si>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</si>
  <si>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</si>
  <si>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</si>
  <si>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</si>
  <si>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</si>
  <si>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</si>
  <si>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</si>
  <si>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</si>
  <si>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</si>
  <si>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</si>
  <si>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</si>
  <si>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</si>
  <si>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</si>
  <si>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</si>
  <si>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</si>
  <si>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</si>
  <si>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</si>
  <si>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</si>
  <si>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</si>
  <si>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</si>
  <si>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</si>
  <si>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</si>
  <si>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</si>
  <si>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</si>
  <si>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</si>
  <si>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</si>
  <si>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</si>
  <si>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</si>
  <si>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</si>
  <si>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</si>
  <si>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</si>
  <si>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</si>
  <si>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</si>
  <si>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</si>
  <si>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</si>
  <si>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</si>
  <si>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</si>
  <si>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</si>
  <si>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</si>
  <si>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</si>
  <si>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</si>
  <si>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</si>
  <si>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</si>
  <si>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</si>
  <si>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</si>
  <si>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</si>
  <si>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</si>
  <si>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</si>
  <si>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</si>
  <si>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</si>
  <si>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</si>
  <si>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</si>
  <si>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</si>
  <si>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</si>
  <si>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</si>
  <si>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</si>
  <si>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</si>
  <si>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</si>
  <si>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</si>
  <si>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</si>
  <si>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</si>
  <si>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</si>
  <si>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</si>
  <si>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</si>
  <si>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</si>
  <si>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</si>
  <si>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</si>
  <si>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</si>
  <si>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</si>
  <si>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</si>
  <si>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</si>
  <si>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</si>
  <si>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</si>
  <si>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</si>
  <si>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</si>
  <si>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</si>
  <si>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</si>
  <si>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</si>
  <si>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</si>
  <si>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</si>
  <si>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</si>
  <si>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</si>
  <si>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</si>
  <si>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</si>
  <si>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</si>
  <si>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</si>
  <si>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</si>
  <si>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</si>
  <si>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</si>
  <si>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</si>
  <si>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</si>
  <si>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</si>
  <si>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</si>
  <si>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</si>
  <si>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</si>
  <si>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</si>
  <si>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</si>
  <si>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</si>
  <si>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</si>
  <si>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</si>
  <si>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</si>
  <si>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</si>
  <si>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</si>
  <si>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</si>
  <si>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</si>
  <si>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</si>
  <si>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</si>
  <si>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</si>
  <si>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</si>
  <si>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</si>
  <si>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</si>
  <si>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</si>
  <si>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</si>
  <si>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</si>
  <si>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</si>
  <si>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</si>
  <si>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</si>
  <si>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</si>
  <si>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</si>
  <si>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</si>
  <si>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</si>
  <si>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</si>
  <si>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</si>
  <si>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</si>
  <si>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</si>
  <si>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</si>
  <si>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</si>
  <si>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</si>
  <si>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</si>
  <si>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</si>
  <si>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</si>
  <si>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</si>
  <si>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</si>
  <si>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</si>
  <si>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</si>
  <si>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</si>
  <si>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</si>
  <si>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</si>
  <si>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</si>
  <si>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</si>
  <si>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</si>
  <si>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</si>
  <si>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</si>
  <si>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</si>
  <si>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</si>
  <si>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</si>
  <si>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</si>
  <si>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</si>
  <si>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</si>
  <si>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</si>
  <si>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</si>
  <si>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</si>
  <si>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</si>
  <si>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</si>
  <si>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</si>
  <si>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</si>
  <si>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</si>
  <si>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</si>
  <si>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</si>
  <si>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</si>
  <si>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</si>
  <si>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</si>
  <si>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</si>
  <si>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</si>
  <si>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</si>
  <si>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</si>
  <si>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</si>
  <si>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</si>
  <si>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</si>
  <si>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</si>
  <si>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</si>
  <si>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</si>
  <si>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</si>
  <si>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</si>
  <si>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</si>
  <si>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</si>
  <si>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</si>
  <si>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</si>
  <si>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</si>
  <si>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</si>
  <si>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</si>
  <si>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</si>
  <si>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</si>
  <si>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</si>
  <si>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</si>
  <si>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</si>
  <si>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</si>
  <si>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</si>
  <si>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</si>
  <si>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</si>
  <si>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</si>
  <si>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</si>
  <si>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</si>
  <si>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</si>
  <si>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</si>
  <si>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</si>
  <si>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</si>
  <si>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</si>
  <si>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</si>
  <si>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</si>
  <si>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</si>
  <si>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</si>
  <si>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</si>
  <si>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</si>
  <si>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</si>
  <si>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</si>
  <si>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</si>
  <si>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</si>
  <si>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</si>
  <si>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</si>
  <si>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</si>
  <si>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</si>
  <si>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</si>
  <si>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</si>
  <si>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</si>
  <si>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</si>
  <si>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</si>
  <si>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</si>
  <si>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</si>
  <si>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</si>
  <si>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</si>
  <si>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</si>
  <si>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</si>
  <si>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</si>
  <si>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</si>
  <si>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</si>
  <si>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</si>
  <si>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</si>
  <si>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</si>
  <si>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</si>
  <si>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</si>
  <si>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</si>
  <si>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</si>
  <si>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</si>
  <si>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</si>
  <si>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</si>
  <si>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</si>
  <si>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</si>
  <si>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</si>
  <si>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</si>
  <si>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</si>
  <si>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</si>
  <si>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</si>
  <si>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</si>
  <si>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</si>
  <si>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</si>
  <si>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</si>
  <si>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</si>
  <si>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</si>
  <si>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</si>
  <si>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</si>
  <si>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</si>
  <si>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</si>
  <si>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</si>
  <si>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</si>
  <si>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</si>
  <si>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</si>
  <si>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</si>
  <si>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</si>
  <si>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</si>
  <si>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</si>
  <si>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</si>
  <si>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</si>
  <si>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</si>
  <si>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</si>
  <si>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</si>
  <si>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</si>
  <si>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</si>
  <si>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</si>
  <si>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</si>
  <si>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</si>
  <si>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</si>
  <si>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</si>
  <si>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</si>
  <si>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</si>
  <si>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</si>
  <si>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</si>
  <si>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</si>
  <si>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</si>
  <si>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</si>
  <si>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</si>
  <si>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</si>
  <si>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</si>
  <si>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</si>
  <si>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</si>
  <si>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</si>
  <si>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</si>
  <si>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</si>
  <si>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</si>
  <si>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</si>
  <si>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</si>
  <si>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</si>
  <si>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</si>
  <si>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</si>
  <si>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</si>
  <si>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</si>
  <si>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</si>
  <si>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</si>
  <si>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</si>
  <si>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</si>
  <si>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</si>
  <si>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</si>
  <si>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</si>
  <si>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</si>
  <si>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</si>
  <si>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</si>
  <si>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</si>
  <si>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</si>
  <si>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</si>
  <si>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</si>
  <si>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</si>
  <si>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</si>
  <si>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</si>
  <si>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</si>
  <si>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</si>
  <si>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</si>
  <si>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</si>
  <si>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</si>
  <si>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</si>
  <si>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</si>
  <si>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</si>
  <si>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</si>
  <si>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</si>
  <si>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</si>
  <si>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</si>
  <si>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</si>
  <si>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</si>
  <si>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</si>
  <si>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</si>
  <si>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</si>
  <si>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</si>
  <si>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</si>
  <si>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</si>
  <si>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</si>
  <si>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</si>
  <si>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</si>
  <si>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</si>
  <si>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</si>
  <si>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</si>
  <si>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</si>
  <si>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</si>
  <si>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</si>
  <si>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</si>
  <si>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</si>
  <si>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</si>
  <si>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</si>
  <si>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</si>
  <si>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</si>
  <si>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</si>
  <si>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</si>
  <si>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</si>
  <si>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</si>
  <si>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</si>
  <si>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</si>
  <si>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</si>
  <si>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</si>
  <si>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</si>
  <si>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</si>
  <si>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</si>
  <si>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</si>
  <si>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</si>
  <si>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</si>
  <si>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</si>
  <si>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</si>
  <si>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</si>
  <si>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</si>
  <si>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</si>
  <si>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</si>
  <si>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</si>
  <si>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</si>
  <si>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</si>
  <si>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</si>
  <si>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</si>
  <si>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</si>
  <si>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</si>
  <si>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</si>
  <si>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</si>
  <si>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</si>
  <si>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</si>
  <si>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</si>
  <si>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</si>
  <si>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</si>
  <si>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</si>
  <si>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</si>
  <si>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</si>
  <si>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</si>
  <si>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</si>
  <si>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</si>
  <si>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</si>
  <si>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</si>
  <si>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</si>
  <si>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</si>
  <si>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</si>
  <si>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</si>
  <si>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</si>
  <si>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</si>
  <si>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</si>
  <si>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</si>
  <si>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</si>
  <si>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</si>
  <si>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</si>
  <si>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</si>
  <si>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</si>
  <si>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</si>
  <si>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</si>
  <si>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</si>
  <si>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</si>
  <si>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</si>
  <si>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</si>
  <si>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</si>
  <si>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</si>
  <si>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</si>
  <si>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</si>
  <si>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</si>
  <si>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</si>
  <si>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</si>
  <si>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</si>
  <si>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</si>
  <si>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</si>
  <si>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</si>
  <si>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</si>
  <si>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</si>
  <si>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</si>
  <si>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</si>
  <si>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</si>
  <si>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</si>
  <si>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</si>
  <si>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</si>
  <si>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</si>
  <si>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</si>
  <si>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</si>
  <si>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</si>
  <si>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</si>
  <si>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</si>
  <si>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</si>
  <si>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</si>
  <si>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</si>
  <si>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</si>
  <si>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</si>
  <si>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</si>
  <si>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</si>
  <si>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</si>
  <si>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</si>
  <si>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</si>
  <si>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</si>
  <si>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</si>
  <si>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</si>
  <si>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</si>
  <si>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</si>
  <si>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</si>
  <si>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</si>
  <si>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</si>
  <si>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</si>
  <si>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</si>
  <si>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</si>
  <si>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</si>
  <si>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</si>
  <si>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</si>
  <si>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</si>
  <si>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</si>
  <si>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</si>
  <si>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</si>
  <si>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</si>
  <si>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</si>
  <si>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</si>
  <si>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</si>
  <si>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</si>
  <si>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</si>
  <si>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</si>
  <si>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</si>
  <si>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</si>
  <si>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</si>
  <si>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</si>
  <si>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</si>
  <si>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</si>
  <si>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</si>
  <si>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</si>
  <si>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</si>
  <si>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</si>
  <si>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</si>
  <si>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</si>
  <si>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</si>
  <si>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</si>
  <si>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</si>
  <si>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</si>
  <si>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</si>
  <si>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</si>
  <si>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</si>
  <si>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</si>
  <si>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</si>
  <si>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</si>
  <si>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</si>
  <si>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</si>
  <si>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</si>
  <si>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</si>
  <si>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</si>
  <si>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</si>
  <si>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</si>
  <si>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</si>
  <si>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</si>
  <si>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</si>
  <si>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</si>
  <si>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</si>
  <si>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</si>
  <si>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</si>
  <si>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</si>
  <si>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</si>
  <si>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</si>
  <si>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</si>
  <si>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</si>
  <si>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</si>
  <si>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</si>
  <si>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</si>
  <si>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</si>
  <si>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</si>
  <si>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</si>
  <si>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</si>
  <si>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</si>
  <si>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</si>
  <si>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</si>
  <si>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</si>
  <si>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</si>
  <si>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</si>
  <si>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</si>
  <si>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</si>
  <si>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</si>
  <si>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</si>
  <si>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</si>
  <si>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</si>
  <si>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</si>
  <si>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</si>
  <si>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</si>
  <si>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</si>
  <si>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</si>
  <si>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</si>
  <si>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</si>
  <si>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</si>
  <si>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</si>
  <si>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</si>
  <si>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</si>
  <si>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</si>
  <si>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</si>
  <si>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</si>
  <si>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</si>
  <si>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</si>
  <si>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</si>
  <si>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</si>
  <si>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</si>
  <si>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</si>
  <si>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</si>
  <si>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</si>
  <si>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</si>
  <si>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</si>
  <si>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</si>
  <si>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</si>
  <si>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</si>
  <si>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</si>
  <si>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</si>
  <si>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</si>
  <si>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</si>
  <si>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</si>
  <si>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</si>
  <si>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</si>
  <si>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</si>
  <si>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</si>
  <si>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</si>
  <si>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</si>
  <si>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</si>
  <si>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</si>
  <si>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</si>
  <si>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</si>
  <si>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</si>
  <si>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</si>
  <si>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</si>
  <si>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</si>
  <si>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</si>
  <si>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</si>
  <si>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</si>
  <si>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</si>
  <si>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</si>
  <si>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</si>
  <si>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</si>
  <si>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</si>
  <si>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</si>
  <si>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</si>
  <si>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</si>
  <si>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</si>
  <si>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</si>
  <si>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</si>
  <si>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</si>
  <si>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</si>
  <si>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</si>
  <si>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</si>
  <si>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</si>
  <si>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</si>
  <si>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</si>
  <si>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</si>
  <si>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</si>
  <si>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</si>
  <si>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</si>
  <si>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</si>
  <si>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</si>
  <si>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</si>
  <si>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</si>
  <si>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</si>
  <si>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</si>
  <si>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</si>
  <si>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</si>
  <si>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</si>
  <si>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</si>
  <si>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</si>
  <si>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</si>
  <si>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</si>
  <si>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</si>
  <si>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</si>
  <si>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</si>
  <si>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</si>
  <si>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</si>
  <si>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</si>
  <si>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</si>
  <si>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</si>
  <si>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</si>
  <si>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</si>
  <si>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</si>
  <si>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</si>
  <si>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</si>
  <si>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</si>
  <si>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</si>
  <si>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</si>
  <si>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</si>
  <si>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</si>
  <si>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</si>
  <si>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</si>
  <si>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</si>
  <si>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</si>
  <si>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</si>
  <si>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</si>
  <si>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</si>
  <si>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</si>
  <si>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</si>
  <si>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</si>
  <si>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</si>
  <si>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</si>
  <si>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</si>
  <si>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</si>
  <si>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</si>
  <si>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</si>
  <si>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</si>
  <si>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</si>
  <si>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</si>
  <si>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</si>
  <si>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</si>
  <si>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</si>
  <si>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</si>
  <si>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</si>
  <si>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</si>
  <si>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</si>
  <si>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</si>
  <si>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</si>
  <si>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</si>
  <si>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</si>
  <si>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</si>
  <si>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</si>
  <si>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</si>
  <si>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</si>
  <si>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</si>
  <si>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</si>
  <si>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</si>
  <si>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</si>
  <si>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</si>
  <si>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</si>
  <si>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</si>
  <si>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</si>
  <si>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</si>
  <si>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</si>
  <si>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</si>
  <si>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</si>
  <si>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</si>
  <si>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</si>
  <si>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</si>
  <si>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</si>
  <si>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</si>
  <si>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</si>
  <si>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</si>
  <si>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</si>
  <si>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</si>
  <si>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</si>
  <si>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</si>
  <si>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</si>
  <si>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</si>
  <si>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</si>
  <si>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</si>
  <si>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</si>
  <si>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</si>
  <si>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</si>
  <si>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</si>
  <si>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</si>
  <si>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</si>
  <si>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</si>
  <si>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</si>
  <si>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</si>
  <si>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</si>
  <si>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</si>
  <si>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</si>
  <si>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</si>
  <si>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</si>
  <si>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</si>
  <si>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</si>
  <si>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</si>
  <si>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</si>
  <si>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</si>
  <si>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</si>
  <si>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</si>
  <si>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</si>
  <si>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</si>
  <si>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</si>
  <si>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</si>
  <si>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</si>
  <si>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</si>
  <si>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</si>
  <si>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</si>
  <si>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</si>
  <si>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</si>
  <si>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</si>
  <si>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</si>
  <si>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</si>
  <si>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</si>
  <si>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</si>
  <si>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</si>
  <si>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</si>
  <si>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</si>
  <si>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</si>
  <si>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</si>
  <si>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</si>
  <si>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</si>
  <si>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</si>
  <si>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</si>
  <si>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</si>
  <si>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</si>
  <si>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</si>
  <si>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</si>
  <si>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</si>
  <si>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</si>
  <si>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</si>
  <si>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</si>
  <si>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</si>
  <si>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</si>
  <si>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</si>
  <si>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</si>
  <si>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</si>
  <si>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</si>
  <si>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</si>
  <si>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</si>
  <si>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</si>
  <si>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</si>
  <si>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</si>
  <si>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</si>
  <si>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</si>
  <si>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</si>
  <si>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</si>
  <si>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</si>
  <si>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</si>
  <si>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</si>
  <si>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</si>
  <si>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</si>
  <si>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</si>
  <si>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</si>
  <si>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</si>
  <si>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</si>
  <si>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</si>
  <si>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</si>
  <si>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</si>
  <si>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</si>
  <si>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</si>
  <si>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</si>
  <si>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</si>
  <si>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</si>
  <si>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</si>
  <si>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</si>
  <si>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</si>
  <si>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</si>
  <si>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</si>
  <si>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</si>
  <si>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</si>
  <si>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</si>
  <si>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</si>
  <si>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</si>
  <si>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</si>
  <si>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</si>
  <si>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</si>
  <si>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</si>
  <si>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</si>
  <si>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</si>
  <si>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</si>
  <si>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</si>
  <si>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</si>
  <si>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</si>
  <si>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</si>
  <si>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</si>
  <si>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</si>
  <si>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</si>
  <si>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</si>
  <si>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</si>
  <si>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</si>
  <si>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</si>
  <si>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</si>
  <si>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</si>
  <si>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</si>
  <si>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</si>
  <si>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</si>
  <si>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</si>
  <si>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</si>
  <si>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</si>
  <si>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</si>
  <si>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</si>
  <si>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</si>
  <si>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</si>
  <si>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</si>
  <si>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</si>
  <si>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</si>
  <si>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</si>
  <si>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</si>
  <si>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</si>
  <si>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</si>
  <si>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</si>
  <si>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</si>
  <si>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</si>
  <si>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</si>
  <si>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</si>
  <si>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</si>
  <si>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</si>
  <si>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</si>
  <si>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</si>
  <si>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</si>
  <si>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</si>
  <si>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</si>
  <si>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</si>
  <si>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</si>
  <si>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</si>
  <si>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</si>
  <si>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</si>
  <si>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</si>
  <si>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</si>
  <si>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</si>
  <si>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</si>
  <si>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</si>
  <si>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</si>
  <si>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</si>
  <si>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</si>
  <si>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</si>
  <si>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</si>
  <si>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</si>
  <si>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</si>
  <si>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</si>
  <si>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</si>
  <si>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</si>
  <si>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</si>
  <si>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</si>
  <si>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</si>
  <si>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</si>
  <si>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</si>
  <si>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</si>
  <si>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</si>
  <si>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</si>
  <si>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</si>
  <si>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</si>
  <si>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</si>
  <si>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</si>
  <si>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</si>
  <si>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</si>
  <si>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</si>
  <si>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</si>
  <si>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</si>
  <si>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</si>
  <si>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</si>
  <si>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</si>
  <si>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</si>
  <si>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</si>
  <si>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</si>
  <si>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</si>
  <si>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</si>
  <si>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</si>
  <si>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</si>
  <si>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</si>
  <si>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</si>
  <si>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</si>
  <si>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</si>
  <si>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</si>
  <si>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</si>
  <si>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</si>
  <si>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</si>
  <si>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</si>
  <si>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</si>
  <si>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</si>
  <si>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</si>
  <si>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</si>
  <si>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</si>
  <si>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</si>
  <si>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</si>
  <si>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</si>
  <si>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</si>
  <si>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</si>
  <si>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</si>
  <si>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</si>
  <si>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</si>
  <si>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</si>
  <si>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</si>
  <si>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</si>
  <si>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</si>
  <si>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</si>
  <si>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</si>
  <si>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</si>
  <si>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</si>
  <si>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</si>
  <si>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</si>
  <si>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</si>
  <si>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</si>
  <si>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</si>
  <si>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</si>
  <si>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</si>
  <si>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</si>
  <si>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</si>
  <si>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</si>
  <si>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</si>
  <si>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</si>
  <si>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</si>
  <si>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</si>
  <si>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</si>
  <si>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</si>
  <si>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</si>
  <si>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</si>
  <si>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</si>
  <si>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</si>
  <si>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</si>
  <si>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</si>
  <si>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</si>
  <si>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</si>
  <si>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</si>
  <si>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</si>
  <si>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</si>
  <si>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</si>
  <si>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</si>
  <si>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</si>
  <si>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</si>
  <si>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</si>
  <si>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</si>
  <si>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</si>
  <si>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</si>
  <si>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</si>
  <si>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</si>
  <si>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</si>
  <si>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</si>
  <si>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</si>
  <si>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</si>
  <si>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</si>
  <si>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</si>
  <si>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</si>
  <si>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</si>
  <si>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</si>
  <si>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</si>
  <si>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</si>
  <si>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</si>
  <si>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</si>
  <si>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</si>
  <si>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</si>
  <si>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</si>
  <si>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</si>
  <si>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</si>
  <si>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</si>
  <si>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</si>
  <si>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</si>
  <si>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</si>
  <si>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</si>
  <si>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</si>
  <si>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</si>
  <si>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</si>
  <si>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</si>
  <si>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</si>
  <si>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</si>
  <si>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</si>
  <si>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</si>
  <si>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</si>
  <si>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</si>
  <si>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</si>
  <si>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</si>
  <si>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</si>
  <si>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</si>
  <si>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</si>
  <si>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</si>
  <si>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</si>
  <si>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</si>
  <si>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</si>
  <si>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</si>
  <si>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</si>
  <si>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</si>
  <si>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</si>
  <si>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</si>
  <si>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</si>
  <si>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</si>
  <si>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</si>
  <si>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</si>
  <si>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</si>
  <si>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</si>
  <si>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</si>
  <si>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</si>
  <si>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</si>
  <si>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</si>
  <si>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</si>
  <si>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</si>
  <si>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</si>
  <si>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</si>
  <si>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</si>
  <si>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</si>
  <si>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</si>
  <si>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</si>
  <si>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</si>
  <si>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</si>
  <si>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</si>
  <si>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</si>
  <si>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</si>
  <si>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</si>
  <si>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</si>
  <si>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</si>
  <si>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</si>
  <si>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</si>
  <si>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</si>
  <si>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</si>
  <si>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</si>
  <si>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</si>
  <si>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</si>
  <si>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</si>
  <si>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</si>
  <si>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</si>
  <si>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</si>
  <si>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</si>
  <si>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</si>
  <si>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</si>
  <si>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</si>
  <si>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</si>
  <si>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</si>
  <si>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</si>
  <si>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</si>
  <si>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</si>
  <si>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</si>
  <si>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</si>
  <si>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</si>
  <si>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</si>
  <si>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</si>
  <si>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</si>
  <si>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</si>
  <si>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</si>
  <si>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</si>
  <si>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</si>
  <si>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</si>
  <si>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</si>
  <si>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</si>
  <si>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</si>
  <si>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</si>
  <si>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</si>
  <si>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</si>
  <si>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</si>
  <si>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</si>
  <si>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</si>
  <si>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</si>
  <si>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</si>
  <si>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</si>
  <si>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</si>
  <si>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</si>
  <si>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</si>
  <si>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</si>
  <si>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</si>
  <si>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</si>
  <si>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</si>
  <si>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</si>
  <si>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</si>
  <si>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</si>
  <si>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</si>
  <si>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</si>
  <si>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</si>
  <si>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</si>
  <si>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</si>
  <si>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</si>
  <si>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</si>
  <si>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</si>
  <si>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</si>
  <si>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</si>
  <si>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</si>
  <si>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</si>
  <si>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</si>
  <si>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</si>
  <si>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</si>
  <si>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</si>
  <si>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</si>
  <si>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</si>
  <si>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</si>
  <si>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</si>
  <si>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</si>
  <si>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</si>
  <si>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</si>
  <si>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</si>
  <si>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</si>
  <si>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</si>
  <si>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</si>
  <si>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</si>
  <si>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</si>
  <si>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</si>
  <si>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</si>
  <si>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</si>
  <si>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</si>
  <si>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</si>
  <si>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</si>
  <si>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</si>
  <si>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</si>
  <si>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</si>
  <si>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</si>
  <si>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</si>
  <si>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</si>
  <si>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</si>
  <si>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</si>
  <si>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</si>
  <si>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</si>
  <si>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</si>
  <si>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</si>
  <si>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</si>
  <si>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</si>
  <si>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</si>
  <si>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</si>
  <si>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</si>
  <si>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</si>
  <si>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</si>
  <si>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</si>
  <si>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</si>
  <si>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</si>
  <si>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</si>
  <si>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</si>
  <si>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</si>
  <si>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</si>
  <si>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</si>
  <si>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</si>
  <si>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</si>
  <si>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</si>
  <si>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</si>
  <si>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</si>
  <si>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</si>
  <si>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</si>
  <si>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</si>
  <si>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</si>
  <si>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</si>
  <si>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</si>
  <si>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</si>
  <si>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</si>
  <si>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</si>
  <si>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</si>
  <si>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</si>
  <si>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</si>
  <si>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</si>
  <si>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</si>
  <si>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</si>
  <si>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</si>
  <si>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</si>
  <si>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</si>
  <si>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</si>
  <si>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</si>
  <si>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</si>
  <si>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</si>
  <si>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</si>
  <si>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</si>
  <si>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</si>
  <si>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</si>
  <si>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</si>
  <si>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</si>
  <si>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</si>
  <si>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</si>
  <si>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</si>
  <si>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</si>
  <si>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</si>
  <si>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</si>
  <si>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</si>
  <si>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</si>
  <si>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</si>
  <si>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</si>
  <si>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</si>
  <si>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</si>
  <si>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</si>
  <si>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</si>
  <si>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</si>
  <si>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</si>
  <si>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</si>
  <si>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</si>
  <si>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</si>
  <si>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</si>
  <si>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</si>
  <si>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</si>
  <si>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</si>
  <si>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</si>
  <si>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</si>
  <si>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</si>
  <si>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</si>
  <si>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</si>
  <si>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</si>
  <si>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</si>
  <si>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</si>
  <si>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</si>
  <si>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</si>
  <si>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</si>
  <si>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</si>
  <si>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</si>
  <si>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</si>
  <si>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</si>
  <si>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</si>
  <si>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</si>
  <si>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</si>
  <si>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</si>
  <si>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</si>
  <si>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</si>
  <si>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</si>
  <si>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</si>
  <si>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</si>
  <si>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</si>
  <si>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</si>
  <si>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</si>
  <si>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</si>
  <si>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</si>
  <si>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</si>
  <si>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</si>
  <si>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</si>
  <si>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</si>
  <si>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</si>
  <si>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</si>
  <si>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</si>
  <si>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</si>
  <si>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</si>
  <si>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</si>
  <si>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</si>
  <si>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</si>
  <si>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</si>
  <si>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</si>
  <si>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</si>
  <si>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</si>
  <si>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</si>
  <si>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</si>
  <si>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</si>
  <si>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</si>
  <si>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</si>
  <si>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</si>
  <si>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</si>
  <si>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</si>
  <si>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</si>
  <si>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</si>
  <si>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</si>
  <si>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</si>
  <si>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</si>
  <si>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</si>
  <si>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</si>
  <si>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</si>
  <si>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</si>
  <si>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</si>
  <si>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</si>
  <si>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</si>
  <si>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</si>
  <si>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</si>
  <si>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</si>
  <si>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</si>
  <si>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</si>
  <si>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</si>
  <si>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</si>
  <si>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</si>
  <si>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</si>
  <si>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</si>
  <si>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</si>
  <si>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</si>
  <si>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</si>
  <si>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</si>
  <si>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</si>
  <si>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</si>
  <si>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</si>
  <si>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</si>
  <si>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</si>
  <si>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</si>
  <si>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</si>
  <si>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</si>
  <si>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</si>
  <si>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</si>
  <si>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</si>
  <si>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</si>
  <si>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</si>
  <si>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</si>
  <si>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</si>
  <si>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</si>
  <si>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</si>
  <si>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</si>
  <si>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</si>
  <si>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</si>
  <si>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</si>
  <si>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</si>
  <si>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</si>
  <si>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</si>
  <si>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</si>
  <si>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</si>
  <si>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</si>
  <si>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</si>
  <si>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</si>
  <si>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</si>
  <si>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</si>
  <si>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</si>
  <si>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</si>
  <si>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</si>
  <si>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</si>
  <si>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</si>
  <si>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</si>
  <si>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</si>
  <si>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</si>
  <si>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</si>
  <si>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</si>
  <si>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</si>
  <si>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</si>
  <si>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</si>
  <si>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</si>
  <si>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</si>
  <si>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</si>
  <si>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</si>
  <si>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</si>
  <si>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</si>
  <si>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</si>
  <si>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</si>
  <si>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</si>
  <si>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</si>
  <si>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</si>
  <si>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</si>
  <si>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</si>
  <si>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</si>
  <si>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</si>
  <si>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</si>
  <si>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</si>
  <si>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</si>
  <si>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</si>
  <si>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</si>
  <si>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</si>
  <si>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</si>
  <si>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</si>
  <si>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</si>
  <si>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</si>
  <si>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</si>
  <si>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</si>
  <si>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</si>
  <si>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</si>
  <si>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</si>
  <si>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</si>
  <si>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</si>
  <si>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</si>
  <si>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</si>
  <si>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</si>
  <si>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</si>
  <si>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</si>
  <si>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</si>
  <si>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</si>
  <si>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</si>
  <si>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</si>
  <si>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</si>
  <si>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</si>
  <si>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</si>
  <si>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</si>
  <si>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</si>
  <si>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</si>
  <si>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</si>
  <si>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</si>
  <si>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</si>
  <si>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</si>
  <si>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</si>
  <si>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</si>
  <si>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</si>
  <si>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</si>
  <si>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</si>
  <si>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</si>
  <si>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</si>
  <si>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</si>
  <si>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</si>
  <si>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</si>
  <si>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</si>
  <si>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</si>
  <si>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</si>
  <si>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</si>
  <si>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</si>
  <si>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</si>
  <si>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</si>
  <si>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</si>
  <si>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</si>
  <si>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</si>
  <si>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</si>
  <si>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</si>
  <si>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</si>
  <si>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</si>
  <si>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</si>
  <si>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</si>
  <si>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</si>
  <si>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</si>
  <si>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</si>
  <si>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</si>
  <si>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</si>
  <si>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</si>
  <si>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</si>
  <si>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</si>
  <si>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</si>
  <si>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</si>
  <si>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</si>
  <si>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</si>
  <si>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</si>
  <si>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</si>
  <si>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</si>
  <si>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</si>
  <si>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</si>
  <si>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</si>
  <si>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</si>
  <si>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</si>
  <si>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</si>
  <si>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</si>
  <si>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</si>
  <si>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</si>
  <si>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</si>
  <si>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</si>
  <si>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</si>
  <si>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</si>
  <si>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</si>
  <si>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</si>
  <si>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</si>
  <si>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</si>
  <si>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</si>
  <si>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</si>
  <si>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</si>
  <si>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</si>
  <si>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</si>
  <si>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</si>
  <si>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</si>
  <si>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</si>
  <si>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</si>
  <si>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</si>
  <si>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</si>
  <si>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</si>
  <si>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</si>
  <si>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</si>
  <si>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</si>
  <si>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</si>
  <si>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</si>
  <si>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</si>
  <si>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</si>
  <si>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</si>
  <si>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</si>
  <si>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</si>
  <si>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</si>
  <si>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</si>
  <si>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</si>
  <si>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</si>
  <si>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</si>
  <si>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</si>
  <si>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</si>
  <si>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</si>
  <si>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</si>
  <si>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</si>
  <si>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</si>
  <si>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</si>
  <si>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</si>
  <si>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</si>
  <si>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</si>
  <si>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</si>
  <si>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</si>
  <si>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</si>
  <si>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</si>
  <si>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</si>
  <si>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</si>
  <si>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</si>
  <si>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</si>
  <si>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</si>
  <si>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</si>
  <si>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</si>
  <si>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</si>
  <si>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</si>
  <si>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</si>
  <si>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</si>
  <si>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</si>
  <si>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</si>
  <si>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</si>
  <si>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</si>
  <si>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</si>
  <si>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</si>
  <si>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</si>
  <si>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</si>
  <si>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</si>
  <si>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</si>
  <si>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</si>
  <si>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</si>
  <si>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</si>
  <si>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</si>
  <si>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</si>
  <si>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</si>
  <si>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</si>
  <si>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</si>
  <si>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</si>
  <si>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</si>
  <si>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</si>
  <si>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</si>
  <si>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</si>
  <si>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</si>
  <si>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</si>
  <si>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</si>
  <si>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</si>
  <si>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</si>
  <si>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</si>
  <si>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</si>
  <si>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</si>
  <si>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</si>
  <si>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</si>
  <si>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</si>
  <si>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</si>
  <si>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</si>
  <si>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</si>
  <si>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</si>
  <si>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</si>
  <si>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</si>
  <si>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</si>
  <si>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</si>
  <si>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</si>
  <si>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</si>
  <si>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</si>
  <si>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</si>
  <si>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</si>
  <si>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</si>
  <si>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</si>
  <si>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</si>
  <si>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</si>
  <si>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</si>
  <si>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</si>
  <si>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</si>
  <si>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</si>
  <si>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</si>
  <si>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</si>
  <si>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</si>
  <si>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</si>
  <si>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</si>
  <si>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</si>
  <si>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</si>
  <si>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</si>
  <si>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</si>
  <si>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</si>
  <si>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</si>
  <si>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</si>
  <si>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</si>
  <si>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</si>
  <si>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</si>
  <si>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</si>
  <si>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</si>
  <si>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</si>
  <si>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</si>
  <si>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</si>
  <si>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</si>
  <si>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</si>
  <si>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</si>
  <si>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</si>
  <si>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</si>
  <si>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</si>
  <si>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</si>
  <si>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</si>
  <si>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</si>
  <si>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</si>
  <si>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</si>
  <si>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</si>
  <si>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</si>
  <si>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</si>
  <si>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</si>
  <si>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</si>
  <si>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</si>
  <si>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</si>
  <si>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</si>
  <si>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</si>
  <si>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</si>
  <si>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</si>
  <si>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</si>
  <si>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</si>
  <si>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</si>
  <si>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</si>
  <si>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</si>
  <si>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</si>
  <si>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</si>
  <si>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</si>
  <si>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</si>
  <si>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</si>
  <si>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</si>
  <si>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</si>
  <si>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</si>
  <si>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</si>
  <si>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</si>
  <si>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</si>
  <si>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</si>
  <si>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</si>
  <si>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</si>
  <si>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</si>
  <si>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</si>
  <si>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</si>
  <si>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</si>
  <si>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</si>
  <si>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</si>
  <si>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</si>
  <si>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</si>
  <si>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</si>
  <si>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</si>
  <si>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</si>
  <si>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</si>
  <si>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</si>
  <si>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</si>
  <si>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</si>
  <si>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</si>
  <si>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</si>
  <si>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</si>
  <si>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</si>
  <si>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</si>
  <si>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</si>
  <si>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</si>
  <si>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</si>
  <si>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</si>
  <si>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</si>
  <si>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</si>
  <si>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</si>
  <si>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</si>
  <si>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</si>
  <si>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</si>
  <si>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</si>
  <si>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</si>
  <si>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</si>
  <si>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</si>
  <si>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</si>
  <si>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</si>
  <si>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</si>
  <si>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</si>
  <si>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</si>
  <si>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</si>
  <si>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</si>
  <si>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</si>
  <si>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</si>
  <si>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</si>
  <si>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</si>
  <si>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</si>
  <si>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</si>
  <si>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</si>
  <si>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</si>
  <si>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</si>
  <si>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</si>
  <si>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</si>
  <si>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</si>
  <si>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</si>
  <si>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</si>
  <si>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</si>
  <si>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</si>
  <si>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</si>
  <si>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</si>
  <si>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</si>
  <si>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</si>
  <si>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</si>
  <si>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</si>
  <si>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</si>
  <si>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</si>
  <si>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</si>
  <si>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</si>
  <si>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</si>
  <si>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</si>
  <si>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</si>
  <si>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</si>
  <si>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</si>
  <si>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</si>
  <si>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</si>
  <si>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</si>
  <si>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</si>
  <si>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</si>
  <si>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</si>
  <si>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</si>
  <si>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</si>
  <si>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</si>
  <si>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</si>
  <si>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</si>
  <si>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</si>
  <si>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</si>
  <si>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</si>
  <si>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</si>
  <si>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</si>
  <si>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</si>
  <si>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</si>
  <si>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</si>
  <si>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</si>
  <si>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</si>
  <si>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</si>
  <si>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</si>
  <si>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</si>
  <si>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</si>
  <si>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</si>
  <si>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</si>
  <si>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</si>
  <si>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</si>
  <si>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</si>
  <si>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</si>
  <si>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</si>
  <si>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</si>
  <si>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</si>
  <si>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</si>
  <si>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</si>
  <si>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</si>
  <si>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</si>
  <si>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</si>
  <si>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</si>
  <si>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</si>
  <si>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</si>
  <si>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</si>
  <si>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</si>
  <si>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</si>
  <si>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</si>
  <si>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</si>
  <si>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</si>
  <si>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</si>
  <si>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</si>
  <si>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</si>
  <si>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</si>
  <si>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</si>
  <si>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</si>
  <si>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</si>
  <si>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</si>
  <si>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</si>
  <si>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</si>
  <si>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</si>
  <si>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</si>
  <si>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</si>
  <si>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</si>
  <si>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</si>
  <si>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</si>
  <si>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</si>
  <si>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</si>
  <si>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</si>
  <si>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</si>
  <si>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</si>
  <si>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</si>
  <si>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</si>
  <si>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</si>
  <si>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</si>
  <si>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</si>
  <si>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</si>
  <si>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</si>
  <si>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</si>
  <si>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</si>
  <si>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</si>
  <si>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</si>
  <si>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</si>
  <si>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</si>
  <si>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</si>
  <si>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</si>
  <si>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</si>
  <si>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</si>
  <si>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</si>
  <si>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</si>
  <si>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</si>
  <si>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</si>
  <si>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</si>
  <si>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</si>
  <si>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</si>
  <si>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</si>
  <si>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</si>
  <si>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</si>
  <si>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</si>
  <si>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</si>
  <si>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</si>
  <si>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</si>
  <si>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</si>
  <si>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</si>
  <si>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</si>
  <si>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</si>
  <si>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</si>
  <si>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</si>
  <si>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</si>
  <si>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</si>
  <si>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</si>
  <si>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</si>
  <si>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</si>
  <si>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</si>
  <si>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</si>
  <si>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</si>
  <si>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</si>
  <si>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</si>
  <si>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</si>
  <si>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</si>
  <si>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</si>
  <si>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</si>
  <si>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</si>
  <si>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</si>
  <si>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</si>
  <si>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</si>
  <si>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</si>
  <si>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</si>
  <si>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</si>
  <si>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</si>
  <si>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</si>
  <si>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</si>
  <si>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</si>
  <si>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</si>
  <si>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</si>
  <si>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</si>
  <si>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</si>
  <si>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</si>
  <si>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</si>
  <si>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</si>
  <si>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</si>
  <si>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</si>
  <si>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</si>
  <si>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</si>
  <si>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</si>
  <si>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</si>
  <si>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</si>
  <si>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</si>
  <si>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</si>
  <si>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</si>
  <si>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</si>
  <si>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</si>
  <si>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</si>
  <si>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</si>
  <si>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</si>
  <si>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</si>
  <si>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</si>
  <si>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</si>
  <si>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</si>
  <si>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</si>
  <si>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</si>
  <si>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</si>
  <si>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</si>
  <si>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</si>
  <si>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</si>
  <si>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</si>
  <si>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</si>
  <si>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</si>
  <si>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</si>
  <si>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</si>
  <si>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</si>
  <si>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</si>
  <si>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</si>
  <si>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</si>
  <si>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</si>
  <si>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</si>
  <si>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</si>
  <si>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</si>
  <si>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</si>
  <si>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</si>
  <si>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</si>
  <si>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</si>
  <si>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</si>
  <si>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</si>
  <si>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</si>
  <si>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</si>
  <si>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</si>
  <si>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</si>
  <si>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</si>
  <si>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</si>
  <si>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</si>
  <si>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</si>
  <si>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</si>
  <si>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</si>
  <si>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</si>
  <si>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</si>
  <si>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</si>
  <si>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</si>
  <si>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</si>
  <si>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</si>
  <si>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</si>
  <si>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</si>
  <si>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</si>
  <si>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</si>
  <si>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</si>
  <si>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</si>
  <si>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</si>
  <si>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</si>
  <si>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</si>
  <si>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</si>
  <si>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</si>
  <si>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</si>
  <si>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</si>
  <si>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</si>
  <si>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</si>
  <si>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</si>
  <si>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</si>
  <si>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</si>
  <si>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</si>
  <si>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</si>
  <si>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</si>
  <si>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</si>
  <si>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</si>
  <si>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</si>
  <si>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</si>
  <si>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</si>
  <si>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</si>
  <si>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</si>
  <si>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</si>
  <si>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</si>
  <si>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</si>
  <si>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</si>
  <si>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</si>
  <si>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</si>
  <si>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</si>
  <si>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</si>
  <si>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</si>
  <si>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</si>
  <si>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</si>
  <si>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</si>
  <si>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</si>
  <si>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</si>
  <si>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</si>
  <si>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</si>
  <si>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</si>
  <si>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</si>
  <si>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</si>
  <si>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</si>
  <si>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</si>
  <si>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</si>
  <si>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</si>
  <si>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</si>
  <si>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</si>
  <si>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</si>
  <si>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</si>
  <si>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</si>
  <si>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</si>
  <si>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</si>
  <si>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</si>
  <si>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</si>
  <si>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</si>
  <si>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</si>
  <si>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</si>
  <si>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</si>
  <si>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</si>
  <si>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</si>
  <si>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</si>
  <si>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</si>
  <si>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</si>
  <si>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</si>
  <si>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</si>
  <si>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</si>
  <si>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</si>
  <si>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</si>
  <si>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</si>
  <si>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</si>
  <si>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</si>
  <si>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</si>
  <si>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</si>
  <si>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</si>
  <si>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</si>
  <si>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</si>
  <si>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</si>
  <si>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</si>
  <si>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</si>
  <si>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</si>
  <si>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</si>
  <si>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</si>
  <si>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</si>
  <si>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</si>
  <si>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</si>
  <si>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</si>
  <si>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</si>
  <si>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</si>
  <si>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</si>
  <si>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</si>
  <si>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</si>
  <si>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</si>
  <si>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</si>
  <si>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</si>
  <si>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</si>
  <si>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</si>
  <si>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</si>
  <si>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</si>
  <si>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</si>
  <si>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</si>
  <si>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</si>
  <si>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</si>
  <si>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</si>
  <si>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</si>
  <si>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</si>
  <si>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</si>
  <si>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</si>
  <si>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</si>
  <si>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</si>
  <si>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</si>
  <si>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</si>
  <si>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</si>
  <si>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</si>
  <si>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</si>
  <si>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</si>
  <si>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</si>
  <si>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</si>
  <si>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</si>
  <si>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</si>
  <si>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</si>
  <si>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</si>
  <si>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</si>
  <si>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</si>
  <si>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</si>
  <si>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</si>
  <si>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</si>
  <si>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</si>
  <si>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</si>
  <si>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</si>
  <si>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</si>
  <si>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</si>
  <si>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</si>
  <si>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</si>
  <si>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</si>
  <si>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</si>
  <si>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</si>
  <si>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</si>
  <si>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</si>
  <si>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</si>
  <si>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</si>
  <si>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</si>
  <si>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</si>
  <si>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</si>
  <si>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</si>
  <si>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</si>
  <si>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</si>
  <si>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</si>
  <si>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</si>
  <si>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</si>
  <si>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</si>
  <si>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</si>
  <si>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</si>
  <si>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</si>
  <si>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</si>
  <si>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</si>
  <si>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</si>
  <si>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</si>
  <si>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</si>
  <si>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</si>
  <si>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</si>
  <si>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</si>
  <si>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</si>
  <si>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</si>
  <si>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</si>
  <si>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</si>
  <si>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</si>
  <si>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</si>
  <si>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</si>
  <si>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</si>
  <si>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</si>
  <si>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</si>
  <si>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</si>
  <si>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</si>
  <si>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</si>
  <si>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</si>
  <si>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</si>
  <si>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</si>
  <si>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</si>
  <si>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</si>
  <si>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</si>
  <si>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</si>
  <si>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</si>
  <si>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</si>
  <si>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</si>
  <si>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</si>
  <si>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</si>
  <si>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</si>
  <si>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</si>
  <si>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</si>
  <si>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</si>
  <si>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</si>
  <si>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</si>
  <si>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</si>
  <si>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</si>
  <si>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</si>
  <si>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</si>
  <si>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</si>
  <si>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</si>
  <si>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</si>
  <si>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</si>
  <si>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</si>
  <si>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</si>
  <si>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</si>
  <si>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</si>
  <si>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</si>
  <si>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</si>
  <si>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</si>
  <si>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</si>
  <si>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</si>
  <si>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</si>
  <si>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</si>
  <si>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</si>
  <si>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</si>
  <si>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</si>
  <si>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</si>
  <si>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</si>
  <si>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</si>
  <si>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</si>
  <si>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</si>
  <si>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</si>
  <si>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</si>
  <si>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</si>
  <si>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</si>
  <si>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</si>
  <si>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</si>
  <si>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</si>
  <si>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</si>
  <si>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</si>
  <si>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</si>
  <si>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</si>
  <si>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</si>
  <si>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</si>
  <si>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</si>
  <si>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</si>
  <si>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</si>
  <si>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</si>
  <si>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</si>
  <si>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</si>
  <si>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</si>
  <si>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</si>
  <si>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</si>
  <si>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</si>
  <si>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</si>
  <si>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</si>
  <si>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</si>
  <si>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</si>
  <si>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</si>
  <si>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</si>
  <si>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</si>
  <si>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</si>
  <si>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</si>
  <si>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</si>
  <si>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</si>
  <si>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</si>
  <si>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</si>
  <si>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</si>
  <si>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</si>
  <si>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</si>
  <si>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</si>
  <si>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</si>
  <si>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</si>
  <si>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</si>
  <si>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</si>
  <si>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</si>
  <si>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</si>
  <si>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</si>
  <si>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</si>
  <si>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</si>
  <si>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</si>
  <si>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</si>
  <si>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</si>
  <si>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</si>
  <si>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</si>
  <si>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</si>
  <si>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</si>
  <si>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</si>
  <si>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</si>
  <si>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</si>
  <si>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</si>
  <si>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</si>
  <si>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</si>
  <si>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</si>
  <si>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</si>
  <si>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</si>
  <si>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</si>
  <si>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</si>
  <si>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</si>
  <si>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</si>
  <si>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</si>
  <si>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</si>
  <si>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</si>
  <si>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</si>
  <si>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</si>
  <si>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</si>
  <si>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</si>
  <si>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</si>
  <si>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</si>
  <si>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</si>
  <si>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</si>
  <si>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</si>
  <si>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</si>
  <si>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</si>
  <si>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</si>
  <si>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</si>
  <si>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</si>
  <si>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</si>
  <si>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</si>
  <si>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</si>
  <si>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</si>
  <si>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</si>
  <si>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</si>
  <si>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</si>
  <si>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</si>
  <si>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</si>
  <si>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</si>
  <si>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</si>
  <si>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</si>
  <si>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</si>
  <si>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</si>
  <si>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</si>
  <si>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</si>
  <si>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</si>
  <si>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</si>
  <si>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</si>
  <si>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</si>
  <si>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</si>
  <si>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</si>
  <si>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</si>
  <si>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</si>
  <si>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</si>
  <si>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</si>
  <si>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</si>
  <si>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</si>
  <si>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</si>
  <si>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</si>
  <si>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</si>
  <si>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</si>
  <si>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</si>
  <si>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</si>
  <si>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</si>
  <si>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</si>
  <si>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</si>
  <si>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</si>
  <si>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</si>
  <si>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</si>
  <si>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</si>
  <si>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</si>
  <si>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</si>
  <si>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</si>
  <si>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</si>
  <si>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</si>
  <si>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</si>
  <si>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</si>
  <si>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</si>
  <si>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</si>
  <si>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</si>
  <si>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</si>
  <si>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</si>
  <si>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</si>
  <si>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</si>
  <si>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</si>
  <si>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</si>
  <si>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</si>
  <si>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</si>
  <si>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</si>
  <si>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</si>
  <si>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</si>
  <si>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</si>
  <si>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</si>
  <si>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</si>
  <si>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</si>
  <si>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</si>
  <si>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</si>
  <si>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</si>
  <si>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</si>
  <si>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</si>
  <si>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</si>
  <si>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</si>
  <si>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</si>
  <si>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</si>
  <si>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</si>
  <si>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</si>
  <si>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</si>
  <si>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</si>
  <si>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</si>
  <si>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</si>
  <si>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</si>
  <si>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</si>
  <si>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</si>
  <si>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</si>
  <si>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</si>
  <si>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</si>
  <si>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</si>
  <si>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</si>
  <si>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</si>
  <si>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</si>
  <si>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</si>
  <si>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</si>
  <si>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</si>
  <si>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</si>
  <si>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</si>
  <si>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</si>
  <si>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</si>
  <si>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</si>
  <si>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</si>
  <si>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</si>
  <si>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</si>
  <si>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</si>
  <si>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</si>
  <si>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</si>
  <si>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</si>
  <si>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</si>
  <si>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</si>
  <si>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</si>
  <si>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</si>
  <si>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</si>
  <si>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</si>
  <si>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</si>
  <si>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</si>
  <si>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</si>
  <si>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</si>
  <si>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</si>
  <si>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</si>
  <si>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</si>
  <si>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</si>
  <si>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</si>
  <si>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</si>
  <si>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</si>
  <si>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</si>
  <si>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</si>
  <si>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</si>
  <si>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</si>
  <si>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</si>
  <si>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</si>
  <si>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</si>
  <si>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</si>
  <si>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</si>
  <si>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</si>
  <si>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</si>
  <si>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</si>
  <si>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</si>
  <si>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</si>
  <si>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</si>
  <si>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</si>
  <si>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</si>
  <si>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</si>
  <si>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</si>
  <si>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</si>
  <si>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</si>
  <si>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</si>
  <si>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</si>
  <si>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</si>
  <si>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</si>
  <si>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</si>
  <si>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</si>
  <si>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</si>
  <si>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</si>
  <si>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</si>
  <si>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</si>
  <si>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</si>
  <si>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</si>
  <si>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</si>
  <si>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</si>
  <si>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</si>
  <si>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</si>
  <si>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</si>
  <si>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</si>
  <si>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</si>
  <si>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</si>
  <si>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</si>
  <si>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</si>
  <si>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</si>
  <si>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</si>
  <si>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</si>
  <si>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</si>
  <si>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</si>
  <si>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</si>
  <si>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</si>
  <si>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</si>
  <si>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</si>
  <si>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</si>
  <si>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</si>
  <si>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</si>
  <si>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</si>
  <si>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</si>
  <si>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</si>
  <si>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</si>
  <si>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</si>
  <si>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</si>
  <si>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</si>
  <si>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</si>
  <si>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</si>
  <si>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</si>
  <si>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</si>
  <si>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</si>
  <si>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</si>
  <si>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</si>
  <si>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</si>
  <si>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</si>
  <si>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</si>
  <si>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</si>
  <si>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</si>
  <si>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</si>
  <si>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</si>
  <si>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</si>
  <si>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</si>
  <si>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</si>
  <si>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</si>
  <si>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</si>
  <si>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</si>
  <si>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</si>
  <si>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</si>
  <si>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</si>
  <si>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</si>
  <si>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</si>
  <si>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</si>
  <si>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</si>
  <si>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</si>
  <si>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</si>
  <si>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</si>
  <si>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</si>
  <si>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</si>
  <si>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</si>
  <si>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</si>
  <si>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</si>
  <si>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</si>
  <si>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</si>
  <si>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</si>
  <si>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</si>
  <si>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</si>
  <si>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</si>
  <si>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</si>
  <si>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</si>
  <si>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</si>
  <si>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</si>
  <si>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</si>
  <si>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</si>
  <si>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</si>
  <si>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</si>
  <si>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</si>
  <si>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</si>
  <si>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</si>
  <si>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</si>
  <si>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</si>
  <si>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</si>
  <si>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</si>
  <si>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</si>
  <si>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</si>
  <si>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</si>
  <si>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</si>
  <si>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</si>
  <si>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</si>
  <si>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</si>
  <si>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</si>
  <si>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</si>
  <si>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</si>
  <si>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</si>
  <si>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</si>
  <si>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</si>
  <si>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</si>
  <si>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</si>
  <si>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</si>
  <si>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</si>
  <si>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</si>
  <si>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</si>
  <si>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</si>
  <si>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</si>
  <si>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</si>
  <si>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</si>
  <si>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</si>
  <si>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</si>
  <si>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</si>
  <si>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</si>
  <si>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</si>
  <si>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</si>
  <si>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</si>
  <si>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</si>
  <si>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</si>
  <si>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</si>
  <si>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</si>
  <si>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</si>
  <si>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</si>
  <si>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</si>
  <si>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</si>
  <si>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</si>
  <si>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</si>
  <si>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</si>
  <si>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</si>
  <si>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</si>
  <si>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</si>
  <si>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</si>
  <si>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</si>
  <si>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</si>
  <si>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</si>
  <si>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</si>
  <si>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</si>
  <si>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</si>
  <si>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</si>
  <si>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</si>
  <si>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</si>
  <si>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</si>
  <si>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</si>
  <si>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</si>
  <si>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</si>
  <si>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</si>
  <si>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</si>
  <si>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</si>
  <si>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</si>
  <si>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</si>
  <si>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</si>
  <si>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</si>
  <si>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</si>
  <si>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</si>
  <si>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</si>
  <si>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</si>
  <si>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</si>
  <si>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</si>
  <si>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</si>
  <si>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</si>
  <si>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</si>
  <si>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</si>
  <si>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</si>
  <si>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</si>
  <si>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</si>
  <si>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</si>
  <si>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</si>
  <si>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</si>
  <si>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</si>
  <si>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</si>
  <si>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</si>
  <si>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</si>
  <si>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</si>
  <si>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</si>
  <si>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</si>
  <si>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</si>
  <si>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</si>
  <si>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</si>
  <si>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</si>
  <si>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</si>
  <si>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</si>
  <si>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</si>
  <si>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</si>
  <si>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</si>
  <si>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</si>
  <si>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</si>
  <si>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</si>
  <si>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</si>
  <si>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</si>
  <si>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</si>
  <si>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</si>
  <si>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</si>
  <si>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</si>
  <si>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</si>
  <si>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</si>
  <si>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</si>
  <si>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</si>
  <si>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</si>
  <si>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</si>
  <si>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</si>
  <si>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</si>
  <si>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</si>
  <si>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</si>
  <si>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</si>
  <si>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</si>
  <si>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</si>
  <si>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</si>
  <si>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</si>
  <si>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</si>
  <si>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</si>
  <si>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</si>
  <si>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</si>
  <si>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</si>
  <si>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</si>
  <si>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</si>
  <si>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</si>
  <si>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</si>
  <si>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</si>
  <si>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</si>
  <si>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</si>
  <si>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</si>
  <si>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</si>
  <si>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</si>
  <si>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</si>
  <si>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</si>
  <si>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</si>
  <si>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</si>
  <si>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</si>
  <si>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</si>
  <si>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</si>
  <si>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</si>
  <si>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</si>
  <si>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</si>
  <si>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</si>
  <si>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</si>
  <si>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</si>
  <si>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</si>
  <si>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</si>
  <si>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</si>
  <si>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</si>
  <si>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</si>
  <si>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</si>
  <si>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</si>
  <si>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</si>
  <si>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</si>
  <si>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</si>
  <si>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</si>
  <si>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</si>
  <si>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</si>
  <si>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</si>
  <si>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</si>
  <si>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</si>
  <si>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</si>
  <si>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</si>
  <si>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</si>
  <si>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</si>
  <si>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</si>
  <si>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</si>
  <si>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</si>
  <si>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</si>
  <si>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</si>
  <si>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</si>
  <si>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</si>
  <si>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</si>
  <si>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</si>
  <si>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</si>
  <si>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</si>
  <si>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</si>
  <si>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</si>
  <si>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</si>
  <si>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</si>
  <si>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</si>
  <si>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</si>
  <si>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</si>
  <si>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</si>
  <si>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</si>
  <si>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</si>
  <si>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</si>
  <si>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</si>
  <si>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</si>
  <si>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</si>
  <si>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</si>
  <si>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</si>
  <si>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</si>
  <si>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</si>
  <si>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</si>
  <si>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</si>
  <si>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</si>
  <si>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</si>
  <si>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</si>
  <si>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</si>
  <si>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</si>
  <si>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</si>
  <si>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</si>
  <si>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</si>
  <si>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</si>
  <si>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</si>
  <si>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</si>
  <si>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</si>
  <si>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</si>
  <si>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</si>
  <si>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</si>
  <si>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</si>
  <si>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</si>
  <si>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</si>
  <si>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</si>
  <si>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</si>
  <si>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</si>
  <si>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</si>
  <si>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</si>
  <si>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</si>
  <si>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</si>
  <si>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</si>
  <si>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</si>
  <si>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</si>
  <si>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</si>
  <si>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</si>
  <si>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</si>
  <si>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</si>
  <si>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</si>
  <si>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</si>
  <si>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</si>
  <si>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</si>
  <si>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</si>
  <si>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</si>
  <si>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</si>
  <si>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</si>
  <si>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</si>
  <si>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</si>
  <si>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</si>
  <si>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</si>
  <si>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</si>
  <si>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</si>
  <si>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</si>
  <si>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</si>
  <si>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</si>
  <si>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</si>
  <si>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</si>
  <si>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</si>
  <si>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</si>
  <si>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</si>
  <si>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</si>
  <si>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</si>
  <si>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</si>
  <si>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</si>
  <si>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</si>
  <si>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</si>
  <si>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</si>
  <si>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</si>
  <si>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</si>
  <si>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</si>
  <si>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</si>
  <si>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</si>
  <si>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</si>
  <si>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</si>
  <si>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</si>
  <si>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</si>
  <si>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</si>
  <si>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</si>
  <si>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</si>
  <si>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</si>
  <si>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</si>
  <si>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</si>
  <si>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</si>
  <si>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</si>
  <si>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</si>
  <si>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</si>
  <si>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</si>
  <si>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</si>
  <si>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</si>
  <si>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</si>
  <si>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</si>
  <si>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</si>
  <si>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</si>
  <si>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</si>
  <si>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</si>
  <si>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</si>
  <si>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</si>
  <si>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</si>
  <si>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</si>
  <si>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</si>
  <si>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</si>
  <si>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</si>
  <si>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</si>
  <si>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</si>
  <si>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</si>
  <si>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</si>
  <si>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</si>
  <si>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</si>
  <si>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</si>
  <si>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</si>
  <si>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</si>
  <si>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</si>
  <si>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</si>
  <si>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</si>
  <si>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</si>
  <si>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</si>
  <si>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</si>
  <si>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</si>
  <si>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</si>
  <si>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</si>
  <si>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</si>
  <si>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</si>
  <si>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</si>
  <si>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</si>
  <si>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</si>
  <si>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</si>
  <si>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</si>
  <si>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</si>
  <si>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</si>
  <si>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</si>
  <si>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</si>
  <si>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</si>
  <si>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</si>
  <si>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</si>
  <si>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</si>
  <si>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</si>
  <si>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</si>
  <si>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</si>
  <si>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</si>
  <si>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</si>
  <si>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</si>
  <si>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</si>
  <si>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</si>
  <si>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</si>
  <si>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</si>
  <si>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</si>
  <si>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</si>
  <si>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</si>
  <si>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</si>
  <si>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</si>
  <si>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</si>
  <si>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</si>
  <si>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</si>
  <si>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</si>
  <si>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</si>
  <si>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</si>
  <si>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</si>
  <si>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</si>
  <si>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</si>
  <si>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</si>
  <si>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</si>
  <si>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</si>
  <si>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</si>
  <si>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</si>
  <si>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</si>
  <si>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</si>
  <si>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</si>
  <si>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</si>
  <si>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</si>
  <si>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</si>
  <si>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</si>
  <si>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</si>
  <si>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</si>
  <si>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</si>
  <si>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</si>
  <si>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</si>
  <si>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</si>
  <si>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</si>
  <si>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</si>
  <si>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</si>
  <si>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</si>
  <si>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</si>
  <si>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</si>
  <si>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</si>
  <si>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</si>
  <si>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</si>
  <si>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</si>
  <si>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</si>
  <si>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</si>
  <si>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</si>
  <si>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</si>
  <si>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</si>
  <si>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</si>
  <si>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</si>
  <si>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</si>
  <si>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</si>
  <si>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</si>
  <si>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</si>
  <si>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</si>
  <si>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</si>
  <si>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</si>
  <si>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</si>
  <si>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</si>
  <si>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</si>
  <si>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</si>
  <si>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</si>
  <si>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</si>
  <si>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</si>
  <si>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</si>
  <si>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</si>
  <si>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</si>
  <si>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</si>
  <si>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</si>
  <si>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</si>
  <si>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</si>
  <si>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</si>
  <si>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</si>
  <si>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</si>
  <si>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</si>
  <si>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</si>
  <si>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</si>
  <si>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</si>
  <si>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</si>
  <si>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</si>
  <si>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</si>
  <si>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</si>
  <si>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</si>
  <si>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</si>
  <si>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</si>
  <si>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</si>
  <si>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</si>
  <si>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</si>
  <si>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</si>
  <si>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</si>
  <si>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</si>
  <si>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</si>
  <si>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</si>
  <si>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</si>
  <si>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</si>
  <si>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</si>
  <si>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</si>
  <si>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</si>
  <si>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</si>
  <si>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</si>
  <si>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</si>
  <si>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</si>
  <si>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</si>
  <si>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</si>
  <si>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</si>
  <si>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</si>
  <si>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</si>
  <si>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</si>
  <si>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</si>
  <si>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</si>
  <si>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</si>
  <si>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</si>
  <si>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</si>
  <si>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</si>
  <si>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</si>
  <si>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</si>
  <si>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</si>
  <si>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</si>
  <si>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</si>
  <si>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</si>
  <si>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</si>
  <si>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</si>
  <si>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</si>
  <si>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</si>
  <si>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</si>
  <si>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</si>
  <si>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</si>
  <si>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</si>
  <si>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</si>
  <si>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</si>
  <si>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</si>
  <si>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</si>
  <si>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</si>
  <si>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</si>
  <si>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</si>
  <si>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</si>
  <si>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</si>
  <si>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</si>
  <si>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</si>
  <si>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</si>
  <si>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</si>
  <si>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</si>
  <si>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</si>
  <si>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</si>
  <si>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</si>
  <si>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</si>
  <si>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</si>
  <si>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</si>
  <si>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</si>
  <si>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</si>
  <si>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</si>
  <si>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</si>
  <si>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</si>
  <si>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</si>
  <si>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</si>
  <si>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</si>
  <si>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</si>
  <si>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</si>
  <si>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</si>
  <si>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</si>
  <si>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</si>
  <si>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</si>
  <si>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</si>
  <si>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</si>
  <si>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</si>
  <si>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</si>
  <si>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</si>
  <si>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</si>
  <si>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</si>
  <si>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</si>
  <si>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</si>
  <si>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</si>
  <si>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</si>
  <si>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</si>
  <si>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</si>
  <si>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</si>
  <si>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</si>
  <si>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</si>
  <si>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</si>
  <si>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</si>
  <si>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</si>
  <si>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</si>
  <si>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</si>
  <si>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</si>
  <si>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</si>
  <si>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</si>
  <si>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</si>
  <si>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</si>
  <si>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</si>
  <si>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</si>
  <si>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</si>
  <si>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</si>
  <si>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</si>
  <si>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</si>
  <si>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</si>
  <si>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</si>
  <si>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</si>
  <si>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</si>
  <si>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</si>
  <si>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</si>
  <si>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</si>
  <si>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</si>
  <si>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</si>
  <si>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</si>
  <si>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</si>
  <si>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</si>
  <si>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</si>
  <si>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</si>
  <si>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</si>
  <si>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</si>
  <si>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</si>
  <si>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</si>
  <si>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</si>
  <si>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</si>
  <si>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</si>
  <si>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</si>
  <si>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</si>
  <si>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</si>
  <si>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</si>
  <si>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</si>
  <si>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</si>
  <si>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</si>
  <si>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</si>
  <si>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</si>
  <si>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</si>
  <si>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</si>
  <si>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</si>
  <si>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</si>
  <si>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</si>
  <si>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</si>
  <si>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</si>
  <si>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</si>
  <si>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</si>
  <si>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</si>
  <si>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</si>
  <si>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</si>
  <si>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</si>
  <si>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</si>
  <si>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</si>
  <si>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</si>
  <si>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</si>
  <si>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</si>
  <si>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</si>
  <si>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</si>
  <si>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</si>
  <si>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</si>
  <si>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</si>
  <si>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</si>
  <si>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</si>
  <si>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</si>
  <si>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</si>
  <si>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</si>
  <si>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</si>
  <si>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</si>
  <si>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</si>
  <si>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</si>
  <si>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</si>
  <si>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</si>
  <si>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</si>
  <si>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</si>
  <si>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</si>
  <si>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</si>
  <si>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</si>
  <si>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</si>
  <si>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</si>
  <si>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</si>
  <si>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</si>
  <si>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</si>
  <si>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</si>
  <si>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</si>
  <si>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</si>
  <si>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</si>
  <si>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</si>
  <si>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</si>
  <si>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</si>
  <si>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</si>
  <si>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</si>
  <si>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</si>
  <si>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</si>
  <si>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</si>
  <si>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</si>
  <si>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</si>
  <si>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</si>
  <si>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</si>
  <si>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</si>
  <si>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</si>
  <si>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</si>
  <si>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</si>
  <si>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</si>
  <si>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</si>
  <si>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</si>
  <si>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</si>
  <si>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</si>
  <si>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</si>
  <si>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</si>
  <si>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</si>
  <si>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</si>
  <si>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</si>
  <si>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</si>
  <si>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</si>
  <si>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</si>
  <si>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</si>
  <si>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</si>
  <si>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</si>
  <si>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</si>
  <si>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</si>
  <si>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</si>
  <si>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</si>
  <si>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</si>
  <si>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</si>
  <si>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</si>
  <si>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</si>
  <si>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</si>
  <si>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</si>
  <si>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</si>
  <si>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</si>
  <si>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</si>
  <si>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</si>
  <si>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</si>
  <si>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</si>
  <si>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</si>
  <si>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</si>
  <si>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</si>
  <si>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</si>
  <si>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</si>
  <si>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</si>
  <si>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</si>
  <si>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</si>
  <si>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</si>
  <si>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</si>
  <si>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</si>
  <si>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</si>
  <si>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</si>
  <si>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</si>
  <si>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</si>
  <si>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</si>
  <si>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</si>
  <si>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</si>
  <si>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</si>
  <si>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</si>
  <si>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</si>
  <si>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</si>
  <si>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</si>
  <si>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</si>
  <si>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</si>
  <si>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</si>
  <si>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</si>
  <si>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</si>
  <si>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</si>
  <si>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</si>
  <si>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</si>
  <si>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</si>
  <si>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</si>
  <si>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</si>
  <si>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</si>
  <si>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</si>
  <si>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</si>
  <si>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</si>
  <si>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</si>
  <si>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</si>
  <si>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</si>
  <si>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</si>
  <si>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</si>
  <si>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</si>
  <si>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</si>
  <si>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</si>
  <si>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</si>
  <si>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</si>
  <si>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</si>
  <si>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</si>
  <si>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</si>
  <si>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</si>
  <si>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</si>
  <si>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</si>
  <si>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</si>
  <si>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</si>
  <si>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</si>
  <si>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</si>
  <si>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</si>
  <si>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</si>
  <si>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</si>
  <si>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</si>
  <si>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</si>
  <si>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</si>
  <si>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</si>
  <si>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</si>
  <si>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</si>
  <si>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</si>
  <si>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</si>
  <si>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</si>
  <si>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</si>
  <si>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</si>
  <si>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</si>
  <si>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</si>
  <si>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</si>
  <si>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</si>
  <si>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</si>
  <si>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</si>
  <si>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</si>
  <si>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</si>
  <si>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</si>
  <si>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</si>
  <si>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</si>
  <si>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</si>
  <si>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</si>
  <si>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</si>
  <si>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</si>
  <si>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</si>
  <si>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</si>
  <si>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</si>
  <si>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</si>
  <si>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</si>
  <si>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</si>
  <si>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</si>
  <si>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</si>
  <si>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</si>
  <si>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</si>
  <si>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</si>
  <si>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</si>
  <si>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</si>
  <si>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</si>
  <si>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</si>
  <si>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</si>
  <si>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</si>
  <si>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</si>
  <si>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</si>
  <si>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</si>
  <si>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</si>
  <si>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</si>
  <si>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</si>
  <si>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</si>
  <si>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</si>
  <si>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</si>
  <si>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</si>
  <si>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</si>
  <si>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</si>
  <si>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</si>
  <si>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</si>
  <si>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</si>
  <si>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</si>
  <si>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</si>
  <si>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</si>
  <si>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</si>
  <si>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</si>
  <si>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</si>
  <si>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</si>
  <si>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</si>
  <si>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</si>
  <si>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</si>
  <si>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</si>
  <si>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</si>
  <si>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</si>
  <si>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</si>
  <si>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</si>
  <si>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</si>
  <si>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</si>
  <si>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</si>
  <si>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</si>
  <si>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</si>
  <si>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</si>
  <si>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</si>
  <si>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</si>
  <si>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</si>
  <si>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</si>
  <si>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</si>
  <si>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</si>
  <si>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</si>
  <si>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</si>
  <si>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</si>
  <si>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</si>
  <si>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</si>
  <si>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</si>
  <si>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</si>
  <si>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</si>
  <si>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</si>
  <si>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</si>
  <si>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</si>
  <si>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</si>
  <si>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</si>
  <si>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</si>
  <si>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</si>
  <si>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</si>
  <si>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</si>
  <si>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</si>
  <si>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</si>
  <si>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</si>
  <si>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</si>
  <si>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</si>
  <si>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</si>
  <si>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</si>
  <si>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</si>
  <si>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</si>
  <si>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</si>
  <si>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</si>
  <si>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</si>
  <si>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</si>
  <si>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</si>
  <si>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</si>
  <si>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</si>
  <si>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</si>
  <si>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</si>
  <si>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</si>
  <si>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</si>
  <si>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</si>
  <si>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</si>
  <si>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</si>
  <si>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</si>
  <si>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</si>
  <si>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</si>
  <si>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</si>
  <si>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</si>
  <si>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</si>
  <si>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</si>
  <si>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</si>
  <si>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</si>
  <si>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</si>
  <si>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</si>
  <si>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</si>
  <si>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</si>
  <si>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</si>
  <si>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</si>
  <si>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</si>
  <si>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</si>
  <si>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</si>
  <si>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</si>
  <si>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</si>
  <si>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</si>
  <si>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</si>
  <si>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</si>
  <si>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</si>
  <si>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</si>
  <si>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</si>
  <si>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</si>
  <si>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</si>
  <si>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</si>
  <si>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</si>
  <si>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</si>
  <si>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</si>
  <si>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</si>
  <si>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</si>
  <si>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</si>
  <si>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</si>
  <si>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</si>
  <si>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</si>
  <si>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</si>
  <si>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</si>
  <si>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</si>
  <si>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</si>
  <si>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</si>
  <si>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</si>
  <si>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</si>
  <si>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</si>
  <si>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</si>
  <si>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</si>
  <si>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</si>
  <si>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</si>
  <si>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</si>
  <si>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</si>
  <si>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</si>
  <si>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</si>
  <si>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</si>
  <si>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</si>
  <si>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</si>
  <si>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</si>
  <si>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</si>
  <si>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</si>
  <si>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</si>
  <si>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</si>
  <si>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</si>
  <si>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</si>
  <si>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</si>
  <si>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</si>
  <si>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</si>
  <si>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</si>
  <si>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</si>
  <si>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</si>
  <si>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</si>
  <si>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</si>
  <si>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</si>
  <si>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</si>
  <si>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</si>
  <si>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</si>
  <si>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</si>
  <si>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</si>
  <si>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</si>
  <si>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</si>
  <si>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</si>
  <si>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</si>
  <si>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</si>
  <si>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</si>
  <si>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</si>
  <si>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</si>
  <si>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</si>
  <si>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</si>
  <si>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</si>
  <si>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</si>
  <si>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</si>
  <si>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</si>
  <si>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</si>
  <si>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</si>
  <si>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</si>
  <si>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</si>
  <si>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</si>
  <si>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</si>
  <si>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</si>
  <si>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</si>
  <si>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</si>
  <si>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</si>
  <si>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</si>
  <si>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</si>
  <si>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</si>
  <si>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</si>
  <si>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</si>
  <si>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</si>
  <si>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</si>
  <si>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</si>
  <si>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</si>
  <si>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</si>
  <si>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</si>
  <si>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</si>
  <si>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</si>
  <si>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</si>
  <si>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</si>
  <si>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</si>
  <si>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</si>
  <si>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</si>
  <si>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</si>
  <si>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</si>
  <si>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</si>
  <si>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</si>
  <si>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</si>
  <si>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</si>
  <si>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</si>
  <si>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</si>
  <si>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</si>
  <si>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</si>
  <si>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</si>
  <si>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</si>
  <si>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</si>
  <si>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</si>
  <si>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</si>
  <si>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</si>
  <si>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</si>
  <si>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</si>
  <si>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</si>
  <si>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</si>
  <si>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</si>
  <si>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</si>
  <si>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</si>
  <si>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</si>
  <si>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</si>
  <si>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</si>
  <si>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</si>
  <si>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</si>
  <si>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</si>
  <si>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</si>
  <si>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</si>
  <si>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</si>
  <si>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</si>
  <si>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</si>
  <si>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</si>
  <si>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</si>
  <si>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</si>
  <si>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</si>
  <si>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</si>
  <si>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</si>
  <si>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</si>
  <si>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</si>
  <si>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</si>
  <si>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</si>
  <si>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</si>
  <si>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</si>
  <si>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</si>
  <si>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</si>
  <si>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</si>
  <si>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</si>
  <si>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</si>
  <si>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</si>
  <si>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</si>
  <si>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</si>
  <si>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</si>
  <si>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</si>
  <si>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</si>
  <si>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</si>
  <si>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</si>
  <si>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</si>
  <si>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</si>
  <si>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</si>
  <si>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</si>
  <si>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</si>
  <si>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</si>
  <si>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</si>
  <si>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</si>
  <si>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</si>
  <si>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</si>
  <si>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</si>
  <si>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</si>
  <si>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</si>
  <si>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</si>
  <si>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</si>
  <si>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</si>
  <si>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</si>
  <si>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</si>
  <si>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</si>
  <si>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</si>
  <si>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</si>
  <si>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</si>
  <si>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</si>
  <si>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</si>
  <si>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</si>
  <si>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</si>
  <si>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</si>
  <si>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</si>
  <si>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</si>
  <si>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</si>
  <si>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</si>
  <si>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</si>
  <si>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</si>
  <si>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</si>
  <si>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</si>
  <si>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</si>
  <si>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</si>
  <si>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</si>
  <si>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</si>
  <si>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</si>
  <si>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</si>
  <si>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</si>
  <si>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</si>
  <si>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</si>
  <si>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</si>
  <si>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</si>
  <si>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</si>
  <si>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</si>
  <si>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</si>
  <si>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</si>
  <si>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</si>
  <si>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</si>
  <si>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</si>
  <si>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</si>
  <si>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</si>
  <si>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</si>
  <si>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</si>
  <si>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</si>
  <si>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</si>
  <si>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</si>
  <si>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</si>
  <si>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</si>
  <si>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</si>
  <si>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</si>
  <si>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</si>
  <si>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</si>
  <si>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</si>
  <si>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</si>
  <si>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</si>
  <si>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</si>
  <si>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</si>
  <si>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</si>
  <si>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</si>
  <si>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</si>
  <si>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</si>
  <si>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</si>
  <si>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</si>
  <si>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</si>
  <si>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</si>
  <si>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</si>
  <si>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</si>
  <si>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</si>
  <si>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</si>
  <si>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</si>
  <si>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</si>
  <si>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</si>
  <si>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</si>
  <si>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</si>
  <si>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</si>
  <si>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</si>
  <si>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</si>
  <si>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</si>
  <si>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</si>
  <si>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</si>
  <si>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</si>
  <si>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</si>
  <si>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</si>
  <si>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</si>
  <si>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</si>
  <si>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</si>
  <si>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</si>
  <si>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</si>
  <si>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</si>
  <si>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</si>
  <si>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</si>
  <si>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</si>
  <si>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</si>
  <si>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</si>
  <si>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</si>
  <si>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</si>
  <si>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</si>
  <si>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</si>
  <si>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</si>
  <si>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</si>
  <si>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</si>
  <si>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</si>
  <si>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</si>
  <si>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</si>
  <si>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</si>
  <si>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</si>
  <si>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</si>
  <si>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</si>
  <si>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</si>
  <si>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</si>
  <si>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</si>
  <si>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</si>
  <si>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</si>
  <si>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</si>
  <si>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</si>
  <si>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</si>
  <si>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</si>
  <si>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</si>
  <si>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</si>
  <si>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</si>
  <si>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</si>
  <si>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</si>
  <si>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</si>
  <si>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</si>
  <si>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</si>
  <si>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</si>
  <si>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</si>
  <si>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</si>
  <si>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</si>
  <si>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</si>
  <si>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</si>
  <si>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</si>
  <si>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</si>
  <si>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</si>
  <si>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</si>
  <si>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</si>
  <si>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</si>
  <si>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</si>
  <si>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</si>
  <si>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</si>
  <si>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</si>
  <si>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</si>
  <si>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</si>
  <si>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</si>
  <si>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</si>
  <si>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</si>
  <si>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</si>
  <si>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</si>
  <si>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</si>
  <si>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</si>
  <si>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</si>
  <si>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</si>
  <si>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</si>
  <si>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</si>
  <si>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</si>
  <si>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</si>
  <si>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</si>
  <si>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</si>
  <si>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</si>
  <si>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</si>
  <si>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</si>
  <si>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</si>
  <si>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</si>
  <si>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</si>
  <si>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</si>
  <si>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</si>
  <si>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</si>
  <si>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</si>
  <si>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</si>
  <si>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</si>
  <si>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</si>
  <si>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</si>
  <si>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</si>
  <si>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</si>
  <si>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</si>
  <si>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</si>
  <si>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</si>
  <si>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</si>
  <si>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</si>
  <si>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</si>
  <si>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</si>
  <si>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</si>
  <si>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</si>
  <si>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</si>
  <si>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</si>
  <si>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</si>
  <si>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</si>
  <si>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</si>
  <si>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</si>
  <si>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</si>
  <si>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</si>
  <si>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</si>
  <si>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</si>
  <si>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</si>
  <si>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</si>
  <si>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</si>
  <si>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</si>
  <si>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</si>
  <si>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</si>
  <si>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</si>
  <si>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</si>
  <si>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</si>
  <si>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</si>
  <si>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</si>
  <si>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</si>
  <si>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</si>
  <si>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</si>
  <si>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</si>
  <si>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</si>
  <si>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</si>
  <si>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</si>
  <si>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</si>
  <si>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</si>
  <si>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</si>
  <si>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</si>
  <si>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</si>
  <si>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</si>
  <si>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</si>
  <si>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</si>
  <si>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</si>
  <si>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</si>
  <si>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</si>
  <si>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</si>
  <si>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</si>
  <si>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</si>
  <si>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</si>
  <si>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</si>
  <si>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</si>
  <si>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</si>
  <si>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</si>
  <si>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</si>
  <si>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</si>
  <si>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</si>
  <si>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</si>
  <si>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</si>
  <si>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</si>
  <si>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</si>
  <si>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</si>
  <si>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</si>
  <si>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</si>
  <si>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</si>
  <si>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</si>
  <si>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</si>
  <si>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</si>
  <si>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</si>
  <si>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</si>
  <si>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</si>
  <si>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</si>
  <si>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</si>
  <si>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</si>
  <si>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</si>
  <si>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</si>
  <si>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</si>
  <si>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</si>
  <si>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</si>
  <si>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</si>
  <si>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</si>
  <si>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</si>
  <si>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</si>
  <si>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</si>
  <si>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</si>
  <si>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</si>
  <si>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</si>
  <si>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</si>
  <si>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</si>
  <si>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</si>
  <si>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</si>
  <si>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</si>
  <si>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</si>
  <si>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</si>
  <si>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</si>
  <si>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</si>
  <si>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</si>
  <si>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</si>
  <si>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</si>
  <si>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</si>
  <si>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</si>
  <si>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</si>
  <si>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</si>
  <si>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</si>
  <si>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</si>
  <si>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</si>
  <si>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</si>
  <si>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</si>
  <si>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</si>
  <si>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</si>
  <si>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</si>
  <si>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</si>
  <si>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</si>
  <si>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</si>
  <si>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</si>
  <si>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</si>
  <si>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</si>
  <si>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</si>
  <si>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</si>
  <si>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</si>
  <si>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</si>
  <si>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</si>
  <si>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</si>
  <si>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</si>
  <si>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</si>
  <si>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</si>
  <si>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</si>
  <si>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</si>
  <si>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</si>
  <si>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</si>
  <si>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</si>
  <si>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</si>
  <si>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</si>
  <si>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</si>
  <si>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</si>
  <si>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</si>
  <si>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</si>
  <si>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</si>
  <si>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</si>
  <si>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</si>
  <si>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</si>
  <si>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</si>
  <si>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</si>
  <si>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</si>
  <si>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</si>
  <si>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</si>
  <si>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</si>
  <si>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</si>
  <si>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</si>
  <si>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</si>
  <si>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</si>
  <si>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</si>
  <si>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</si>
  <si>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</si>
  <si>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</si>
  <si>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</si>
  <si>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</si>
  <si>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</si>
  <si>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</si>
  <si>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</si>
  <si>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</si>
  <si>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</si>
  <si>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</si>
  <si>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</si>
  <si>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</si>
  <si>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</si>
  <si>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</si>
  <si>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</si>
  <si>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</si>
  <si>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</si>
  <si>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</si>
  <si>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</si>
  <si>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</si>
  <si>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</si>
  <si>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</si>
  <si>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</si>
  <si>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</si>
  <si>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</si>
  <si>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</si>
  <si>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</si>
  <si>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</si>
  <si>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</si>
  <si>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</si>
  <si>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</si>
  <si>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</si>
  <si>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</si>
  <si>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</si>
  <si>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</si>
  <si>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</si>
  <si>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</si>
  <si>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</si>
  <si>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</si>
  <si>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</si>
  <si>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</si>
  <si>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</si>
  <si>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</si>
  <si>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</si>
  <si>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</si>
  <si>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</si>
  <si>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</si>
  <si>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</si>
  <si>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</si>
  <si>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</si>
  <si>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</si>
  <si>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</si>
  <si>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</si>
  <si>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</si>
  <si>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</si>
  <si>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</si>
  <si>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</si>
  <si>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</si>
  <si>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</si>
  <si>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</si>
  <si>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</si>
  <si>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</si>
  <si>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</si>
  <si>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</si>
  <si>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</si>
  <si>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</si>
  <si>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</si>
  <si>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</si>
  <si>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</si>
  <si>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</si>
  <si>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</si>
  <si>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</si>
  <si>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</si>
  <si>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</si>
  <si>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</si>
  <si>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</si>
  <si>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</si>
  <si>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</si>
  <si>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</si>
  <si>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</si>
  <si>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</si>
  <si>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</si>
  <si>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</si>
  <si>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</si>
  <si>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</si>
  <si>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</si>
  <si>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</si>
  <si>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</si>
  <si>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</si>
  <si>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</si>
  <si>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</si>
  <si>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</si>
  <si>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</si>
  <si>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</si>
  <si>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</si>
  <si>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</si>
  <si>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</si>
  <si>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</si>
  <si>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</si>
  <si>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</si>
  <si>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</si>
  <si>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</si>
  <si>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</si>
  <si>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</si>
  <si>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</si>
  <si>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</si>
  <si>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</si>
  <si>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</si>
  <si>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</si>
  <si>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</si>
  <si>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</si>
  <si>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</si>
  <si>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</si>
  <si>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</si>
  <si>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</si>
  <si>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</si>
  <si>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</si>
  <si>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</si>
  <si>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</si>
  <si>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</si>
  <si>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</si>
  <si>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</si>
  <si>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</si>
  <si>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</si>
  <si>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</si>
  <si>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</si>
  <si>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</si>
  <si>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</si>
  <si>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</si>
  <si>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</si>
  <si>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</si>
  <si>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</si>
  <si>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</si>
  <si>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</si>
  <si>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</si>
  <si>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</si>
  <si>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</si>
  <si>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</si>
  <si>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</si>
  <si>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</si>
  <si>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</si>
  <si>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</si>
  <si>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</si>
  <si>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</si>
  <si>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</si>
  <si>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</si>
  <si>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</si>
  <si>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</si>
  <si>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</si>
  <si>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</si>
  <si>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</si>
  <si>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</si>
  <si>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</si>
  <si>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</si>
  <si>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</si>
  <si>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</si>
  <si>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</si>
  <si>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</si>
  <si>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</si>
  <si>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</si>
  <si>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</si>
  <si>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</si>
  <si>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</si>
  <si>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</si>
  <si>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</si>
  <si>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</si>
  <si>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</si>
  <si>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</si>
  <si>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</si>
  <si>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</si>
  <si>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</si>
  <si>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</si>
  <si>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</si>
  <si>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</si>
  <si>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</si>
  <si>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</si>
  <si>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</si>
  <si>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</si>
  <si>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</si>
  <si>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</si>
  <si>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</si>
  <si>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</si>
  <si>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</si>
  <si>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</si>
  <si>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</si>
  <si>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</si>
  <si>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</si>
  <si>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</si>
  <si>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</si>
  <si>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</si>
  <si>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</si>
  <si>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</si>
  <si>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</si>
  <si>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</si>
  <si>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</si>
  <si>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</si>
  <si>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</si>
  <si>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</si>
  <si>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</si>
  <si>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</si>
  <si>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</si>
  <si>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</si>
  <si>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</si>
  <si>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</si>
  <si>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</si>
  <si>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</si>
  <si>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</si>
  <si>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</si>
  <si>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</si>
  <si>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</si>
  <si>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</si>
  <si>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</si>
  <si>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</si>
  <si>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</si>
  <si>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</si>
  <si>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</si>
  <si>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</si>
  <si>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</si>
  <si>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</si>
  <si>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</si>
  <si>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</si>
  <si>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</si>
  <si>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</si>
  <si>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</si>
  <si>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</si>
  <si>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</si>
  <si>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</si>
  <si>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</si>
  <si>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</si>
  <si>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</si>
  <si>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</si>
  <si>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</si>
  <si>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</si>
  <si>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</si>
  <si>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</si>
  <si>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</si>
  <si>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</si>
  <si>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</si>
  <si>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</si>
  <si>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</si>
  <si>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</si>
  <si>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</si>
  <si>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</si>
  <si>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</si>
  <si>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</si>
  <si>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</si>
  <si>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</si>
  <si>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</si>
  <si>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</si>
  <si>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</si>
  <si>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</si>
  <si>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</si>
  <si>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</si>
  <si>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</si>
  <si>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</si>
  <si>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</si>
  <si>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</si>
  <si>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</si>
  <si>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</si>
  <si>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</si>
  <si>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</si>
  <si>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</si>
  <si>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</si>
  <si>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</si>
  <si>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</si>
  <si>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</si>
  <si>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</si>
  <si>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</si>
  <si>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</si>
  <si>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</si>
  <si>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</si>
  <si>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</si>
  <si>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</si>
  <si>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</si>
  <si>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</si>
  <si>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</si>
  <si>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</si>
  <si>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</si>
  <si>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</si>
  <si>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</si>
  <si>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</si>
  <si>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</si>
  <si>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</si>
  <si>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</si>
  <si>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</si>
  <si>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</si>
  <si>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</si>
  <si>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</si>
  <si>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</si>
  <si>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</si>
  <si>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</si>
  <si>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</si>
  <si>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</si>
  <si>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</si>
  <si>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</si>
  <si>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</si>
  <si>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</si>
  <si>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</si>
  <si>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</si>
  <si>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</si>
  <si>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</si>
  <si>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</si>
  <si>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</si>
  <si>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</si>
  <si>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</si>
  <si>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</si>
  <si>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</si>
  <si>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</si>
  <si>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</si>
  <si>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</si>
  <si>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</si>
  <si>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</si>
  <si>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</si>
  <si>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</si>
  <si>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</si>
  <si>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</si>
  <si>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</si>
  <si>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</si>
  <si>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</si>
  <si>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</si>
  <si>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</si>
  <si>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</si>
  <si>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</si>
  <si>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</si>
  <si>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</si>
  <si>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</si>
  <si>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</si>
  <si>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</si>
  <si>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</si>
  <si>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</si>
  <si>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</si>
  <si>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</si>
  <si>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</si>
  <si>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</si>
  <si>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</si>
  <si>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</si>
  <si>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</si>
  <si>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</si>
  <si>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</si>
  <si>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</si>
  <si>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</si>
  <si>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</si>
  <si>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</si>
  <si>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</si>
  <si>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</si>
  <si>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</si>
  <si>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</si>
  <si>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</si>
  <si>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</si>
  <si>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</si>
  <si>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</si>
  <si>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</si>
  <si>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</si>
  <si>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</si>
  <si>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</si>
  <si>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</si>
  <si>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</si>
  <si>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</si>
  <si>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</si>
  <si>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</si>
  <si>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</si>
  <si>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</si>
  <si>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</si>
  <si>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</si>
  <si>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</si>
  <si>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</si>
  <si>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</si>
  <si>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</si>
  <si>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</si>
  <si>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</si>
  <si>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</si>
  <si>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</si>
  <si>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</si>
  <si>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</si>
  <si>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</si>
  <si>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</si>
  <si>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</si>
  <si>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</si>
  <si>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</si>
  <si>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</si>
  <si>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</si>
  <si>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</si>
  <si>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</si>
  <si>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</si>
  <si>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</si>
  <si>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</si>
  <si>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</si>
  <si>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</si>
  <si>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</si>
  <si>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</si>
  <si>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</si>
  <si>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</si>
  <si>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</si>
  <si>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</si>
  <si>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</si>
  <si>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</si>
  <si>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</si>
  <si>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</si>
  <si>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</si>
  <si>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</si>
  <si>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</si>
  <si>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</si>
  <si>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</si>
  <si>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</si>
  <si>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</si>
  <si>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</si>
  <si>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</si>
  <si>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</si>
  <si>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</si>
  <si>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</si>
  <si>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</si>
  <si>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</si>
  <si>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</si>
  <si>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</si>
  <si>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</si>
  <si>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</si>
  <si>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</si>
  <si>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</si>
  <si>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</si>
  <si>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</si>
  <si>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</si>
  <si>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</si>
  <si>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</si>
  <si>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</si>
  <si>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</si>
  <si>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</si>
  <si>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</si>
  <si>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</si>
  <si>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</si>
  <si>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</si>
  <si>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</si>
  <si>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</si>
  <si>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</si>
  <si>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</si>
  <si>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</si>
  <si>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</si>
  <si>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</si>
  <si>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</si>
  <si>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</si>
  <si>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</si>
  <si>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</si>
  <si>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</si>
  <si>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</si>
  <si>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</si>
  <si>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</si>
  <si>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</si>
  <si>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</si>
  <si>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</si>
  <si>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</si>
  <si>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</si>
  <si>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</si>
  <si>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</si>
  <si>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</si>
  <si>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</si>
  <si>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</si>
  <si>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</si>
  <si>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</si>
  <si>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</si>
  <si>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</si>
  <si>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</si>
  <si>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</si>
  <si>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</si>
  <si>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</si>
  <si>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</si>
  <si>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</si>
  <si>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</si>
  <si>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</si>
  <si>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</si>
  <si>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</si>
  <si>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</si>
  <si>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</si>
  <si>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</si>
  <si>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</si>
  <si>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</si>
  <si>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</si>
  <si>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</si>
  <si>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</si>
  <si>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</si>
  <si>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</si>
  <si>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</si>
  <si>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</si>
  <si>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</si>
  <si>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</si>
  <si>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</si>
  <si>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</si>
  <si>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</si>
  <si>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</si>
  <si>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</si>
  <si>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</si>
  <si>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</si>
  <si>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</si>
  <si>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</si>
  <si>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</si>
  <si>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</si>
  <si>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</si>
  <si>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</si>
  <si>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</si>
  <si>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</si>
  <si>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</si>
  <si>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</si>
  <si>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</si>
  <si>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</si>
  <si>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</si>
  <si>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</si>
  <si>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</si>
  <si>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</si>
  <si>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</si>
  <si>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</si>
  <si>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</si>
  <si>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</si>
  <si>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</si>
  <si>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</si>
  <si>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</si>
  <si>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</si>
  <si>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</si>
  <si>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</si>
  <si>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</si>
  <si>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</si>
  <si>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</si>
  <si>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</si>
  <si>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</si>
  <si>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</si>
  <si>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</si>
  <si>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</si>
  <si>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</si>
  <si>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</si>
  <si>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</si>
  <si>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</si>
  <si>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</si>
  <si>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</si>
  <si>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</si>
  <si>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</si>
  <si>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</si>
  <si>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</si>
  <si>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</si>
  <si>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</si>
  <si>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</si>
  <si>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</si>
  <si>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</si>
  <si>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</si>
  <si>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</si>
  <si>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</si>
  <si>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</si>
  <si>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</si>
  <si>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</si>
  <si>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</si>
  <si>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</si>
  <si>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</si>
  <si>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</si>
  <si>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</si>
  <si>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</si>
  <si>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</si>
  <si>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</si>
  <si>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</si>
  <si>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</si>
  <si>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</si>
  <si>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</si>
  <si>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</si>
  <si>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</si>
  <si>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</si>
  <si>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</si>
  <si>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</si>
  <si>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</si>
  <si>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</si>
  <si>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</si>
  <si>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</si>
  <si>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</si>
  <si>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</si>
  <si>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</si>
  <si>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</si>
  <si>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</si>
  <si>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</si>
  <si>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</si>
  <si>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</si>
  <si>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</si>
  <si>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</si>
  <si>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</si>
  <si>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</si>
  <si>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</si>
  <si>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</si>
  <si>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</si>
  <si>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</si>
  <si>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</si>
  <si>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</si>
  <si>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</si>
  <si>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</si>
  <si>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</si>
  <si>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</si>
  <si>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</si>
  <si>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</si>
  <si>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</si>
  <si>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</si>
  <si>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</si>
  <si>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</si>
  <si>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</si>
  <si>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</si>
  <si>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</si>
  <si>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</si>
  <si>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</si>
  <si>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</si>
  <si>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</si>
  <si>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</si>
  <si>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</si>
  <si>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</si>
  <si>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</si>
  <si>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</si>
  <si>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</si>
  <si>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</si>
  <si>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</si>
  <si>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</si>
  <si>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</si>
  <si>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</si>
  <si>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</si>
  <si>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</si>
  <si>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</si>
  <si>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</si>
  <si>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</si>
  <si>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</si>
  <si>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</si>
  <si>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</si>
  <si>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</si>
  <si>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</si>
  <si>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</si>
  <si>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</si>
  <si>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</si>
  <si>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</si>
  <si>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</si>
  <si>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</si>
  <si>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</si>
  <si>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</si>
  <si>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</si>
  <si>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</si>
  <si>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</si>
  <si>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</si>
  <si>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</si>
  <si>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</si>
  <si>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</si>
  <si>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</si>
  <si>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</si>
  <si>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</si>
  <si>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</si>
  <si>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</si>
  <si>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</si>
  <si>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</si>
  <si>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</si>
  <si>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</si>
  <si>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</si>
  <si>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</si>
  <si>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</si>
  <si>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</si>
  <si>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</si>
  <si>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</si>
  <si>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</si>
  <si>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</si>
  <si>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</si>
  <si>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</si>
  <si>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</si>
  <si>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</si>
  <si>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</si>
  <si>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</si>
  <si>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</si>
  <si>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</si>
  <si>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</si>
  <si>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</si>
  <si>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</si>
  <si>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</si>
  <si>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</si>
  <si>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</si>
  <si>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</si>
  <si>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</si>
  <si>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</si>
  <si>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</si>
  <si>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</si>
  <si>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</si>
  <si>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</si>
  <si>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</si>
  <si>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</si>
  <si>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</si>
  <si>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</si>
  <si>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</si>
  <si>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</si>
  <si>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</si>
  <si>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</si>
  <si>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</si>
  <si>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</si>
  <si>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</si>
  <si>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</si>
  <si>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</si>
  <si>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</si>
  <si>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</si>
  <si>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</si>
  <si>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</si>
  <si>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</si>
  <si>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</si>
  <si>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</si>
  <si>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</si>
  <si>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</si>
  <si>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</si>
  <si>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</si>
  <si>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</si>
  <si>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</si>
  <si>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</si>
  <si>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</si>
  <si>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</si>
  <si>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</si>
  <si>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</si>
  <si>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</si>
  <si>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</si>
  <si>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</si>
  <si>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</si>
  <si>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</si>
  <si>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</si>
  <si>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</si>
  <si>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</si>
  <si>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</si>
  <si>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</si>
  <si>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</si>
  <si>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</si>
  <si>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</si>
  <si>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</si>
  <si>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</si>
  <si>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</si>
  <si>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</si>
  <si>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</si>
  <si>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</si>
  <si>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</si>
  <si>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</si>
  <si>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</si>
  <si>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</si>
  <si>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</si>
  <si>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</si>
  <si>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</si>
  <si>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</si>
  <si>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</si>
  <si>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</si>
  <si>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</si>
  <si>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</si>
  <si>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</si>
  <si>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</si>
  <si>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</si>
  <si>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</si>
  <si>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</si>
  <si>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</si>
  <si>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</si>
  <si>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</si>
  <si>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</si>
  <si>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</si>
  <si>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</si>
  <si>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</si>
  <si>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</si>
  <si>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</si>
  <si>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</si>
  <si>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</si>
  <si>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</si>
  <si>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</si>
  <si>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</si>
  <si>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</si>
  <si>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</si>
  <si>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</si>
  <si>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</si>
  <si>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</si>
  <si>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</si>
  <si>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</si>
  <si>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</si>
  <si>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</si>
  <si>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</si>
  <si>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</si>
  <si>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</si>
  <si>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</si>
  <si>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</si>
  <si>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</si>
  <si>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</si>
  <si>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</si>
  <si>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</si>
  <si>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</si>
  <si>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</si>
  <si>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</si>
  <si>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</si>
  <si>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</si>
  <si>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</si>
  <si>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</si>
  <si>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</si>
  <si>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</si>
  <si>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</si>
  <si>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</si>
  <si>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</si>
  <si>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</si>
  <si>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</si>
  <si>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</si>
  <si>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</si>
  <si>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</si>
  <si>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</si>
  <si>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</si>
  <si>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</si>
  <si>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</si>
  <si>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</si>
  <si>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</si>
  <si>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</si>
  <si>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</si>
  <si>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</si>
  <si>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</si>
  <si>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</si>
  <si>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</si>
  <si>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</si>
  <si>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</si>
  <si>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</si>
  <si>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</si>
  <si>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</si>
  <si>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</si>
  <si>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</si>
  <si>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</si>
  <si>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</si>
  <si>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</si>
  <si>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</si>
  <si>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</si>
  <si>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</si>
  <si>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</si>
  <si>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</si>
  <si>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</si>
  <si>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</si>
  <si>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</si>
  <si>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</si>
  <si>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</si>
  <si>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</si>
  <si>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</si>
  <si>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</si>
  <si>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</si>
  <si>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</si>
  <si>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</si>
  <si>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</si>
  <si>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</si>
  <si>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</si>
  <si>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</si>
  <si>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</si>
  <si>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</si>
  <si>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</si>
  <si>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</si>
  <si>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</si>
  <si>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</si>
  <si>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</si>
  <si>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</si>
  <si>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</si>
  <si>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</si>
  <si>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</si>
  <si>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</si>
  <si>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</si>
  <si>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</si>
  <si>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</si>
  <si>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</si>
  <si>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</si>
  <si>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</si>
  <si>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</si>
  <si>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</si>
  <si>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</si>
  <si>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</si>
  <si>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</si>
  <si>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</si>
  <si>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</si>
  <si>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</si>
  <si>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</si>
  <si>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</si>
  <si>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</si>
  <si>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</si>
  <si>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</si>
  <si>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</si>
  <si>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</si>
  <si>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</si>
  <si>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</si>
  <si>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</si>
  <si>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</si>
  <si>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</si>
  <si>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</si>
  <si>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</si>
  <si>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</si>
  <si>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</si>
  <si>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</si>
  <si>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</si>
  <si>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</si>
  <si>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</si>
  <si>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</si>
  <si>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</si>
  <si>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</si>
  <si>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</si>
  <si>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</si>
  <si>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</si>
  <si>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</si>
  <si>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</si>
  <si>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</si>
  <si>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</si>
  <si>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</si>
  <si>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</si>
  <si>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</si>
  <si>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</si>
  <si>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</si>
  <si>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</si>
  <si>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</si>
  <si>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</si>
  <si>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</si>
  <si>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</si>
  <si>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</si>
  <si>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</si>
  <si>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</si>
  <si>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</si>
  <si>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</si>
  <si>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</si>
  <si>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</si>
  <si>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</si>
  <si>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</si>
  <si>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</si>
  <si>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</si>
  <si>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</si>
  <si>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</si>
  <si>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</si>
  <si>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</si>
  <si>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</si>
  <si>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</si>
  <si>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</si>
  <si>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</si>
  <si>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</si>
  <si>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</si>
  <si>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</si>
  <si>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</si>
  <si>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</si>
  <si>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</si>
  <si>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</si>
  <si>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</si>
  <si>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</si>
  <si>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</si>
  <si>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</si>
  <si>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</si>
  <si>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</si>
  <si>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</si>
  <si>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</si>
  <si>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</si>
  <si>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</si>
  <si>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</si>
  <si>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</si>
  <si>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</si>
  <si>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</si>
  <si>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</si>
  <si>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</si>
  <si>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</si>
  <si>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</si>
  <si>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</si>
  <si>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</si>
  <si>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</si>
  <si>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</si>
  <si>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</si>
  <si>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</si>
  <si>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</si>
  <si>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</si>
  <si>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</si>
  <si>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</si>
  <si>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</si>
  <si>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</si>
  <si>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</si>
  <si>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</si>
  <si>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</si>
  <si>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</si>
  <si>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</si>
  <si>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</si>
  <si>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</si>
  <si>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</si>
  <si>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</si>
  <si>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</si>
  <si>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</si>
  <si>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</si>
  <si>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</si>
  <si>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</si>
  <si>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</si>
  <si>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</si>
  <si>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</si>
  <si>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</si>
  <si>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</si>
  <si>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</si>
  <si>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</si>
  <si>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</si>
  <si>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</si>
  <si>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</si>
  <si>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</si>
  <si>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</si>
  <si>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</si>
  <si>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</si>
  <si>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</si>
  <si>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</si>
  <si>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</si>
  <si>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</si>
  <si>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</si>
  <si>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</si>
  <si>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</si>
  <si>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</si>
  <si>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</si>
  <si>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</si>
  <si>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</si>
  <si>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</si>
  <si>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</si>
  <si>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</si>
  <si>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</si>
  <si>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</si>
  <si>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</si>
  <si>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</si>
  <si>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</si>
  <si>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</si>
  <si>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</si>
  <si>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</si>
  <si>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</si>
  <si>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</si>
  <si>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</si>
  <si>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</si>
  <si>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</si>
  <si>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</si>
  <si>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</si>
  <si>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</si>
  <si>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</si>
  <si>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</si>
  <si>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</si>
  <si>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</si>
  <si>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</si>
  <si>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</si>
  <si>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</si>
  <si>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</si>
  <si>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</si>
  <si>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</si>
  <si>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</si>
  <si>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</si>
  <si>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</si>
  <si>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</si>
  <si>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</si>
  <si>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</si>
  <si>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</si>
  <si>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</si>
  <si>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</si>
  <si>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</si>
  <si>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</si>
  <si>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</si>
  <si>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</si>
  <si>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</si>
  <si>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</si>
  <si>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</si>
  <si>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</si>
  <si>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</si>
  <si>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</si>
  <si>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</si>
  <si>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</si>
  <si>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</si>
  <si>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</si>
  <si>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</si>
  <si>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</si>
  <si>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</si>
  <si>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</si>
  <si>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</si>
  <si>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</si>
  <si>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</si>
  <si>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</si>
  <si>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</si>
  <si>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</si>
  <si>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</si>
  <si>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</si>
  <si>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</si>
  <si>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</si>
  <si>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</si>
  <si>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</si>
  <si>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</si>
  <si>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</si>
  <si>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</si>
  <si>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</si>
  <si>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</si>
  <si>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</si>
  <si>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</si>
  <si>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</si>
  <si>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</si>
  <si>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</si>
  <si>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</si>
  <si>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</si>
  <si>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</si>
  <si>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</si>
  <si>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</si>
  <si>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</si>
  <si>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</si>
  <si>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</si>
  <si>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</si>
  <si>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</si>
  <si>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</si>
  <si>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</si>
  <si>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</si>
  <si>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</si>
  <si>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</si>
  <si>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</si>
  <si>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</si>
  <si>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</si>
  <si>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</si>
  <si>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</si>
  <si>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</si>
  <si>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</si>
  <si>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</si>
  <si>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</si>
  <si>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</si>
  <si>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</si>
  <si>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</si>
  <si>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</si>
  <si>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</si>
  <si>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</si>
  <si>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</si>
  <si>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</si>
  <si>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</si>
  <si>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</si>
  <si>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</si>
  <si>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</si>
  <si>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</si>
  <si>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</si>
  <si>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</si>
  <si>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</si>
  <si>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</si>
  <si>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</si>
  <si>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</si>
  <si>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</si>
  <si>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</si>
  <si>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</si>
  <si>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</si>
  <si>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</si>
  <si>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</si>
  <si>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</si>
  <si>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</si>
  <si>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</si>
  <si>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</si>
  <si>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</si>
  <si>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</si>
  <si>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</si>
  <si>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</si>
  <si>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</si>
  <si>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</si>
  <si>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</si>
  <si>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</si>
  <si>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</si>
  <si>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</si>
  <si>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</si>
  <si>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</si>
  <si>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</si>
  <si>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</si>
  <si>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</si>
  <si>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</si>
  <si>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</si>
  <si>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</si>
  <si>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</si>
  <si>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</si>
  <si>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</si>
  <si>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</si>
  <si>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</si>
  <si>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</si>
  <si>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</si>
  <si>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</si>
  <si>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</si>
  <si>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</si>
  <si>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</si>
  <si>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</si>
  <si>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</si>
  <si>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</si>
  <si>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</si>
  <si>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</si>
  <si>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</si>
  <si>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</si>
  <si>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</si>
  <si>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</si>
  <si>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</si>
  <si>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</si>
  <si>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</si>
  <si>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</si>
  <si>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</si>
  <si>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</si>
  <si>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</si>
  <si>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</si>
  <si>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</si>
  <si>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</si>
  <si>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</si>
  <si>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</si>
  <si>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</si>
  <si>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</si>
  <si>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</si>
  <si>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</si>
  <si>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</si>
  <si>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</si>
  <si>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</si>
  <si>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</si>
  <si>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</si>
  <si>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</si>
  <si>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</si>
  <si>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</si>
  <si>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</si>
  <si>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</si>
  <si>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</si>
  <si>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</si>
  <si>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</si>
  <si>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</si>
  <si>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</si>
  <si>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</si>
  <si>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</si>
  <si>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</si>
  <si>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</si>
  <si>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</si>
  <si>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</si>
  <si>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</si>
  <si>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</si>
  <si>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</si>
  <si>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</si>
  <si>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</si>
  <si>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</si>
  <si>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</si>
  <si>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</si>
  <si>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</si>
  <si>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</si>
  <si>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</si>
  <si>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</si>
  <si>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</si>
  <si>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</si>
  <si>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</si>
  <si>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</si>
  <si>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</si>
  <si>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</si>
  <si>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</si>
  <si>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</si>
  <si>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</si>
  <si>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</si>
  <si>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</si>
  <si>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</si>
  <si>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</si>
  <si>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</si>
  <si>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</si>
  <si>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</si>
  <si>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</si>
  <si>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</si>
  <si>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</si>
  <si>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</si>
  <si>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</si>
  <si>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</si>
  <si>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</si>
  <si>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</si>
  <si>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</si>
  <si>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</si>
  <si>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</si>
  <si>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</si>
  <si>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</si>
  <si>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</si>
  <si>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</si>
  <si>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</si>
  <si>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</si>
  <si>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</si>
  <si>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</si>
  <si>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</si>
  <si>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</si>
  <si>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</si>
  <si>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</si>
  <si>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</si>
  <si>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</si>
  <si>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</si>
  <si>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</si>
  <si>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</si>
  <si>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</si>
  <si>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</si>
  <si>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</si>
  <si>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</si>
  <si>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</si>
  <si>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</si>
  <si>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</si>
  <si>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</si>
  <si>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</si>
  <si>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</si>
  <si>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</si>
  <si>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</si>
  <si>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</si>
  <si>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</si>
  <si>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</si>
  <si>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</si>
  <si>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</si>
  <si>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</si>
  <si>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</si>
  <si>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</si>
  <si>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</si>
  <si>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</si>
  <si>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</si>
  <si>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</si>
  <si>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</si>
  <si>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</si>
  <si>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</si>
  <si>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</si>
  <si>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</si>
  <si>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</si>
  <si>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</si>
  <si>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</si>
  <si>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</si>
  <si>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</si>
  <si>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</si>
  <si>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</si>
  <si>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</si>
  <si>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</si>
  <si>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</si>
  <si>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</si>
  <si>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</si>
  <si>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</si>
  <si>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</si>
  <si>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</si>
  <si>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</si>
  <si>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</si>
  <si>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</si>
  <si>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</si>
  <si>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</si>
  <si>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</si>
  <si>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</si>
  <si>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</si>
  <si>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</si>
  <si>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</si>
  <si>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</si>
  <si>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</si>
  <si>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</si>
  <si>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</si>
  <si>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</si>
  <si>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</si>
  <si>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</si>
  <si>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</si>
  <si>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</si>
  <si>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</si>
  <si>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</si>
  <si>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</si>
  <si>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</si>
  <si>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</si>
  <si>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</si>
  <si>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</si>
  <si>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</si>
  <si>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</si>
  <si>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</si>
  <si>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</si>
  <si>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</si>
  <si>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</si>
  <si>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</si>
  <si>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</si>
  <si>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</si>
  <si>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</si>
  <si>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</si>
  <si>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</si>
  <si>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</si>
  <si>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</si>
  <si>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</si>
  <si>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</si>
  <si>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</si>
  <si>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</si>
  <si>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</si>
  <si>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</si>
  <si>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</si>
  <si>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</si>
  <si>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</si>
  <si>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</si>
  <si>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</si>
  <si>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</si>
  <si>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</si>
  <si>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</si>
  <si>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</si>
  <si>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</si>
  <si>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</si>
  <si>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</si>
  <si>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</si>
  <si>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</si>
  <si>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</si>
  <si>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</si>
  <si>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</si>
  <si>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</si>
  <si>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</si>
  <si>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</si>
  <si>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</si>
  <si>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</si>
  <si>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</si>
  <si>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</si>
  <si>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</si>
  <si>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</si>
  <si>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</si>
  <si>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</si>
  <si>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</si>
  <si>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</si>
  <si>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</si>
  <si>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</si>
  <si>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</si>
  <si>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</si>
  <si>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</si>
  <si>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</si>
  <si>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</si>
  <si>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</si>
  <si>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</si>
  <si>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</si>
  <si>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</si>
  <si>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</si>
  <si>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</si>
  <si>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</si>
  <si>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</si>
  <si>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</si>
  <si>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</si>
  <si>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</si>
  <si>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</si>
  <si>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</si>
  <si>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</si>
  <si>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</si>
  <si>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</si>
  <si>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</si>
  <si>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</si>
  <si>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</si>
  <si>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</si>
  <si>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</si>
  <si>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</si>
  <si>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</si>
  <si>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</si>
  <si>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</si>
  <si>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</si>
  <si>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</si>
  <si>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</si>
  <si>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</si>
  <si>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</si>
  <si>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</si>
  <si>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</si>
  <si>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</si>
  <si>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</si>
  <si>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</si>
  <si>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</si>
  <si>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</si>
  <si>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</si>
  <si>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</si>
  <si>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</si>
  <si>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</si>
  <si>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</si>
  <si>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</si>
  <si>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</si>
  <si>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</si>
  <si>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</si>
  <si>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</si>
  <si>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</si>
  <si>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</si>
  <si>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</si>
  <si>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</si>
  <si>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</si>
  <si>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</si>
  <si>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</si>
  <si>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</si>
  <si>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</si>
  <si>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</si>
  <si>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</si>
  <si>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</si>
  <si>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</si>
  <si>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</si>
  <si>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</si>
  <si>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</si>
  <si>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</si>
  <si>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</si>
  <si>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</si>
  <si>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</si>
  <si>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</si>
  <si>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</si>
  <si>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</si>
  <si>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</si>
  <si>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</si>
  <si>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</si>
  <si>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</si>
  <si>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</si>
  <si>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</si>
  <si>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</si>
  <si>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</si>
  <si>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</si>
  <si>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</si>
  <si>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</si>
  <si>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</si>
  <si>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</si>
  <si>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</si>
  <si>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</si>
  <si>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</si>
  <si>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</si>
  <si>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</si>
  <si>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</si>
  <si>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</si>
  <si>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</si>
  <si>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</si>
  <si>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</si>
  <si>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</si>
  <si>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</si>
  <si>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</si>
  <si>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</si>
  <si>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</si>
  <si>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</si>
  <si>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</si>
  <si>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</si>
  <si>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</si>
  <si>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</si>
  <si>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</si>
  <si>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</si>
  <si>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</si>
  <si>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</si>
  <si>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</si>
  <si>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</si>
  <si>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</si>
  <si>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</si>
  <si>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</si>
  <si>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</si>
  <si>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</si>
  <si>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</si>
  <si>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</si>
  <si>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</si>
  <si>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</si>
  <si>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</si>
  <si>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</si>
  <si>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</si>
  <si>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</si>
  <si>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</si>
  <si>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</si>
  <si>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</si>
  <si>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</si>
  <si>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</si>
  <si>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</si>
  <si>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</si>
  <si>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</si>
  <si>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</si>
  <si>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</si>
  <si>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</si>
  <si>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</si>
  <si>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</si>
  <si>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</si>
  <si>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</si>
  <si>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</si>
  <si>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</si>
  <si>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</si>
  <si>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</si>
  <si>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</si>
  <si>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</si>
  <si>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</si>
  <si>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</si>
  <si>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</si>
  <si>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</si>
  <si>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</si>
  <si>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</si>
  <si>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</si>
  <si>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</si>
  <si>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</si>
  <si>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</si>
  <si>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</si>
  <si>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</si>
  <si>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</si>
  <si>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</si>
  <si>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</si>
  <si>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</si>
  <si>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</si>
  <si>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</si>
  <si>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</si>
  <si>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</si>
  <si>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</si>
  <si>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</si>
  <si>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</si>
  <si>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</si>
  <si>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</si>
  <si>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</si>
  <si>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</si>
  <si>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</si>
  <si>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</si>
  <si>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</si>
  <si>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</si>
  <si>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</si>
  <si>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</si>
  <si>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</si>
  <si>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</si>
  <si>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</si>
  <si>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</si>
  <si>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</si>
  <si>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</si>
  <si>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</si>
  <si>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</si>
  <si>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</si>
  <si>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</si>
  <si>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</si>
  <si>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</si>
  <si>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</si>
  <si>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</si>
  <si>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</si>
  <si>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</si>
  <si>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</si>
  <si>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</si>
  <si>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</si>
  <si>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</si>
  <si>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</si>
  <si>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</si>
  <si>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</si>
  <si>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</si>
  <si>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</si>
  <si>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</si>
  <si>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</si>
  <si>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</si>
  <si>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</si>
  <si>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</si>
  <si>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</si>
  <si>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</si>
  <si>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</si>
  <si>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</si>
  <si>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</si>
  <si>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</si>
  <si>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</si>
  <si>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</si>
  <si>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</si>
  <si>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</si>
  <si>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</si>
  <si>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</si>
  <si>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</si>
  <si>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</si>
  <si>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</si>
  <si>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</si>
  <si>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</si>
  <si>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</si>
  <si>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</si>
  <si>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</si>
  <si>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</si>
  <si>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</si>
  <si>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</si>
  <si>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</si>
  <si>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</si>
  <si>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</si>
  <si>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</si>
  <si>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</si>
  <si>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</si>
  <si>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</si>
  <si>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</si>
  <si>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</si>
  <si>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</si>
  <si>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</si>
  <si>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</si>
  <si>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</si>
  <si>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</si>
  <si>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</si>
  <si>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</si>
  <si>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</si>
  <si>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</si>
  <si>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</si>
  <si>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</si>
  <si>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</si>
  <si>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</si>
  <si>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</si>
  <si>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</si>
  <si>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</si>
  <si>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</si>
  <si>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</si>
  <si>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</si>
  <si>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</si>
  <si>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</si>
  <si>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</si>
  <si>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</si>
  <si>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</si>
  <si>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</si>
  <si>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</si>
  <si>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</si>
  <si>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</si>
  <si>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</si>
  <si>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</si>
  <si>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</si>
  <si>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</si>
  <si>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</si>
  <si>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</si>
  <si>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</si>
  <si>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</si>
  <si>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</si>
  <si>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</si>
  <si>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</si>
  <si>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</si>
  <si>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</si>
  <si>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</si>
  <si>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</si>
  <si>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</si>
  <si>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</si>
  <si>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</si>
  <si>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</si>
  <si>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</si>
  <si>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</si>
  <si>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</si>
  <si>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</si>
  <si>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</si>
  <si>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</si>
  <si>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</si>
  <si>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</si>
  <si>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</si>
  <si>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</si>
  <si>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</si>
  <si>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</si>
  <si>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</si>
  <si>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</si>
  <si>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</si>
  <si>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</si>
  <si>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</si>
  <si>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</si>
  <si>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</si>
  <si>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</si>
  <si>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</si>
  <si>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</si>
  <si>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</si>
  <si>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</si>
  <si>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</si>
  <si>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</si>
  <si>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</si>
  <si>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</si>
  <si>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</si>
  <si>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</si>
  <si>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</si>
  <si>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</si>
  <si>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</si>
  <si>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</si>
  <si>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</si>
  <si>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</si>
  <si>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</si>
  <si>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</si>
  <si>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</si>
  <si>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</si>
  <si>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</si>
  <si>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</si>
  <si>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</si>
  <si>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</si>
  <si>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</si>
  <si>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</si>
  <si>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</si>
  <si>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</si>
  <si>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</si>
  <si>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</si>
  <si>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</si>
  <si>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</si>
  <si>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</si>
  <si>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</si>
  <si>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</si>
  <si>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</si>
  <si>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</si>
  <si>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</si>
  <si>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</si>
  <si>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</si>
  <si>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</si>
  <si>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</si>
  <si>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</si>
  <si>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</si>
  <si>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</si>
  <si>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</si>
  <si>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</si>
  <si>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</si>
  <si>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</si>
  <si>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</si>
  <si>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</si>
  <si>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</si>
  <si>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</si>
  <si>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</si>
  <si>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</si>
  <si>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</si>
  <si>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</si>
  <si>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</si>
  <si>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</si>
  <si>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</si>
  <si>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</si>
  <si>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</si>
  <si>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</si>
  <si>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</si>
  <si>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</si>
  <si>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</si>
  <si>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</si>
  <si>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</si>
  <si>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</si>
  <si>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</si>
  <si>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</si>
  <si>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</si>
  <si>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</si>
  <si>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</si>
  <si>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</si>
  <si>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</si>
  <si>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</si>
  <si>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</si>
  <si>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</si>
  <si>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</si>
  <si>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</si>
  <si>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</si>
  <si>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</si>
  <si>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</si>
  <si>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</si>
  <si>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</si>
  <si>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</si>
  <si>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</si>
  <si>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</si>
  <si>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</si>
  <si>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</si>
  <si>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</si>
  <si>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</si>
  <si>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</si>
  <si>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</si>
  <si>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</si>
  <si>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</si>
  <si>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</si>
  <si>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</si>
  <si>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</si>
  <si>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</si>
  <si>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</si>
  <si>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</si>
  <si>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</si>
  <si>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</si>
  <si>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</si>
  <si>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</si>
  <si>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</si>
  <si>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</si>
  <si>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</si>
  <si>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</si>
  <si>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</si>
  <si>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</si>
  <si>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</si>
  <si>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</si>
  <si>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</si>
  <si>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</si>
  <si>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</si>
  <si>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</si>
  <si>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</si>
  <si>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</si>
  <si>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</si>
  <si>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</si>
  <si>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</si>
  <si>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</si>
  <si>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</si>
  <si>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</si>
  <si>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</si>
  <si>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</si>
  <si>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</si>
  <si>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</si>
  <si>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</si>
  <si>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</si>
  <si>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</si>
  <si>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</si>
  <si>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</si>
  <si>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</si>
  <si>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</si>
  <si>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</si>
  <si>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</si>
  <si>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</si>
  <si>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</si>
  <si>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</si>
  <si>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</si>
  <si>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</si>
  <si>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</si>
  <si>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</si>
  <si>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</si>
  <si>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</si>
  <si>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</si>
  <si>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</si>
  <si>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</si>
  <si>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</si>
  <si>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</si>
  <si>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</si>
  <si>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</si>
  <si>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</si>
  <si>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</si>
  <si>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</si>
  <si>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</si>
  <si>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</si>
  <si>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</si>
  <si>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</si>
  <si>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</si>
  <si>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</si>
  <si>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</si>
  <si>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</si>
  <si>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</si>
  <si>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</si>
  <si>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</si>
  <si>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</si>
  <si>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</si>
  <si>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</si>
  <si>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</si>
  <si>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</si>
  <si>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</si>
  <si>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</si>
  <si>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</si>
  <si>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</si>
  <si>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</si>
  <si>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</si>
  <si>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</si>
  <si>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</si>
  <si>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</si>
  <si>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</si>
  <si>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</si>
  <si>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</si>
  <si>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</si>
  <si>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</si>
  <si>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</si>
  <si>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</si>
  <si>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</si>
  <si>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</si>
  <si>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</si>
  <si>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</si>
  <si>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</si>
  <si>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</si>
  <si>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</si>
  <si>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</si>
  <si>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</si>
  <si>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</si>
  <si>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</si>
  <si>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</si>
  <si>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</si>
  <si>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</si>
  <si>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</si>
  <si>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</si>
  <si>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</si>
  <si>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</si>
  <si>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</si>
  <si>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</si>
  <si>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</si>
  <si>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</si>
  <si>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</si>
  <si>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</si>
  <si>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</si>
  <si>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</si>
  <si>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</si>
  <si>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</si>
  <si>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</si>
  <si>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</si>
  <si>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</si>
  <si>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</si>
  <si>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</si>
  <si>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</si>
  <si>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</si>
  <si>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</si>
  <si>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</si>
  <si>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</si>
  <si>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</si>
  <si>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</si>
  <si>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</si>
  <si>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</si>
  <si>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</si>
  <si>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</si>
  <si>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</si>
  <si>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</si>
  <si>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</si>
  <si>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</si>
  <si>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</si>
  <si>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</si>
  <si>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</si>
  <si>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</si>
  <si>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</si>
  <si>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</si>
  <si>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</si>
  <si>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</si>
  <si>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</si>
  <si>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</si>
  <si>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</si>
  <si>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</si>
  <si>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</si>
  <si>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</si>
  <si>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</si>
  <si>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</si>
  <si>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</si>
  <si>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</si>
  <si>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</si>
  <si>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</si>
  <si>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</si>
  <si>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</si>
  <si>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</si>
  <si>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</si>
  <si>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</si>
  <si>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</si>
  <si>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</si>
  <si>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</si>
  <si>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</si>
  <si>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</si>
  <si>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</si>
  <si>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</si>
  <si>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</si>
  <si>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</si>
  <si>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</si>
  <si>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</si>
  <si>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</si>
  <si>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</si>
  <si>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</si>
  <si>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</si>
  <si>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</si>
  <si>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</si>
  <si>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</si>
  <si>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</si>
  <si>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</si>
  <si>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</si>
  <si>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</si>
  <si>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</si>
  <si>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</si>
  <si>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</si>
  <si>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</si>
  <si>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</si>
  <si>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</si>
  <si>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</si>
  <si>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</si>
  <si>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</si>
  <si>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</si>
  <si>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</si>
  <si>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</si>
  <si>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</si>
  <si>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</si>
  <si>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</si>
  <si>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</si>
  <si>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</si>
  <si>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</si>
  <si>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</si>
  <si>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</si>
  <si>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</si>
  <si>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</si>
  <si>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</si>
  <si>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</si>
  <si>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</si>
  <si>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</si>
  <si>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</si>
  <si>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</si>
  <si>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</si>
  <si>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</si>
  <si>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</si>
  <si>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</si>
  <si>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</si>
  <si>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</si>
  <si>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</si>
  <si>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</si>
  <si>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</si>
  <si>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</si>
  <si>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</si>
  <si>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</si>
  <si>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</si>
  <si>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</si>
  <si>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</si>
  <si>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</si>
  <si>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</si>
  <si>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</si>
  <si>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</si>
  <si>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</si>
  <si>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</si>
  <si>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</si>
  <si>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</si>
  <si>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</si>
  <si>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</si>
  <si>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</si>
  <si>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</si>
  <si>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</si>
  <si>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</si>
  <si>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</si>
  <si>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</si>
  <si>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</si>
  <si>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</si>
  <si>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</si>
  <si>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</si>
  <si>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</si>
  <si>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</si>
  <si>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</si>
  <si>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</si>
  <si>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</si>
  <si>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</si>
  <si>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</si>
  <si>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</si>
  <si>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</si>
  <si>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</si>
  <si>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</si>
  <si>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</si>
  <si>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</si>
  <si>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</si>
  <si>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</si>
  <si>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</si>
  <si>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</si>
  <si>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</si>
  <si>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</si>
  <si>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</si>
  <si>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</si>
  <si>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</si>
  <si>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</si>
  <si>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</si>
  <si>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</si>
  <si>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</si>
  <si>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</si>
  <si>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</si>
  <si>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</si>
  <si>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</si>
  <si>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</si>
  <si>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</si>
  <si>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</si>
  <si>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</si>
  <si>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</si>
  <si>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</si>
  <si>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</si>
  <si>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</si>
  <si>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</si>
  <si>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</si>
  <si>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</si>
  <si>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</si>
  <si>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</si>
  <si>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</si>
  <si>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</si>
  <si>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</si>
  <si>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</si>
  <si>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</si>
  <si>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</si>
  <si>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</si>
  <si>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</si>
  <si>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</si>
  <si>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</si>
  <si>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</si>
  <si>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</si>
  <si>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</si>
  <si>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</si>
  <si>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</si>
  <si>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</si>
  <si>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</si>
  <si>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</si>
  <si>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</si>
  <si>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</si>
  <si>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</si>
  <si>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</si>
  <si>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</si>
  <si>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</si>
  <si>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</si>
  <si>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</si>
  <si>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</si>
  <si>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</si>
  <si>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</si>
  <si>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</si>
  <si>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</si>
  <si>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</si>
  <si>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</si>
  <si>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</si>
  <si>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</si>
  <si>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</si>
  <si>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</si>
  <si>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</si>
  <si>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</si>
  <si>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</si>
  <si>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</si>
  <si>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</si>
  <si>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</si>
  <si>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</si>
  <si>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</si>
  <si>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</si>
  <si>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</si>
  <si>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</si>
  <si>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</si>
  <si>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</si>
  <si>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US Theater Kickstarters</t>
  </si>
  <si>
    <t>US Tech Wearables Kickstarters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</si>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</sst>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D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5476894639556378"/>
          <c:y val="3.4782608695652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B-A84C-9E33-4510F85D59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3B-A84C-9E33-4510F85D59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3B-A84C-9E33-4510F85D59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3B-A84C-9E33-4510F85D5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3988287"/>
        <c:axId val="1333990575"/>
      </c:barChart>
      <c:catAx>
        <c:axId val="133398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90575"/>
        <c:crosses val="autoZero"/>
        <c:auto val="1"/>
        <c:lblAlgn val="ctr"/>
        <c:lblOffset val="100"/>
        <c:noMultiLvlLbl val="0"/>
      </c:catAx>
      <c:valAx>
        <c:axId val="133399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8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3-354F-AB65-003AE13AA4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2C-E543-B82E-1469057013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2C-E543-B82E-1469057013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2C-E543-B82E-14690570135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531503"/>
        <c:axId val="1380533151"/>
      </c:barChart>
      <c:catAx>
        <c:axId val="1380531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33151"/>
        <c:crosses val="autoZero"/>
        <c:auto val="1"/>
        <c:lblAlgn val="ctr"/>
        <c:lblOffset val="100"/>
        <c:noMultiLvlLbl val="0"/>
      </c:catAx>
      <c:valAx>
        <c:axId val="1380533151"/>
        <c:scaling>
          <c:orientation val="minMax"/>
        </c:scaling>
        <c:delete val="0"/>
        <c:axPos val="l"/>
        <c:majorGridlines>
          <c:spPr>
            <a:ln w="476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3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3-D249-9E92-FFE0222161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E3-D249-9E92-FFE0222161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E3-D249-9E92-FFE0222161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E3-D249-9E92-FFE022216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548703"/>
        <c:axId val="1380550351"/>
      </c:lineChart>
      <c:catAx>
        <c:axId val="13805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50351"/>
        <c:crosses val="autoZero"/>
        <c:auto val="1"/>
        <c:lblAlgn val="ctr"/>
        <c:lblOffset val="100"/>
        <c:noMultiLvlLbl val="0"/>
      </c:catAx>
      <c:valAx>
        <c:axId val="138055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Kickstarters</a:t>
          </a:r>
        </a:p>
      </cx:txPr>
    </cx:title>
    <cx:plotArea>
      <cx:plotAreaRegion>
        <cx:series layoutId="boxWhisker" uniqueId="{278C8A6E-2749-954A-A69D-80F3F6AD03C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2C3754-3F85-1240-824B-0B311AF9499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4B85FA-C167-EB49-B0B0-EDBC8D7A8910}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3CC0F-3B68-C345-86B2-E299E7A3D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8EEEC-8B50-9A42-A047-D4D32C189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E0389A-20A8-EA41-88BB-CC9A947A0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F730F5-C37E-7945-9CA1-380E92889E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8E5B69-B31E-234A-9C98-030465AFF7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bie" refreshedDate="44549.546664120367" createdVersion="7" refreshedVersion="7" minRefreshableVersion="3" recordCount="4114" xr:uid="{EDAA4C3D-1289-DC40-AB27-B7992306A9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bie" refreshedDate="44549.565137384256" createdVersion="7" refreshedVersion="7" minRefreshableVersion="3" recordCount="4114" xr:uid="{B745EC17-83BA-BE4B-92B3-177F73633F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9D2A3-0AC1-494F-9830-396E55F8F8B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F1F44-F4EC-DA45-8B6C-0C2F758A23A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CAC0D-F2A4-4E4F-8DA8-EBB4ABB4C7D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5" zoomScaleNormal="16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style="16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/>
  <conditionalFormatting sqref="F1:F1048576">
    <cfRule type="containsText" dxfId="19" priority="2" operator="containsText" text="canceled">
      <formula>NOT(ISERROR(SEARCH("canceled",F1)))</formula>
    </cfRule>
    <cfRule type="cellIs" dxfId="18" priority="3" operator="equal">
      <formula>"failed"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5D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E6FAA-A2C3-A845-8BAF-DDB2084C2FD1}">
  <dimension ref="A1:F6"/>
  <sheetViews>
    <sheetView workbookViewId="0">
      <selection activeCell="V7" sqref="V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84FD-DCC7-4444-83C5-8047DB281940}">
  <dimension ref="A1:F4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2" spans="1:6" x14ac:dyDescent="0.2">
      <c r="A2" s="12" t="s">
        <v>8358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07E8-AB51-FE43-95DE-3E64C43D47E9}">
  <dimension ref="A1:F18"/>
  <sheetViews>
    <sheetView workbookViewId="0">
      <selection activeCell="I29" sqref="I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1" width="32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1875-EBC1-A246-B2DC-5F78F7456761}">
  <dimension ref="A1:F6"/>
  <sheetViews>
    <sheetView zoomScale="1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baseColWidth="10" defaultRowHeight="15" x14ac:dyDescent="0.2"/>
  <cols>
    <col min="1" max="1" width="28.6640625" bestFit="1" customWidth="1"/>
    <col min="2" max="2" width="57.1640625" customWidth="1"/>
    <col min="5" max="5" width="14.5" bestFit="1" customWidth="1"/>
    <col min="6" max="6" width="15.1640625" bestFit="1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50" customHeight="1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ht="50" customHeight="1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ht="50" customHeight="1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ht="50" customHeight="1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ht="50" customHeight="1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A235-ED26-FE4F-B4D2-11B88D47291B}">
  <dimension ref="A1:T413"/>
  <sheetViews>
    <sheetView zoomScale="11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A1F9A235-ED26-FE4F-B4D2-11B88D47291B}"/>
  <conditionalFormatting sqref="F1:F413">
    <cfRule type="containsText" dxfId="15" priority="2" operator="containsText" text="canceled">
      <formula>NOT(ISERROR(SEARCH("canceled",F1)))</formula>
    </cfRule>
    <cfRule type="cellIs" dxfId="14" priority="3" operator="equal">
      <formula>"failed"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5D5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5E56-C56A-D540-B4C4-E6FBBB709174}">
  <dimension ref="A1:T251"/>
  <sheetViews>
    <sheetView zoomScale="125" workbookViewId="0">
      <pane xSplit="3" ySplit="1" topLeftCell="D234" activePane="bottomRight" state="frozen"/>
      <selection pane="topRight" activeCell="D1" sqref="D1"/>
      <selection pane="bottomLeft" activeCell="A2" sqref="A2"/>
      <selection pane="bottomRight" activeCell="D234" sqref="D234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C7B45E56-C56A-D540-B4C4-E6FBBB709174}"/>
  <conditionalFormatting sqref="F1:F251">
    <cfRule type="containsText" dxfId="11" priority="2" operator="containsText" text="canceled">
      <formula>NOT(ISERROR(SEARCH("canceled",F1)))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5D5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C7CD3-E9EB-5043-AD52-525930BA88BB}">
  <dimension ref="A2:C36"/>
  <sheetViews>
    <sheetView zoomScale="213" workbookViewId="0"/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2" spans="1:3" x14ac:dyDescent="0.2">
      <c r="A2" s="20" t="s">
        <v>8391</v>
      </c>
      <c r="B2" s="20"/>
      <c r="C2" s="20"/>
    </row>
    <row r="3" spans="1:3" x14ac:dyDescent="0.2">
      <c r="B3" t="s">
        <v>8385</v>
      </c>
      <c r="C3" t="s">
        <v>8386</v>
      </c>
    </row>
    <row r="4" spans="1:3" x14ac:dyDescent="0.2">
      <c r="A4" t="s">
        <v>8387</v>
      </c>
      <c r="B4" s="19">
        <f>AVERAGE('Successful US Kickstarters'!D:D)</f>
        <v>5048.8786407766993</v>
      </c>
      <c r="C4" s="19">
        <f>AVERAGE('Failed US Kickstarters'!D:D)</f>
        <v>10554.212</v>
      </c>
    </row>
    <row r="5" spans="1:3" x14ac:dyDescent="0.2">
      <c r="A5" t="s">
        <v>8388</v>
      </c>
      <c r="B5" s="19">
        <f>MEDIAN('Successful US Kickstarters'!D:D)</f>
        <v>3000</v>
      </c>
      <c r="C5" s="19">
        <f>MEDIAN('Failed US Kickstarters'!D:D)</f>
        <v>5000</v>
      </c>
    </row>
    <row r="6" spans="1:3" x14ac:dyDescent="0.2">
      <c r="A6" t="s">
        <v>8393</v>
      </c>
      <c r="B6" s="19">
        <f>_xlfn.STDEV.P('Successful US Kickstarters'!D:D)</f>
        <v>7748.7537726373303</v>
      </c>
      <c r="C6" s="19">
        <f>_xlfn.STDEV.P('Failed US Kickstarters'!D:D)</f>
        <v>21967.731061515115</v>
      </c>
    </row>
    <row r="7" spans="1:3" x14ac:dyDescent="0.2">
      <c r="A7" t="s">
        <v>8394</v>
      </c>
      <c r="B7" s="19">
        <f>_xlfn.QUARTILE.EXC('Successful US Kickstarters'!D:D,3)</f>
        <v>5000</v>
      </c>
      <c r="C7" s="19">
        <f>_xlfn.QUARTILE.EXC('Failed US Kickstarters'!D:D,3)</f>
        <v>10000</v>
      </c>
    </row>
    <row r="8" spans="1:3" x14ac:dyDescent="0.2">
      <c r="A8" t="s">
        <v>8395</v>
      </c>
      <c r="B8" s="19">
        <f>_xlfn.QUARTILE.EXC('Successful US Kickstarters'!D:D,1)</f>
        <v>1500</v>
      </c>
      <c r="C8" s="19">
        <f>_xlfn.QUARTILE.EXC('Failed US Kickstarters'!D:D,1)</f>
        <v>2000</v>
      </c>
    </row>
    <row r="9" spans="1:3" x14ac:dyDescent="0.2">
      <c r="A9" t="s">
        <v>8396</v>
      </c>
      <c r="B9" s="19">
        <f>B7-B8</f>
        <v>3500</v>
      </c>
      <c r="C9" s="19">
        <f>C7-C8</f>
        <v>8000</v>
      </c>
    </row>
    <row r="10" spans="1:3" x14ac:dyDescent="0.2">
      <c r="B10" s="19"/>
      <c r="C10" s="19"/>
    </row>
    <row r="11" spans="1:3" x14ac:dyDescent="0.2">
      <c r="A11" t="s">
        <v>8389</v>
      </c>
      <c r="B11" s="19">
        <f>AVERAGE('Successful US Kickstarters'!E:E)</f>
        <v>5601.5458009708727</v>
      </c>
      <c r="C11" s="19">
        <f>AVERAGE('Failed US Kickstarters'!E:E)</f>
        <v>558.65484000000004</v>
      </c>
    </row>
    <row r="12" spans="1:3" x14ac:dyDescent="0.2">
      <c r="A12" t="s">
        <v>8390</v>
      </c>
      <c r="B12" s="19">
        <f>MEDIAN('Successful US Kickstarters'!E:E)</f>
        <v>3167.5</v>
      </c>
      <c r="C12" s="19">
        <f>MEDIAN('Failed US Kickstarters'!E:E)</f>
        <v>103</v>
      </c>
    </row>
    <row r="13" spans="1:3" x14ac:dyDescent="0.2">
      <c r="A13" t="s">
        <v>8397</v>
      </c>
      <c r="B13" s="19">
        <f>_xlfn.STDEV.P('Successful US Kickstarters'!E:E)</f>
        <v>8334.5731699164608</v>
      </c>
      <c r="C13" s="19">
        <f>_xlfn.STDEV.P('Failed US Kickstarters'!E:E)</f>
        <v>1330.5230280400915</v>
      </c>
    </row>
    <row r="14" spans="1:3" x14ac:dyDescent="0.2">
      <c r="A14" t="s">
        <v>8398</v>
      </c>
      <c r="B14" s="19">
        <f>_xlfn.QUARTILE.EXC('Successful US Kickstarters'!E:E,3)</f>
        <v>5699</v>
      </c>
      <c r="C14" s="19">
        <f>_xlfn.QUARTILE.EXC('Failed US Kickstarters'!E:E,3)</f>
        <v>501</v>
      </c>
    </row>
    <row r="15" spans="1:3" x14ac:dyDescent="0.2">
      <c r="A15" t="s">
        <v>8399</v>
      </c>
      <c r="B15" s="19">
        <f>_xlfn.QUARTILE.EXC('Successful US Kickstarters'!E:E,1)</f>
        <v>1716.5074999999999</v>
      </c>
      <c r="C15" s="19">
        <f>_xlfn.QUARTILE.EXC('Failed US Kickstarters'!E:E,1)</f>
        <v>9.25</v>
      </c>
    </row>
    <row r="16" spans="1:3" x14ac:dyDescent="0.2">
      <c r="A16" t="s">
        <v>8400</v>
      </c>
      <c r="B16" s="19">
        <f>B14-B15</f>
        <v>3982.4925000000003</v>
      </c>
      <c r="C16" s="19">
        <f>C14-C15</f>
        <v>491.75</v>
      </c>
    </row>
    <row r="20" spans="1:3" x14ac:dyDescent="0.2">
      <c r="A20" s="20" t="s">
        <v>8392</v>
      </c>
      <c r="B20" s="20"/>
      <c r="C20" s="20"/>
    </row>
    <row r="21" spans="1:3" x14ac:dyDescent="0.2">
      <c r="B21" t="s">
        <v>8385</v>
      </c>
      <c r="C21" t="s">
        <v>8386</v>
      </c>
    </row>
    <row r="22" spans="1:3" x14ac:dyDescent="0.2">
      <c r="A22" t="s">
        <v>8387</v>
      </c>
      <c r="B22" s="19">
        <f>AVERAGE('Successful US Tech Wearables'!D:D)</f>
        <v>18040.470588235294</v>
      </c>
      <c r="C22" s="19">
        <f>AVERAGE('Failed US Tech Wearables'!D:D)</f>
        <v>50063.765432098764</v>
      </c>
    </row>
    <row r="23" spans="1:3" x14ac:dyDescent="0.2">
      <c r="A23" t="s">
        <v>8388</v>
      </c>
      <c r="B23" s="19">
        <f>MEDIAN('Successful US Tech Wearables'!D:D)</f>
        <v>12000</v>
      </c>
      <c r="C23" s="19">
        <f>MEDIAN('Failed US Tech Wearables'!D:D)</f>
        <v>27500</v>
      </c>
    </row>
    <row r="24" spans="1:3" x14ac:dyDescent="0.2">
      <c r="B24" s="19"/>
      <c r="C24" s="19"/>
    </row>
    <row r="25" spans="1:3" x14ac:dyDescent="0.2">
      <c r="A25" t="s">
        <v>8389</v>
      </c>
      <c r="B25" s="19">
        <f>AVERAGE('Successful US Tech Wearables'!E:E)</f>
        <v>26243.058235294116</v>
      </c>
      <c r="C25" s="19">
        <f>AVERAGE('Failed US Tech Wearables'!E:E)</f>
        <v>7639.1902469135803</v>
      </c>
    </row>
    <row r="26" spans="1:3" x14ac:dyDescent="0.2">
      <c r="A26" t="s">
        <v>8390</v>
      </c>
      <c r="B26" s="19">
        <f>MEDIAN('Successful US Tech Wearables'!E:E)</f>
        <v>18855</v>
      </c>
      <c r="C26" s="19">
        <f>MEDIAN('Failed US Tech Wearables'!E:E)</f>
        <v>837</v>
      </c>
    </row>
    <row r="30" spans="1:3" x14ac:dyDescent="0.2">
      <c r="A30" s="21" t="s">
        <v>8391</v>
      </c>
      <c r="B30" s="21"/>
      <c r="C30" s="21"/>
    </row>
    <row r="31" spans="1:3" x14ac:dyDescent="0.2">
      <c r="B31" t="s">
        <v>8385</v>
      </c>
      <c r="C31" t="s">
        <v>8386</v>
      </c>
    </row>
    <row r="32" spans="1:3" x14ac:dyDescent="0.2">
      <c r="A32" t="s">
        <v>8387</v>
      </c>
      <c r="B32" s="19">
        <f>AVERAGE('Successful US Kickstarters'!D:D)</f>
        <v>5048.8786407766993</v>
      </c>
      <c r="C32" s="19">
        <f>AVERAGE('Failed US Kickstarters'!D:D)</f>
        <v>10554.212</v>
      </c>
    </row>
    <row r="33" spans="1:3" x14ac:dyDescent="0.2">
      <c r="A33" t="s">
        <v>8388</v>
      </c>
      <c r="B33" s="19">
        <f>MEDIAN('Successful US Kickstarters'!D:D)</f>
        <v>3000</v>
      </c>
      <c r="C33" s="19">
        <f>MEDIAN('Failed US Kickstarters'!D:D)</f>
        <v>5000</v>
      </c>
    </row>
    <row r="34" spans="1:3" x14ac:dyDescent="0.2">
      <c r="B34" s="19"/>
      <c r="C34" s="19"/>
    </row>
    <row r="35" spans="1:3" x14ac:dyDescent="0.2">
      <c r="A35" t="s">
        <v>8389</v>
      </c>
      <c r="B35" s="19">
        <f>AVERAGE('Successful US Kickstarters'!E:E)</f>
        <v>5601.5458009708727</v>
      </c>
      <c r="C35" s="19">
        <f>AVERAGE('Failed US Kickstarters'!E:E)</f>
        <v>558.65484000000004</v>
      </c>
    </row>
    <row r="36" spans="1:3" x14ac:dyDescent="0.2">
      <c r="A36" t="s">
        <v>8390</v>
      </c>
      <c r="B36" s="19">
        <f>MEDIAN('Successful US Kickstarters'!E:E)</f>
        <v>3167.5</v>
      </c>
      <c r="C36" s="19">
        <f>MEDIAN('Failed US Kickstarters'!E:E)</f>
        <v>103</v>
      </c>
    </row>
  </sheetData>
  <mergeCells count="3">
    <mergeCell ref="A2:C2"/>
    <mergeCell ref="A20:C20"/>
    <mergeCell ref="A30:C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A42F-CCCC-C747-ABD4-70BF98178C2D}">
  <dimension ref="A1:T18"/>
  <sheetViews>
    <sheetView workbookViewId="0">
      <selection sqref="A1:T1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192" x14ac:dyDescent="0.2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8317</v>
      </c>
      <c r="R2" t="s">
        <v>8319</v>
      </c>
      <c r="S2" s="16">
        <v>42199.57</v>
      </c>
      <c r="T2" s="16">
        <v>42229.57</v>
      </c>
    </row>
    <row r="3" spans="1:20" ht="160" x14ac:dyDescent="0.2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8317</v>
      </c>
      <c r="R3" t="s">
        <v>8319</v>
      </c>
      <c r="S3" s="16">
        <v>42100.642071759255</v>
      </c>
      <c r="T3" s="16">
        <v>42155.642071759255</v>
      </c>
    </row>
    <row r="4" spans="1:20" ht="208" x14ac:dyDescent="0.2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8317</v>
      </c>
      <c r="R4" t="s">
        <v>8319</v>
      </c>
      <c r="S4" s="16">
        <v>41898.665960648148</v>
      </c>
      <c r="T4" s="16">
        <v>41941.041666666664</v>
      </c>
    </row>
    <row r="5" spans="1:20" ht="112" x14ac:dyDescent="0.2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8317</v>
      </c>
      <c r="R5" t="s">
        <v>8319</v>
      </c>
      <c r="S5" s="16">
        <v>42564.026319444441</v>
      </c>
      <c r="T5" s="16">
        <v>42594.026319444441</v>
      </c>
    </row>
    <row r="6" spans="1:20" ht="192" x14ac:dyDescent="0.2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8317</v>
      </c>
      <c r="R6" t="s">
        <v>8319</v>
      </c>
      <c r="S6" s="16">
        <v>41832.852627314816</v>
      </c>
      <c r="T6" s="16">
        <v>41862.852627314816</v>
      </c>
    </row>
    <row r="7" spans="1:20" ht="80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8317</v>
      </c>
      <c r="R7" t="s">
        <v>8319</v>
      </c>
      <c r="S7" s="16">
        <v>41891.693379629629</v>
      </c>
      <c r="T7" s="16">
        <v>41926.693379629629</v>
      </c>
    </row>
    <row r="8" spans="1:20" ht="208" x14ac:dyDescent="0.2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8317</v>
      </c>
      <c r="R8" t="s">
        <v>8319</v>
      </c>
      <c r="S8" s="16">
        <v>41877.912187499998</v>
      </c>
      <c r="T8" s="16">
        <v>41898.912187499998</v>
      </c>
    </row>
    <row r="9" spans="1:20" ht="208" x14ac:dyDescent="0.2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8317</v>
      </c>
      <c r="R9" t="s">
        <v>8319</v>
      </c>
      <c r="S9" s="16">
        <v>41932.036851851852</v>
      </c>
      <c r="T9" s="16">
        <v>41992.078518518523</v>
      </c>
    </row>
    <row r="10" spans="1:20" ht="208" x14ac:dyDescent="0.2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8317</v>
      </c>
      <c r="R10" t="s">
        <v>8319</v>
      </c>
      <c r="S10" s="16">
        <v>41956.017488425925</v>
      </c>
      <c r="T10" s="16">
        <v>41986.017488425925</v>
      </c>
    </row>
    <row r="11" spans="1:20" ht="192" x14ac:dyDescent="0.2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24" x14ac:dyDescent="0.2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08" x14ac:dyDescent="0.2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8317</v>
      </c>
      <c r="R13" t="s">
        <v>8319</v>
      </c>
      <c r="S13" s="16">
        <v>42163.957326388889</v>
      </c>
      <c r="T13" s="16">
        <v>42193.957326388889</v>
      </c>
    </row>
    <row r="14" spans="1:20" ht="176" x14ac:dyDescent="0.2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08" x14ac:dyDescent="0.2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8317</v>
      </c>
      <c r="R15" t="s">
        <v>8319</v>
      </c>
      <c r="S15" s="16">
        <v>42417.804618055554</v>
      </c>
      <c r="T15" s="16">
        <v>42477.762951388882</v>
      </c>
    </row>
    <row r="16" spans="1:20" ht="208" x14ac:dyDescent="0.2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8317</v>
      </c>
      <c r="R16" t="s">
        <v>8319</v>
      </c>
      <c r="S16" s="16">
        <v>42331.84574074074</v>
      </c>
      <c r="T16" s="16">
        <v>42361.84574074074</v>
      </c>
    </row>
    <row r="17" spans="1:20" ht="208" x14ac:dyDescent="0.2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8317</v>
      </c>
      <c r="R17" t="s">
        <v>8319</v>
      </c>
      <c r="S17" s="16">
        <v>42179.160752314812</v>
      </c>
      <c r="T17" s="16">
        <v>42211.75</v>
      </c>
    </row>
    <row r="18" spans="1:20" ht="48" x14ac:dyDescent="0.2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8317</v>
      </c>
      <c r="R18" t="s">
        <v>8319</v>
      </c>
      <c r="S18" s="16">
        <v>42209.593692129631</v>
      </c>
      <c r="T18" s="16">
        <v>42239.593692129631</v>
      </c>
    </row>
  </sheetData>
  <conditionalFormatting sqref="F1:F18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18 R1:T1">
    <cfRule type="colorScale" priority="1">
      <colorScale>
        <cfvo type="min"/>
        <cfvo type="percentile" val="90"/>
        <color rgb="FFFF5D5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418D-EF7E-5A44-A187-35B81BF4FA8C}">
  <dimension ref="A1:T82"/>
  <sheetViews>
    <sheetView workbookViewId="0">
      <selection sqref="A1:T8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40" x14ac:dyDescent="0.2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6">
        <v>41990.438043981485</v>
      </c>
      <c r="T4" s="16">
        <v>42020.438043981485</v>
      </c>
    </row>
    <row r="5" spans="1:20" ht="208" x14ac:dyDescent="0.2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8317</v>
      </c>
      <c r="R5" t="s">
        <v>8319</v>
      </c>
      <c r="S5" s="16">
        <v>42077.666377314818</v>
      </c>
      <c r="T5" s="16">
        <v>42107.666377314818</v>
      </c>
    </row>
    <row r="6" spans="1:20" ht="192" x14ac:dyDescent="0.2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8317</v>
      </c>
      <c r="R6" t="s">
        <v>8319</v>
      </c>
      <c r="S6" s="16">
        <v>42688.711354166662</v>
      </c>
      <c r="T6" s="16">
        <v>42748.711354166662</v>
      </c>
    </row>
    <row r="7" spans="1:20" ht="208" x14ac:dyDescent="0.2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8317</v>
      </c>
      <c r="R7" t="s">
        <v>8319</v>
      </c>
      <c r="S7" s="16">
        <v>41838.832152777781</v>
      </c>
      <c r="T7" s="16">
        <v>41868.832152777781</v>
      </c>
    </row>
    <row r="8" spans="1:20" ht="208" x14ac:dyDescent="0.2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8317</v>
      </c>
      <c r="R8" t="s">
        <v>8319</v>
      </c>
      <c r="S8" s="16">
        <v>42090.831273148149</v>
      </c>
      <c r="T8" s="16">
        <v>42135.831273148149</v>
      </c>
    </row>
    <row r="9" spans="1:20" ht="208" x14ac:dyDescent="0.2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8317</v>
      </c>
      <c r="R9" t="s">
        <v>8319</v>
      </c>
      <c r="S9" s="16">
        <v>41984.692731481482</v>
      </c>
      <c r="T9" s="16">
        <v>42018.166666666672</v>
      </c>
    </row>
    <row r="10" spans="1:20" ht="224" x14ac:dyDescent="0.2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8317</v>
      </c>
      <c r="R10" t="s">
        <v>8319</v>
      </c>
      <c r="S10" s="16">
        <v>41974.219490740739</v>
      </c>
      <c r="T10" s="16">
        <v>42005.207638888889</v>
      </c>
    </row>
    <row r="11" spans="1:20" ht="208" x14ac:dyDescent="0.2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8317</v>
      </c>
      <c r="R11" t="s">
        <v>8319</v>
      </c>
      <c r="S11" s="16">
        <v>41838.840474537035</v>
      </c>
      <c r="T11" s="16">
        <v>41883.840474537035</v>
      </c>
    </row>
    <row r="12" spans="1:20" ht="128" x14ac:dyDescent="0.2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8317</v>
      </c>
      <c r="R12" t="s">
        <v>8319</v>
      </c>
      <c r="S12" s="16">
        <v>41803.116053240738</v>
      </c>
      <c r="T12" s="16">
        <v>41863.116053240738</v>
      </c>
    </row>
    <row r="13" spans="1:20" ht="224" x14ac:dyDescent="0.2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8317</v>
      </c>
      <c r="R13" t="s">
        <v>8319</v>
      </c>
      <c r="S13" s="16">
        <v>41975.930601851855</v>
      </c>
      <c r="T13" s="16">
        <v>42005.290972222225</v>
      </c>
    </row>
    <row r="14" spans="1:20" ht="208" x14ac:dyDescent="0.2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8317</v>
      </c>
      <c r="R14" t="s">
        <v>8319</v>
      </c>
      <c r="S14" s="16">
        <v>42481.376597222217</v>
      </c>
      <c r="T14" s="16">
        <v>42511.376597222217</v>
      </c>
    </row>
    <row r="15" spans="1:20" ht="192" x14ac:dyDescent="0.2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8317</v>
      </c>
      <c r="R15" t="s">
        <v>8319</v>
      </c>
      <c r="S15" s="16">
        <v>42556.695706018523</v>
      </c>
      <c r="T15" s="16">
        <v>42616.695706018523</v>
      </c>
    </row>
    <row r="16" spans="1:20" ht="224" x14ac:dyDescent="0.2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8317</v>
      </c>
      <c r="R16" t="s">
        <v>8319</v>
      </c>
      <c r="S16" s="16">
        <v>41864.501516203702</v>
      </c>
      <c r="T16" s="16">
        <v>41899.501516203702</v>
      </c>
    </row>
    <row r="17" spans="1:20" ht="224" x14ac:dyDescent="0.2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8317</v>
      </c>
      <c r="R17" t="s">
        <v>8319</v>
      </c>
      <c r="S17" s="16">
        <v>42639.805601851855</v>
      </c>
      <c r="T17" s="16">
        <v>42669.805601851855</v>
      </c>
    </row>
    <row r="18" spans="1:20" ht="208" x14ac:dyDescent="0.2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8317</v>
      </c>
      <c r="R18" t="s">
        <v>8319</v>
      </c>
      <c r="S18" s="16">
        <v>42778.765300925923</v>
      </c>
      <c r="T18" s="16">
        <v>42808.723634259266</v>
      </c>
    </row>
    <row r="19" spans="1:20" ht="208" x14ac:dyDescent="0.2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8317</v>
      </c>
      <c r="R19" t="s">
        <v>8319</v>
      </c>
      <c r="S19" s="16">
        <v>42634.900046296301</v>
      </c>
      <c r="T19" s="16">
        <v>42674.900046296301</v>
      </c>
    </row>
    <row r="20" spans="1:20" ht="80" x14ac:dyDescent="0.2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8317</v>
      </c>
      <c r="R20" t="s">
        <v>8319</v>
      </c>
      <c r="S20" s="16">
        <v>41809.473275462966</v>
      </c>
      <c r="T20" s="16">
        <v>41845.125</v>
      </c>
    </row>
    <row r="21" spans="1:20" ht="224" x14ac:dyDescent="0.2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8317</v>
      </c>
      <c r="R21" t="s">
        <v>8319</v>
      </c>
      <c r="S21" s="16">
        <v>41971.866574074069</v>
      </c>
      <c r="T21" s="16">
        <v>42016.866574074069</v>
      </c>
    </row>
    <row r="22" spans="1:20" ht="208" x14ac:dyDescent="0.2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8317</v>
      </c>
      <c r="R22" t="s">
        <v>8319</v>
      </c>
      <c r="S22" s="16">
        <v>42262.104780092588</v>
      </c>
      <c r="T22" s="16">
        <v>42292.104780092588</v>
      </c>
    </row>
    <row r="23" spans="1:20" ht="208" x14ac:dyDescent="0.2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8317</v>
      </c>
      <c r="R23" t="s">
        <v>8319</v>
      </c>
      <c r="S23" s="16">
        <v>42675.66778935185</v>
      </c>
      <c r="T23" s="16">
        <v>42712.207638888889</v>
      </c>
    </row>
    <row r="24" spans="1:20" ht="128" x14ac:dyDescent="0.2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8317</v>
      </c>
      <c r="R24" t="s">
        <v>8319</v>
      </c>
      <c r="S24" s="16">
        <v>42579.634733796294</v>
      </c>
      <c r="T24" s="16">
        <v>42622.25</v>
      </c>
    </row>
    <row r="25" spans="1:20" ht="192" x14ac:dyDescent="0.2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8317</v>
      </c>
      <c r="R25" t="s">
        <v>8319</v>
      </c>
      <c r="S25" s="16">
        <v>42158.028310185182</v>
      </c>
      <c r="T25" s="16">
        <v>42186.028310185182</v>
      </c>
    </row>
    <row r="26" spans="1:20" ht="160" x14ac:dyDescent="0.2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8317</v>
      </c>
      <c r="R26" t="s">
        <v>8319</v>
      </c>
      <c r="S26" s="16">
        <v>42094.808182870373</v>
      </c>
      <c r="T26" s="16">
        <v>42124.808182870373</v>
      </c>
    </row>
    <row r="27" spans="1:20" ht="224" x14ac:dyDescent="0.2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8317</v>
      </c>
      <c r="R27" t="s">
        <v>8319</v>
      </c>
      <c r="S27" s="16">
        <v>42737.663877314815</v>
      </c>
      <c r="T27" s="16">
        <v>42767.663877314815</v>
      </c>
    </row>
    <row r="28" spans="1:20" ht="224" x14ac:dyDescent="0.2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8317</v>
      </c>
      <c r="R28" t="s">
        <v>8319</v>
      </c>
      <c r="S28" s="16">
        <v>41913.521064814813</v>
      </c>
      <c r="T28" s="16">
        <v>41943.521064814813</v>
      </c>
    </row>
    <row r="29" spans="1:20" ht="192" x14ac:dyDescent="0.2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8317</v>
      </c>
      <c r="R29" t="s">
        <v>8319</v>
      </c>
      <c r="S29" s="16">
        <v>41866.931076388886</v>
      </c>
      <c r="T29" s="16">
        <v>41900.083333333336</v>
      </c>
    </row>
    <row r="30" spans="1:20" ht="192" x14ac:dyDescent="0.2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8317</v>
      </c>
      <c r="R30" t="s">
        <v>8319</v>
      </c>
      <c r="S30" s="16">
        <v>41563.485509259262</v>
      </c>
      <c r="T30" s="16">
        <v>41600.666666666664</v>
      </c>
    </row>
    <row r="31" spans="1:20" ht="208" x14ac:dyDescent="0.2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8317</v>
      </c>
      <c r="R31" t="s">
        <v>8319</v>
      </c>
      <c r="S31" s="16">
        <v>42668.726701388892</v>
      </c>
      <c r="T31" s="16">
        <v>42698.768368055549</v>
      </c>
    </row>
    <row r="32" spans="1:20" ht="192" x14ac:dyDescent="0.2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8317</v>
      </c>
      <c r="R32" t="s">
        <v>8319</v>
      </c>
      <c r="S32" s="16">
        <v>42711.950798611113</v>
      </c>
      <c r="T32" s="16">
        <v>42766.98055555555</v>
      </c>
    </row>
    <row r="33" spans="1:20" ht="144" x14ac:dyDescent="0.2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8317</v>
      </c>
      <c r="R33" t="s">
        <v>8319</v>
      </c>
      <c r="S33" s="16">
        <v>41948.041192129633</v>
      </c>
      <c r="T33" s="16">
        <v>41978.041192129633</v>
      </c>
    </row>
    <row r="34" spans="1:20" ht="224" x14ac:dyDescent="0.2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8317</v>
      </c>
      <c r="R34" t="s">
        <v>8319</v>
      </c>
      <c r="S34" s="16">
        <v>42384.680925925932</v>
      </c>
      <c r="T34" s="16">
        <v>42414.680925925932</v>
      </c>
    </row>
    <row r="35" spans="1:20" ht="176" x14ac:dyDescent="0.2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8317</v>
      </c>
      <c r="R35" t="s">
        <v>8319</v>
      </c>
      <c r="S35" s="16">
        <v>42734.787986111114</v>
      </c>
      <c r="T35" s="16">
        <v>42794.787986111114</v>
      </c>
    </row>
    <row r="36" spans="1:20" ht="208" x14ac:dyDescent="0.2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8317</v>
      </c>
      <c r="R36" t="s">
        <v>8319</v>
      </c>
      <c r="S36" s="16">
        <v>42273.090740740736</v>
      </c>
      <c r="T36" s="16">
        <v>42313.132407407407</v>
      </c>
    </row>
    <row r="37" spans="1:20" ht="176" x14ac:dyDescent="0.2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8317</v>
      </c>
      <c r="R37" t="s">
        <v>8319</v>
      </c>
      <c r="S37" s="16">
        <v>41940.658645833333</v>
      </c>
      <c r="T37" s="16">
        <v>41974</v>
      </c>
    </row>
    <row r="38" spans="1:20" ht="96" x14ac:dyDescent="0.2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8317</v>
      </c>
      <c r="R38" t="s">
        <v>8319</v>
      </c>
      <c r="S38" s="16">
        <v>41857.854189814818</v>
      </c>
      <c r="T38" s="16">
        <v>41887.854189814818</v>
      </c>
    </row>
    <row r="39" spans="1:20" ht="208" x14ac:dyDescent="0.2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8317</v>
      </c>
      <c r="R39" t="s">
        <v>8319</v>
      </c>
      <c r="S39" s="16">
        <v>42752.845451388886</v>
      </c>
      <c r="T39" s="16">
        <v>42784.249305555553</v>
      </c>
    </row>
    <row r="40" spans="1:20" ht="224" x14ac:dyDescent="0.2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8317</v>
      </c>
      <c r="R40" t="s">
        <v>8319</v>
      </c>
      <c r="S40" s="16">
        <v>42409.040231481486</v>
      </c>
      <c r="T40" s="16">
        <v>42423.040231481486</v>
      </c>
    </row>
    <row r="41" spans="1:20" ht="192" x14ac:dyDescent="0.2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8317</v>
      </c>
      <c r="R41" t="s">
        <v>8319</v>
      </c>
      <c r="S41" s="16">
        <v>42182.008402777778</v>
      </c>
      <c r="T41" s="16">
        <v>42227.008402777778</v>
      </c>
    </row>
    <row r="42" spans="1:20" ht="224" x14ac:dyDescent="0.2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8317</v>
      </c>
      <c r="R42" t="s">
        <v>8319</v>
      </c>
      <c r="S42" s="16">
        <v>42746.096585648149</v>
      </c>
      <c r="T42" s="16">
        <v>42776.096585648149</v>
      </c>
    </row>
    <row r="43" spans="1:20" ht="224" x14ac:dyDescent="0.2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8317</v>
      </c>
      <c r="R43" t="s">
        <v>8319</v>
      </c>
      <c r="S43" s="16">
        <v>42382.843287037031</v>
      </c>
      <c r="T43" s="16">
        <v>42418.843287037031</v>
      </c>
    </row>
    <row r="44" spans="1:20" ht="128" x14ac:dyDescent="0.2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8317</v>
      </c>
      <c r="R44" t="s">
        <v>8319</v>
      </c>
      <c r="S44" s="16">
        <v>42673.66788194445</v>
      </c>
      <c r="T44" s="16">
        <v>42703.709548611107</v>
      </c>
    </row>
    <row r="45" spans="1:20" ht="192" x14ac:dyDescent="0.2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8317</v>
      </c>
      <c r="R45" t="s">
        <v>8319</v>
      </c>
      <c r="S45" s="16">
        <v>42444.583912037036</v>
      </c>
      <c r="T45" s="16">
        <v>42478.583333333328</v>
      </c>
    </row>
    <row r="46" spans="1:20" ht="160" x14ac:dyDescent="0.2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8317</v>
      </c>
      <c r="R46" t="s">
        <v>8319</v>
      </c>
      <c r="S46" s="16">
        <v>42592.750555555554</v>
      </c>
      <c r="T46" s="16">
        <v>42622.750555555554</v>
      </c>
    </row>
    <row r="47" spans="1:20" ht="224" x14ac:dyDescent="0.2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8317</v>
      </c>
      <c r="R47" t="s">
        <v>8319</v>
      </c>
      <c r="S47" s="16">
        <v>42491.781319444446</v>
      </c>
      <c r="T47" s="16">
        <v>42551.781319444446</v>
      </c>
    </row>
    <row r="48" spans="1:20" ht="64" x14ac:dyDescent="0.2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8317</v>
      </c>
      <c r="R48" t="s">
        <v>8319</v>
      </c>
      <c r="S48" s="16">
        <v>42480.653611111105</v>
      </c>
      <c r="T48" s="16">
        <v>42525.653611111105</v>
      </c>
    </row>
    <row r="49" spans="1:20" ht="112" x14ac:dyDescent="0.2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8317</v>
      </c>
      <c r="R49" t="s">
        <v>8319</v>
      </c>
      <c r="S49" s="16">
        <v>42662.613564814819</v>
      </c>
      <c r="T49" s="16">
        <v>42692.655231481483</v>
      </c>
    </row>
    <row r="50" spans="1:20" ht="192" x14ac:dyDescent="0.2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8317</v>
      </c>
      <c r="R50" t="s">
        <v>8319</v>
      </c>
      <c r="S50" s="16">
        <v>41999.164340277777</v>
      </c>
      <c r="T50" s="16">
        <v>42029.164340277777</v>
      </c>
    </row>
    <row r="51" spans="1:20" ht="192" x14ac:dyDescent="0.2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8317</v>
      </c>
      <c r="R51" t="s">
        <v>8319</v>
      </c>
      <c r="S51" s="16">
        <v>42194.833784722221</v>
      </c>
      <c r="T51" s="16">
        <v>42236.833784722221</v>
      </c>
    </row>
    <row r="52" spans="1:20" ht="208" x14ac:dyDescent="0.2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8317</v>
      </c>
      <c r="R52" t="s">
        <v>8319</v>
      </c>
      <c r="S52" s="16">
        <v>42586.295138888891</v>
      </c>
      <c r="T52" s="16">
        <v>42626.295138888891</v>
      </c>
    </row>
    <row r="53" spans="1:20" ht="192" x14ac:dyDescent="0.2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8317</v>
      </c>
      <c r="R53" t="s">
        <v>8319</v>
      </c>
      <c r="S53" s="16">
        <v>42060.913877314815</v>
      </c>
      <c r="T53" s="16">
        <v>42120.872210648144</v>
      </c>
    </row>
    <row r="54" spans="1:20" ht="112" x14ac:dyDescent="0.2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8317</v>
      </c>
      <c r="R54" t="s">
        <v>8319</v>
      </c>
      <c r="S54" s="16">
        <v>42660.552465277782</v>
      </c>
      <c r="T54" s="16">
        <v>42691.594131944439</v>
      </c>
    </row>
    <row r="55" spans="1:20" ht="208" x14ac:dyDescent="0.2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8317</v>
      </c>
      <c r="R55" t="s">
        <v>8319</v>
      </c>
      <c r="S55" s="16">
        <v>42082.802812499998</v>
      </c>
      <c r="T55" s="16">
        <v>42104.207638888889</v>
      </c>
    </row>
    <row r="56" spans="1:20" ht="208" x14ac:dyDescent="0.2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8317</v>
      </c>
      <c r="R56" t="s">
        <v>8319</v>
      </c>
      <c r="S56" s="16">
        <v>41993.174363425926</v>
      </c>
      <c r="T56" s="16">
        <v>42023.174363425926</v>
      </c>
    </row>
    <row r="57" spans="1:20" ht="160" x14ac:dyDescent="0.2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8317</v>
      </c>
      <c r="R57" t="s">
        <v>8319</v>
      </c>
      <c r="S57" s="16">
        <v>42766.626793981486</v>
      </c>
      <c r="T57" s="16">
        <v>42808.585127314815</v>
      </c>
    </row>
    <row r="58" spans="1:20" ht="144" x14ac:dyDescent="0.2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8317</v>
      </c>
      <c r="R58" t="s">
        <v>8319</v>
      </c>
      <c r="S58" s="16">
        <v>42740.693692129629</v>
      </c>
      <c r="T58" s="16">
        <v>42786.791666666672</v>
      </c>
    </row>
    <row r="59" spans="1:20" ht="192" x14ac:dyDescent="0.2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8317</v>
      </c>
      <c r="R59" t="s">
        <v>8319</v>
      </c>
      <c r="S59" s="16">
        <v>42373.712418981479</v>
      </c>
      <c r="T59" s="16">
        <v>42411.712418981479</v>
      </c>
    </row>
    <row r="60" spans="1:20" ht="112" x14ac:dyDescent="0.2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8317</v>
      </c>
      <c r="R60" t="s">
        <v>8319</v>
      </c>
      <c r="S60" s="16">
        <v>42625.635636574079</v>
      </c>
      <c r="T60" s="16">
        <v>42660.635636574079</v>
      </c>
    </row>
    <row r="61" spans="1:20" ht="208" x14ac:dyDescent="0.2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8317</v>
      </c>
      <c r="R61" t="s">
        <v>8319</v>
      </c>
      <c r="S61" s="16">
        <v>42637.016736111109</v>
      </c>
      <c r="T61" s="16">
        <v>42669.165972222225</v>
      </c>
    </row>
    <row r="62" spans="1:20" ht="160" x14ac:dyDescent="0.2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8317</v>
      </c>
      <c r="R62" t="s">
        <v>8319</v>
      </c>
      <c r="S62" s="16">
        <v>42619.635787037041</v>
      </c>
      <c r="T62" s="16">
        <v>42649.635787037041</v>
      </c>
    </row>
    <row r="63" spans="1:20" ht="160" x14ac:dyDescent="0.2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8317</v>
      </c>
      <c r="R63" t="s">
        <v>8319</v>
      </c>
      <c r="S63" s="16">
        <v>42422.254328703704</v>
      </c>
      <c r="T63" s="16">
        <v>42482.21266203704</v>
      </c>
    </row>
    <row r="64" spans="1:20" ht="192" x14ac:dyDescent="0.2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8317</v>
      </c>
      <c r="R64" t="s">
        <v>8319</v>
      </c>
      <c r="S64" s="16">
        <v>41836.847615740742</v>
      </c>
      <c r="T64" s="16">
        <v>41866.847615740742</v>
      </c>
    </row>
    <row r="65" spans="1:20" ht="176" x14ac:dyDescent="0.2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8317</v>
      </c>
      <c r="R65" t="s">
        <v>8319</v>
      </c>
      <c r="S65" s="16">
        <v>42111.709027777775</v>
      </c>
      <c r="T65" s="16">
        <v>42156.709027777775</v>
      </c>
    </row>
    <row r="66" spans="1:20" ht="224" x14ac:dyDescent="0.2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8317</v>
      </c>
      <c r="R66" t="s">
        <v>8319</v>
      </c>
      <c r="S66" s="16">
        <v>41856.865717592591</v>
      </c>
      <c r="T66" s="16">
        <v>41886.290972222225</v>
      </c>
    </row>
    <row r="67" spans="1:20" ht="208" x14ac:dyDescent="0.2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8317</v>
      </c>
      <c r="R67" t="s">
        <v>8319</v>
      </c>
      <c r="S67" s="16">
        <v>42257.014965277776</v>
      </c>
      <c r="T67" s="16">
        <v>42317.056631944448</v>
      </c>
    </row>
    <row r="68" spans="1:20" ht="192" x14ac:dyDescent="0.2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8317</v>
      </c>
      <c r="R68" t="s">
        <v>8319</v>
      </c>
      <c r="S68" s="16">
        <v>42424.749490740738</v>
      </c>
      <c r="T68" s="16">
        <v>42454.707824074074</v>
      </c>
    </row>
    <row r="69" spans="1:20" ht="208" x14ac:dyDescent="0.2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8317</v>
      </c>
      <c r="R69" t="s">
        <v>8319</v>
      </c>
      <c r="S69" s="16">
        <v>42489.696585648147</v>
      </c>
      <c r="T69" s="16">
        <v>42549.696585648147</v>
      </c>
    </row>
    <row r="70" spans="1:20" ht="192" x14ac:dyDescent="0.2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8317</v>
      </c>
      <c r="R70" t="s">
        <v>8319</v>
      </c>
      <c r="S70" s="16">
        <v>42506.416990740734</v>
      </c>
      <c r="T70" s="16">
        <v>42541.790972222225</v>
      </c>
    </row>
    <row r="71" spans="1:20" ht="208" x14ac:dyDescent="0.2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8317</v>
      </c>
      <c r="R71" t="s">
        <v>8319</v>
      </c>
      <c r="S71" s="16">
        <v>41928.904189814813</v>
      </c>
      <c r="T71" s="16">
        <v>41973.945856481485</v>
      </c>
    </row>
    <row r="72" spans="1:20" ht="224" x14ac:dyDescent="0.2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8317</v>
      </c>
      <c r="R72" t="s">
        <v>8319</v>
      </c>
      <c r="S72" s="16">
        <v>41830.947013888886</v>
      </c>
      <c r="T72" s="16">
        <v>41860.947013888886</v>
      </c>
    </row>
    <row r="73" spans="1:20" ht="144" x14ac:dyDescent="0.2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8317</v>
      </c>
      <c r="R73" t="s">
        <v>8319</v>
      </c>
      <c r="S73" s="16">
        <v>42615.753310185188</v>
      </c>
      <c r="T73" s="16">
        <v>42645.753310185188</v>
      </c>
    </row>
    <row r="74" spans="1:20" ht="208" x14ac:dyDescent="0.2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8317</v>
      </c>
      <c r="R74" t="s">
        <v>8319</v>
      </c>
      <c r="S74" s="16">
        <v>42061.11583333333</v>
      </c>
      <c r="T74" s="16">
        <v>42091.074166666673</v>
      </c>
    </row>
    <row r="75" spans="1:20" ht="64" x14ac:dyDescent="0.2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8317</v>
      </c>
      <c r="R75" t="s">
        <v>8319</v>
      </c>
      <c r="S75" s="16">
        <v>42611.933969907404</v>
      </c>
      <c r="T75" s="16">
        <v>42641.933969907404</v>
      </c>
    </row>
    <row r="76" spans="1:20" ht="192" x14ac:dyDescent="0.2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8317</v>
      </c>
      <c r="R76" t="s">
        <v>8319</v>
      </c>
      <c r="S76" s="16">
        <v>41855.784305555557</v>
      </c>
      <c r="T76" s="16">
        <v>41885.784305555557</v>
      </c>
    </row>
    <row r="77" spans="1:20" ht="160" x14ac:dyDescent="0.2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8317</v>
      </c>
      <c r="R77" t="s">
        <v>8319</v>
      </c>
      <c r="S77" s="16">
        <v>42437.924988425926</v>
      </c>
      <c r="T77" s="16">
        <v>42497.883321759262</v>
      </c>
    </row>
    <row r="78" spans="1:20" ht="176" x14ac:dyDescent="0.2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8317</v>
      </c>
      <c r="R78" t="s">
        <v>8319</v>
      </c>
      <c r="S78" s="16">
        <v>42652.964907407411</v>
      </c>
      <c r="T78" s="16">
        <v>42686.208333333328</v>
      </c>
    </row>
    <row r="79" spans="1:20" ht="256" x14ac:dyDescent="0.2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8317</v>
      </c>
      <c r="R79" t="s">
        <v>8319</v>
      </c>
      <c r="S79" s="16">
        <v>41921.263078703705</v>
      </c>
      <c r="T79" s="16">
        <v>41973.957638888889</v>
      </c>
    </row>
    <row r="80" spans="1:20" ht="192" x14ac:dyDescent="0.2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8317</v>
      </c>
      <c r="R80" t="s">
        <v>8319</v>
      </c>
      <c r="S80" s="16">
        <v>41947.940740740742</v>
      </c>
      <c r="T80" s="16">
        <v>41972.666666666672</v>
      </c>
    </row>
    <row r="81" spans="1:20" ht="144" x14ac:dyDescent="0.2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8317</v>
      </c>
      <c r="R81" t="s">
        <v>8319</v>
      </c>
      <c r="S81" s="16">
        <v>41817.866435185184</v>
      </c>
      <c r="T81" s="16">
        <v>41847.643750000003</v>
      </c>
    </row>
    <row r="82" spans="1:20" ht="144" x14ac:dyDescent="0.2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8317</v>
      </c>
      <c r="R82" t="s">
        <v>8319</v>
      </c>
      <c r="S82" s="16">
        <v>41941.10297453704</v>
      </c>
      <c r="T82" s="16">
        <v>41971.144641203704</v>
      </c>
    </row>
  </sheetData>
  <conditionalFormatting sqref="F1:F82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82 O1:P1 R1:T1">
    <cfRule type="colorScale" priority="1">
      <colorScale>
        <cfvo type="min"/>
        <cfvo type="percentile" val="90"/>
        <color rgb="FFFF5D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Tech Wearables</vt:lpstr>
      <vt:lpstr>Failed US Tech Wearables</vt:lpstr>
      <vt:lpstr>GB Musical B&amp;W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Boobie</cp:lastModifiedBy>
  <dcterms:created xsi:type="dcterms:W3CDTF">2017-04-20T15:17:24Z</dcterms:created>
  <dcterms:modified xsi:type="dcterms:W3CDTF">2021-12-20T03:26:54Z</dcterms:modified>
</cp:coreProperties>
</file>