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8800" windowHeight="12300"/>
  </bookViews>
  <sheets>
    <sheet name="Skup" sheetId="1" r:id="rId1"/>
    <sheet name="Wykres" sheetId="2" r:id="rId2"/>
  </sheets>
  <calcPr calcId="162913"/>
</workbook>
</file>

<file path=xl/calcChain.xml><?xml version="1.0" encoding="utf-8"?>
<calcChain xmlns="http://schemas.openxmlformats.org/spreadsheetml/2006/main">
  <c r="N14" i="1" l="1"/>
  <c r="O14" i="1" s="1"/>
  <c r="M21" i="1"/>
  <c r="N21" i="1" s="1"/>
  <c r="O21" i="1" s="1"/>
  <c r="M14" i="1"/>
  <c r="M15" i="1"/>
  <c r="M23" i="1"/>
  <c r="M17" i="1"/>
  <c r="M16" i="1"/>
  <c r="M18" i="1"/>
  <c r="M20" i="1"/>
  <c r="M19" i="1"/>
  <c r="M22" i="1"/>
  <c r="K21" i="1"/>
  <c r="K14" i="1"/>
  <c r="K15" i="1"/>
  <c r="K23" i="1"/>
  <c r="K17" i="1"/>
  <c r="K16" i="1"/>
  <c r="K18" i="1"/>
  <c r="K20" i="1"/>
  <c r="K19" i="1"/>
  <c r="K22" i="1"/>
  <c r="I21" i="1"/>
  <c r="I14" i="1"/>
  <c r="I15" i="1"/>
  <c r="I23" i="1"/>
  <c r="I17" i="1"/>
  <c r="I16" i="1"/>
  <c r="I18" i="1"/>
  <c r="I20" i="1"/>
  <c r="I19" i="1"/>
  <c r="I22" i="1"/>
  <c r="G19" i="1"/>
  <c r="G21" i="1"/>
  <c r="G14" i="1"/>
  <c r="G15" i="1"/>
  <c r="G23" i="1"/>
  <c r="G17" i="1"/>
  <c r="N17" i="1" s="1"/>
  <c r="O17" i="1" s="1"/>
  <c r="G16" i="1"/>
  <c r="N16" i="1" s="1"/>
  <c r="O16" i="1" s="1"/>
  <c r="G18" i="1"/>
  <c r="G20" i="1"/>
  <c r="G22" i="1"/>
  <c r="E21" i="1"/>
  <c r="E14" i="1"/>
  <c r="E15" i="1"/>
  <c r="N15" i="1" s="1"/>
  <c r="O15" i="1" s="1"/>
  <c r="E23" i="1"/>
  <c r="N23" i="1" s="1"/>
  <c r="O23" i="1" s="1"/>
  <c r="E17" i="1"/>
  <c r="E16" i="1"/>
  <c r="E18" i="1"/>
  <c r="N18" i="1" s="1"/>
  <c r="O18" i="1" s="1"/>
  <c r="E20" i="1"/>
  <c r="N20" i="1" s="1"/>
  <c r="O20" i="1" s="1"/>
  <c r="E19" i="1"/>
  <c r="N19" i="1" s="1"/>
  <c r="O19" i="1" s="1"/>
  <c r="E22" i="1"/>
  <c r="N22" i="1" s="1"/>
  <c r="O22" i="1" s="1"/>
</calcChain>
</file>

<file path=xl/sharedStrings.xml><?xml version="1.0" encoding="utf-8"?>
<sst xmlns="http://schemas.openxmlformats.org/spreadsheetml/2006/main" count="42" uniqueCount="37">
  <si>
    <t>l.p.</t>
  </si>
  <si>
    <t>Wypłata</t>
  </si>
  <si>
    <t>3. Oblicz wypłatę dla poszczególnych osób</t>
  </si>
  <si>
    <t>Nazwisko i imię pracownika</t>
  </si>
  <si>
    <t>Wojtyniak Jan</t>
  </si>
  <si>
    <t>Stachura Bartłomiej</t>
  </si>
  <si>
    <t>Kozyra Roman</t>
  </si>
  <si>
    <t>Laban Erazm</t>
  </si>
  <si>
    <t>Żardecki Władysław</t>
  </si>
  <si>
    <t>Mizerski Stefan</t>
  </si>
  <si>
    <t>Machnio Wiesław</t>
  </si>
  <si>
    <t>Skup metali kolorowych</t>
  </si>
  <si>
    <t>2. Oblicz kwoty należne dostawcom</t>
  </si>
  <si>
    <t>Cena za kilogram</t>
  </si>
  <si>
    <t>cynk</t>
  </si>
  <si>
    <t>miedź</t>
  </si>
  <si>
    <t>aluminium</t>
  </si>
  <si>
    <t>ołów</t>
  </si>
  <si>
    <t>nikiel</t>
  </si>
  <si>
    <t>5. Ustaw nazwiska dostawców (i przypisane im dane) w kolejności alfabetycznej</t>
  </si>
  <si>
    <t>wartość cynku</t>
  </si>
  <si>
    <t>wartość miedzi</t>
  </si>
  <si>
    <t>wartość aluminium</t>
  </si>
  <si>
    <t>wartość ołowiu</t>
  </si>
  <si>
    <t>Owczarek Bohdan</t>
  </si>
  <si>
    <t>Skoczek Kanil</t>
  </si>
  <si>
    <t>Rybski marcin</t>
  </si>
  <si>
    <t>wartość niklu</t>
  </si>
  <si>
    <t>Ilość dostarczonego złomu (w kg) i należność</t>
  </si>
  <si>
    <t xml:space="preserve"> w dniu</t>
  </si>
  <si>
    <t>dzisiajszym</t>
  </si>
  <si>
    <t>Ubytki</t>
  </si>
  <si>
    <t>4. Odlicz z każdej wypłaty tzw. ubytki w wysokości 5% (Wypłata z ubytkami)</t>
  </si>
  <si>
    <t>Wypłata z ubytkami</t>
  </si>
  <si>
    <t>6. Za pomocą formatowania warunkowego ustaw kolor wypełnienia na zielony dla wypłat z ubytkami przykraczających 1200 zł a wartości poniżej 900 zł na żółty</t>
  </si>
  <si>
    <t>7. Wstaw w nowym arkuszu (w tym samym dokumencie) wykres porównujący wypłaty złomiarzy z wypłatami z odliczonymi ubytkami. Pamiętaj o estetyce i czytelności wykresu.</t>
  </si>
  <si>
    <t>1. Uzupełnij liczbę porządkową przy nazwiskach sformatuj komórki z ceną za kilogram surowca tak aby pojawił się symbol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</si>
</sst>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zł&quot;"/>
  </numFmts>
  <fonts count="5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7" xfId="0" applyFill="1" applyBorder="1"/>
    <xf numFmtId="0" fontId="0" fillId="9" borderId="7" xfId="0" applyFill="1" applyBorder="1"/>
    <xf numFmtId="0" fontId="0" fillId="7" borderId="8" xfId="0" applyFill="1" applyBorder="1"/>
    <xf numFmtId="0" fontId="0" fillId="9" borderId="8" xfId="0" applyFill="1" applyBorder="1"/>
    <xf numFmtId="0" fontId="0" fillId="9" borderId="9" xfId="0" applyFill="1" applyBorder="1"/>
    <xf numFmtId="0" fontId="1" fillId="5" borderId="10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7" borderId="4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5" borderId="28" xfId="0" applyFill="1" applyBorder="1"/>
    <xf numFmtId="9" fontId="0" fillId="5" borderId="29" xfId="0" applyNumberFormat="1" applyFill="1" applyBorder="1" applyAlignment="1">
      <alignment horizontal="center"/>
    </xf>
    <xf numFmtId="0" fontId="0" fillId="5" borderId="30" xfId="0" applyFill="1" applyBorder="1"/>
    <xf numFmtId="0" fontId="1" fillId="10" borderId="16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165" fontId="0" fillId="0" borderId="1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17" xfId="0" applyNumberFormat="1" applyBorder="1"/>
    <xf numFmtId="165" fontId="2" fillId="8" borderId="15" xfId="0" applyNumberFormat="1" applyFont="1" applyFill="1" applyBorder="1"/>
    <xf numFmtId="165" fontId="0" fillId="4" borderId="10" xfId="0" applyNumberFormat="1" applyFill="1" applyBorder="1"/>
  </cellXfs>
  <cellStyles count="1">
    <cellStyle name="Normalny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Porówanie</a:t>
            </a:r>
            <a:r>
              <a:rPr lang="pl-PL" baseline="0"/>
              <a:t> wypłat z wypłatami z ubytkami złomiarzy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Skup!$N$13</c:f>
              <c:strCache>
                <c:ptCount val="1"/>
                <c:pt idx="0">
                  <c:v>Wypłata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Skup!$N$14:$N$23</c:f>
              <c:numCache>
                <c:formatCode>#\ ##0.00\ "zł"</c:formatCode>
                <c:ptCount val="10"/>
                <c:pt idx="0">
                  <c:v>712.4</c:v>
                </c:pt>
                <c:pt idx="1">
                  <c:v>1303.5</c:v>
                </c:pt>
                <c:pt idx="2">
                  <c:v>1105.4000000000001</c:v>
                </c:pt>
                <c:pt idx="3">
                  <c:v>907.5</c:v>
                </c:pt>
                <c:pt idx="4">
                  <c:v>1283.8</c:v>
                </c:pt>
                <c:pt idx="5">
                  <c:v>2152.6</c:v>
                </c:pt>
                <c:pt idx="6">
                  <c:v>1190.0999999999999</c:v>
                </c:pt>
                <c:pt idx="7">
                  <c:v>1119.3</c:v>
                </c:pt>
                <c:pt idx="8">
                  <c:v>1200.8</c:v>
                </c:pt>
                <c:pt idx="9">
                  <c:v>703.8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D-4272-9E86-038D1CE6F27C}"/>
            </c:ext>
          </c:extLst>
        </c:ser>
        <c:ser>
          <c:idx val="1"/>
          <c:order val="1"/>
          <c:tx>
            <c:strRef>
              <c:f>Skup!$O$13</c:f>
              <c:strCache>
                <c:ptCount val="1"/>
                <c:pt idx="0">
                  <c:v>Wypłata z ubytkami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Skup!$O$14:$O$23</c:f>
              <c:numCache>
                <c:formatCode>#\ ##0.00\ "zł"</c:formatCode>
                <c:ptCount val="10"/>
                <c:pt idx="0">
                  <c:v>712.35</c:v>
                </c:pt>
                <c:pt idx="1">
                  <c:v>1303.5</c:v>
                </c:pt>
                <c:pt idx="2">
                  <c:v>1105.4000000000001</c:v>
                </c:pt>
                <c:pt idx="3">
                  <c:v>907.5</c:v>
                </c:pt>
                <c:pt idx="4">
                  <c:v>1283.8</c:v>
                </c:pt>
                <c:pt idx="5">
                  <c:v>2152.6</c:v>
                </c:pt>
                <c:pt idx="6">
                  <c:v>1190.0999999999999</c:v>
                </c:pt>
                <c:pt idx="7">
                  <c:v>1119.3</c:v>
                </c:pt>
                <c:pt idx="8">
                  <c:v>1200.8</c:v>
                </c:pt>
                <c:pt idx="9">
                  <c:v>703.8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D-4272-9E86-038D1CE6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30272"/>
        <c:axId val="652023616"/>
      </c:barChart>
      <c:catAx>
        <c:axId val="65203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023616"/>
        <c:crosses val="autoZero"/>
        <c:auto val="1"/>
        <c:lblAlgn val="ctr"/>
        <c:lblOffset val="100"/>
        <c:noMultiLvlLbl val="0"/>
      </c:catAx>
      <c:valAx>
        <c:axId val="652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0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561974</xdr:colOff>
      <xdr:row>36</xdr:row>
      <xdr:rowOff>161924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tabSelected="1" workbookViewId="0">
      <selection activeCell="N13" sqref="N13:O23"/>
    </sheetView>
  </sheetViews>
  <sheetFormatPr defaultRowHeight="14.25"/>
  <cols>
    <col min="1" max="1" width="9.75" customWidth="1"/>
    <col min="2" max="2" width="4.875" customWidth="1"/>
    <col min="3" max="3" width="18.5" customWidth="1"/>
    <col min="4" max="12" width="9.625" customWidth="1"/>
    <col min="13" max="13" width="11.125" customWidth="1"/>
    <col min="14" max="14" width="10.5" customWidth="1"/>
    <col min="15" max="15" width="11.375" customWidth="1"/>
    <col min="16" max="16" width="9.25" customWidth="1"/>
    <col min="17" max="17" width="11.125" bestFit="1" customWidth="1"/>
    <col min="18" max="18" width="8.25" customWidth="1"/>
  </cols>
  <sheetData>
    <row r="2" spans="2:18" ht="20.25">
      <c r="C2" s="2" t="s">
        <v>11</v>
      </c>
    </row>
    <row r="3" spans="2:18" ht="15" thickBot="1"/>
    <row r="4" spans="2:18" ht="15">
      <c r="C4" t="s">
        <v>36</v>
      </c>
      <c r="M4" s="31" t="s">
        <v>13</v>
      </c>
      <c r="N4" s="10" t="s">
        <v>14</v>
      </c>
      <c r="O4" s="37">
        <v>4.4000000000000004</v>
      </c>
      <c r="Q4" s="25" t="s">
        <v>31</v>
      </c>
      <c r="R4" s="28"/>
    </row>
    <row r="5" spans="2:18" ht="15">
      <c r="C5" t="s">
        <v>12</v>
      </c>
      <c r="M5" s="32"/>
      <c r="N5" s="11" t="s">
        <v>15</v>
      </c>
      <c r="O5" s="38">
        <v>17</v>
      </c>
      <c r="Q5" s="26" t="s">
        <v>29</v>
      </c>
      <c r="R5" s="29">
        <v>0.05</v>
      </c>
    </row>
    <row r="6" spans="2:18" ht="15.75" thickBot="1">
      <c r="C6" t="s">
        <v>2</v>
      </c>
      <c r="M6" s="32"/>
      <c r="N6" s="11" t="s">
        <v>16</v>
      </c>
      <c r="O6" s="38">
        <v>3.3</v>
      </c>
      <c r="Q6" s="27" t="s">
        <v>30</v>
      </c>
      <c r="R6" s="30"/>
    </row>
    <row r="7" spans="2:18" ht="15">
      <c r="C7" t="s">
        <v>32</v>
      </c>
      <c r="M7" s="32"/>
      <c r="N7" s="11" t="s">
        <v>17</v>
      </c>
      <c r="O7" s="38">
        <v>4.5</v>
      </c>
    </row>
    <row r="8" spans="2:18" ht="15.75" thickBot="1">
      <c r="C8" t="s">
        <v>19</v>
      </c>
      <c r="M8" s="33"/>
      <c r="N8" s="12" t="s">
        <v>18</v>
      </c>
      <c r="O8" s="39">
        <v>25</v>
      </c>
    </row>
    <row r="9" spans="2:18">
      <c r="C9" t="s">
        <v>34</v>
      </c>
    </row>
    <row r="10" spans="2:18">
      <c r="C10" t="s">
        <v>35</v>
      </c>
    </row>
    <row r="11" spans="2:18" ht="15" thickBot="1"/>
    <row r="12" spans="2:18" ht="15.75" thickBot="1">
      <c r="B12" s="1"/>
      <c r="C12" s="1"/>
      <c r="D12" s="34" t="s">
        <v>28</v>
      </c>
      <c r="E12" s="35"/>
      <c r="F12" s="35"/>
      <c r="G12" s="35"/>
      <c r="H12" s="35"/>
      <c r="I12" s="35"/>
      <c r="J12" s="35"/>
      <c r="K12" s="35"/>
      <c r="L12" s="35"/>
      <c r="M12" s="36"/>
    </row>
    <row r="13" spans="2:18" ht="42.6" customHeight="1" thickBot="1">
      <c r="B13" s="15" t="s">
        <v>0</v>
      </c>
      <c r="C13" s="16" t="s">
        <v>3</v>
      </c>
      <c r="D13" s="18" t="s">
        <v>14</v>
      </c>
      <c r="E13" s="13" t="s">
        <v>20</v>
      </c>
      <c r="F13" s="13" t="s">
        <v>15</v>
      </c>
      <c r="G13" s="13" t="s">
        <v>21</v>
      </c>
      <c r="H13" s="13" t="s">
        <v>16</v>
      </c>
      <c r="I13" s="13" t="s">
        <v>22</v>
      </c>
      <c r="J13" s="13" t="s">
        <v>17</v>
      </c>
      <c r="K13" s="14" t="s">
        <v>23</v>
      </c>
      <c r="L13" s="13" t="s">
        <v>18</v>
      </c>
      <c r="M13" s="19" t="s">
        <v>27</v>
      </c>
      <c r="N13" s="17" t="s">
        <v>1</v>
      </c>
      <c r="O13" s="20" t="s">
        <v>33</v>
      </c>
    </row>
    <row r="14" spans="2:18" ht="15" thickBot="1">
      <c r="B14" s="5">
        <v>1</v>
      </c>
      <c r="C14" s="6" t="s">
        <v>6</v>
      </c>
      <c r="D14" s="21">
        <v>17</v>
      </c>
      <c r="E14" s="40">
        <f>D14*$O$4</f>
        <v>74.800000000000011</v>
      </c>
      <c r="F14" s="24">
        <v>5</v>
      </c>
      <c r="G14" s="40">
        <f>F14*$O$5</f>
        <v>85</v>
      </c>
      <c r="H14" s="24">
        <v>32</v>
      </c>
      <c r="I14" s="40">
        <f>H14*$O$6</f>
        <v>105.6</v>
      </c>
      <c r="J14" s="24">
        <v>16</v>
      </c>
      <c r="K14" s="41">
        <f>J14*$O$7</f>
        <v>72</v>
      </c>
      <c r="L14" s="24">
        <v>15</v>
      </c>
      <c r="M14" s="42">
        <f>L14*$O$8</f>
        <v>375</v>
      </c>
      <c r="N14" s="43">
        <f>E14+G14+I14+K14+M14</f>
        <v>712.4</v>
      </c>
      <c r="O14" s="44">
        <f>N14-R5</f>
        <v>712.35</v>
      </c>
    </row>
    <row r="15" spans="2:18" ht="15" thickBot="1">
      <c r="B15" s="7">
        <v>2</v>
      </c>
      <c r="C15" s="8" t="s">
        <v>7</v>
      </c>
      <c r="D15" s="22">
        <v>16</v>
      </c>
      <c r="E15" s="40">
        <f>D15*$O$4</f>
        <v>70.400000000000006</v>
      </c>
      <c r="F15" s="3">
        <v>6</v>
      </c>
      <c r="G15" s="40">
        <f>F15*$O$5</f>
        <v>102</v>
      </c>
      <c r="H15" s="3">
        <v>22</v>
      </c>
      <c r="I15" s="40">
        <f>H15*$O$6</f>
        <v>72.599999999999994</v>
      </c>
      <c r="J15" s="3">
        <v>13</v>
      </c>
      <c r="K15" s="41">
        <f>J15*$O$7</f>
        <v>58.5</v>
      </c>
      <c r="L15" s="3">
        <v>40</v>
      </c>
      <c r="M15" s="42">
        <f>L15*$O$8</f>
        <v>1000</v>
      </c>
      <c r="N15" s="43">
        <f>E15+G15+I15+K15+M15</f>
        <v>1303.5</v>
      </c>
      <c r="O15" s="44">
        <f>N15-R6</f>
        <v>1303.5</v>
      </c>
    </row>
    <row r="16" spans="2:18" ht="15" thickBot="1">
      <c r="B16" s="5">
        <v>3</v>
      </c>
      <c r="C16" s="8" t="s">
        <v>10</v>
      </c>
      <c r="D16" s="22">
        <v>22</v>
      </c>
      <c r="E16" s="40">
        <f>D16*$O$4</f>
        <v>96.800000000000011</v>
      </c>
      <c r="F16" s="3">
        <v>12</v>
      </c>
      <c r="G16" s="40">
        <f>F16*$O$5</f>
        <v>204</v>
      </c>
      <c r="H16" s="3">
        <v>32</v>
      </c>
      <c r="I16" s="40">
        <f>H16*$O$6</f>
        <v>105.6</v>
      </c>
      <c r="J16" s="3">
        <v>22</v>
      </c>
      <c r="K16" s="41">
        <f>J16*$O$7</f>
        <v>99</v>
      </c>
      <c r="L16" s="3">
        <v>24</v>
      </c>
      <c r="M16" s="42">
        <f>L16*$O$8</f>
        <v>600</v>
      </c>
      <c r="N16" s="43">
        <f>E16+G16+I16+K16+M16</f>
        <v>1105.4000000000001</v>
      </c>
      <c r="O16" s="44">
        <f>N16-R7</f>
        <v>1105.4000000000001</v>
      </c>
    </row>
    <row r="17" spans="2:15" ht="15" thickBot="1">
      <c r="B17" s="7">
        <v>4</v>
      </c>
      <c r="C17" s="8" t="s">
        <v>9</v>
      </c>
      <c r="D17" s="22">
        <v>20</v>
      </c>
      <c r="E17" s="40">
        <f>D17*$O$4</f>
        <v>88</v>
      </c>
      <c r="F17" s="3">
        <v>10</v>
      </c>
      <c r="G17" s="40">
        <f>F17*$O$5</f>
        <v>170</v>
      </c>
      <c r="H17" s="3">
        <v>40</v>
      </c>
      <c r="I17" s="40">
        <f>H17*$O$6</f>
        <v>132</v>
      </c>
      <c r="J17" s="3">
        <v>15</v>
      </c>
      <c r="K17" s="41">
        <f>J17*$O$7</f>
        <v>67.5</v>
      </c>
      <c r="L17" s="3">
        <v>18</v>
      </c>
      <c r="M17" s="42">
        <f>L17*$O$8</f>
        <v>450</v>
      </c>
      <c r="N17" s="43">
        <f>E17+G17+I17+K17+M17</f>
        <v>907.5</v>
      </c>
      <c r="O17" s="44">
        <f>N17-R8</f>
        <v>907.5</v>
      </c>
    </row>
    <row r="18" spans="2:15" ht="15" thickBot="1">
      <c r="B18" s="5">
        <v>5</v>
      </c>
      <c r="C18" s="8" t="s">
        <v>24</v>
      </c>
      <c r="D18" s="22">
        <v>15</v>
      </c>
      <c r="E18" s="40">
        <f>D18*$O$4</f>
        <v>66</v>
      </c>
      <c r="F18" s="3">
        <v>40</v>
      </c>
      <c r="G18" s="40">
        <f>F18*$O$5</f>
        <v>680</v>
      </c>
      <c r="H18" s="3">
        <v>36</v>
      </c>
      <c r="I18" s="40">
        <f>H18*$O$6</f>
        <v>118.8</v>
      </c>
      <c r="J18" s="3">
        <v>32</v>
      </c>
      <c r="K18" s="41">
        <f>J18*$O$7</f>
        <v>144</v>
      </c>
      <c r="L18" s="3">
        <v>11</v>
      </c>
      <c r="M18" s="42">
        <f>L18*$O$8</f>
        <v>275</v>
      </c>
      <c r="N18" s="43">
        <f>E18+G18+I18+K18+M18</f>
        <v>1283.8</v>
      </c>
      <c r="O18" s="44">
        <f>N18-R9</f>
        <v>1283.8</v>
      </c>
    </row>
    <row r="19" spans="2:15" ht="15" thickBot="1">
      <c r="B19" s="7">
        <v>6</v>
      </c>
      <c r="C19" s="8" t="s">
        <v>26</v>
      </c>
      <c r="D19" s="22">
        <v>9</v>
      </c>
      <c r="E19" s="40">
        <f>D19*$O$4</f>
        <v>39.6</v>
      </c>
      <c r="F19" s="3">
        <v>50</v>
      </c>
      <c r="G19" s="40">
        <f>F19*$O$5</f>
        <v>850</v>
      </c>
      <c r="H19" s="3">
        <v>50</v>
      </c>
      <c r="I19" s="40">
        <f>H19*$O$6</f>
        <v>165</v>
      </c>
      <c r="J19" s="3">
        <v>44</v>
      </c>
      <c r="K19" s="41">
        <f>J19*$O$7</f>
        <v>198</v>
      </c>
      <c r="L19" s="3">
        <v>36</v>
      </c>
      <c r="M19" s="42">
        <f>L19*$O$8</f>
        <v>900</v>
      </c>
      <c r="N19" s="43">
        <f>E19+G19+I19+K19+M19</f>
        <v>2152.6</v>
      </c>
      <c r="O19" s="44">
        <f>N19-R10</f>
        <v>2152.6</v>
      </c>
    </row>
    <row r="20" spans="2:15" ht="15" thickBot="1">
      <c r="B20" s="5">
        <v>7</v>
      </c>
      <c r="C20" s="8" t="s">
        <v>25</v>
      </c>
      <c r="D20" s="22">
        <v>8</v>
      </c>
      <c r="E20" s="40">
        <f>D20*$O$4</f>
        <v>35.200000000000003</v>
      </c>
      <c r="F20" s="3">
        <v>22</v>
      </c>
      <c r="G20" s="40">
        <f>F20*$O$5</f>
        <v>374</v>
      </c>
      <c r="H20" s="3">
        <v>23</v>
      </c>
      <c r="I20" s="40">
        <f>H20*$O$6</f>
        <v>75.899999999999991</v>
      </c>
      <c r="J20" s="3">
        <v>40</v>
      </c>
      <c r="K20" s="41">
        <f>J20*$O$7</f>
        <v>180</v>
      </c>
      <c r="L20" s="3">
        <v>21</v>
      </c>
      <c r="M20" s="42">
        <f>L20*$O$8</f>
        <v>525</v>
      </c>
      <c r="N20" s="43">
        <f>E20+G20+I20+K20+M20</f>
        <v>1190.0999999999999</v>
      </c>
      <c r="O20" s="44">
        <f>N20-R11</f>
        <v>1190.0999999999999</v>
      </c>
    </row>
    <row r="21" spans="2:15" ht="15" thickBot="1">
      <c r="B21" s="7">
        <v>8</v>
      </c>
      <c r="C21" s="8" t="s">
        <v>5</v>
      </c>
      <c r="D21" s="22">
        <v>12</v>
      </c>
      <c r="E21" s="40">
        <f>D21*$O$4</f>
        <v>52.800000000000004</v>
      </c>
      <c r="F21" s="3">
        <v>23</v>
      </c>
      <c r="G21" s="40">
        <f>F21*$O$5</f>
        <v>391</v>
      </c>
      <c r="H21" s="3">
        <v>50</v>
      </c>
      <c r="I21" s="40">
        <f>H21*$O$6</f>
        <v>165</v>
      </c>
      <c r="J21" s="3">
        <v>19</v>
      </c>
      <c r="K21" s="41">
        <f>J21*$O$7</f>
        <v>85.5</v>
      </c>
      <c r="L21" s="3">
        <v>17</v>
      </c>
      <c r="M21" s="42">
        <f>L21*$O$8</f>
        <v>425</v>
      </c>
      <c r="N21" s="43">
        <f>E21+G21+I21+K21+M21</f>
        <v>1119.3</v>
      </c>
      <c r="O21" s="44">
        <f>N21-R12</f>
        <v>1119.3</v>
      </c>
    </row>
    <row r="22" spans="2:15" ht="15" thickBot="1">
      <c r="B22" s="5">
        <v>9</v>
      </c>
      <c r="C22" s="8" t="s">
        <v>4</v>
      </c>
      <c r="D22" s="22">
        <v>10</v>
      </c>
      <c r="E22" s="40">
        <f>D22*$O$4</f>
        <v>44</v>
      </c>
      <c r="F22" s="3">
        <v>22</v>
      </c>
      <c r="G22" s="40">
        <f>F22*$O$5</f>
        <v>374</v>
      </c>
      <c r="H22" s="3">
        <v>46</v>
      </c>
      <c r="I22" s="40">
        <f>H22*$O$6</f>
        <v>151.79999999999998</v>
      </c>
      <c r="J22" s="3">
        <v>18</v>
      </c>
      <c r="K22" s="41">
        <f>J22*$O$7</f>
        <v>81</v>
      </c>
      <c r="L22" s="3">
        <v>22</v>
      </c>
      <c r="M22" s="42">
        <f>L22*$O$8</f>
        <v>550</v>
      </c>
      <c r="N22" s="43">
        <f>E22+G22+I22+K22+M22</f>
        <v>1200.8</v>
      </c>
      <c r="O22" s="44">
        <f>N22-R13</f>
        <v>1200.8</v>
      </c>
    </row>
    <row r="23" spans="2:15" ht="15" thickBot="1">
      <c r="B23" s="7">
        <v>10</v>
      </c>
      <c r="C23" s="9" t="s">
        <v>8</v>
      </c>
      <c r="D23" s="23">
        <v>13</v>
      </c>
      <c r="E23" s="40">
        <f>D23*$O$4</f>
        <v>57.2</v>
      </c>
      <c r="F23" s="4">
        <v>10</v>
      </c>
      <c r="G23" s="40">
        <f>F23*$O$5</f>
        <v>170</v>
      </c>
      <c r="H23" s="4">
        <v>22</v>
      </c>
      <c r="I23" s="40">
        <f>H23*$O$6</f>
        <v>72.599999999999994</v>
      </c>
      <c r="J23" s="4">
        <v>12</v>
      </c>
      <c r="K23" s="41">
        <f>J23*$O$7</f>
        <v>54</v>
      </c>
      <c r="L23" s="4">
        <v>14</v>
      </c>
      <c r="M23" s="42">
        <f>L23*$O$8</f>
        <v>350</v>
      </c>
      <c r="N23" s="43">
        <f>E23+G23+I23+K23+M23</f>
        <v>703.8</v>
      </c>
      <c r="O23" s="44">
        <f>N23-R14</f>
        <v>703.8</v>
      </c>
    </row>
  </sheetData>
  <sortState ref="B14:O23">
    <sortCondition ref="C14"/>
  </sortState>
  <mergeCells count="2">
    <mergeCell ref="M4:M8"/>
    <mergeCell ref="D12:M12"/>
  </mergeCells>
  <conditionalFormatting sqref="O14:O23">
    <cfRule type="cellIs" dxfId="2" priority="2" operator="greaterThan">
      <formula>1200</formula>
    </cfRule>
    <cfRule type="cellIs" dxfId="1" priority="1" operator="lessThan">
      <formula>900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26" sqref="Y26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Skup</vt:lpstr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2022-05-26T06:15:13Z</dcterms:modified>
</cp:coreProperties>
</file>