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240" tabRatio="500" activeTab="2"/>
  </bookViews>
  <sheets>
    <sheet name="Sheet1" sheetId="1" r:id="rId1"/>
    <sheet name="Sheet2" sheetId="2" r:id="rId2"/>
    <sheet name="Painting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5" i="3" l="1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A256" i="3"/>
  <c r="C256" i="3"/>
  <c r="H256" i="3"/>
  <c r="D256" i="3"/>
  <c r="I256" i="3"/>
  <c r="E256" i="3"/>
  <c r="J256" i="3"/>
  <c r="F256" i="3"/>
  <c r="K256" i="3"/>
  <c r="G256" i="3"/>
  <c r="L256" i="3"/>
  <c r="M256" i="3"/>
  <c r="N256" i="3"/>
  <c r="A255" i="3"/>
  <c r="C255" i="3"/>
  <c r="H255" i="3"/>
  <c r="D255" i="3"/>
  <c r="I255" i="3"/>
  <c r="E255" i="3"/>
  <c r="J255" i="3"/>
  <c r="F255" i="3"/>
  <c r="K255" i="3"/>
  <c r="G255" i="3"/>
  <c r="L255" i="3"/>
  <c r="M255" i="3"/>
  <c r="A254" i="3"/>
  <c r="C254" i="3"/>
  <c r="H254" i="3"/>
  <c r="D254" i="3"/>
  <c r="I254" i="3"/>
  <c r="E254" i="3"/>
  <c r="J254" i="3"/>
  <c r="F254" i="3"/>
  <c r="K254" i="3"/>
  <c r="G254" i="3"/>
  <c r="L254" i="3"/>
  <c r="M254" i="3"/>
  <c r="A253" i="3"/>
  <c r="C253" i="3"/>
  <c r="H253" i="3"/>
  <c r="D253" i="3"/>
  <c r="I253" i="3"/>
  <c r="E253" i="3"/>
  <c r="J253" i="3"/>
  <c r="F253" i="3"/>
  <c r="K253" i="3"/>
  <c r="G253" i="3"/>
  <c r="L253" i="3"/>
  <c r="M253" i="3"/>
  <c r="A252" i="3"/>
  <c r="C252" i="3"/>
  <c r="H252" i="3"/>
  <c r="D252" i="3"/>
  <c r="I252" i="3"/>
  <c r="E252" i="3"/>
  <c r="J252" i="3"/>
  <c r="F252" i="3"/>
  <c r="K252" i="3"/>
  <c r="G252" i="3"/>
  <c r="L252" i="3"/>
  <c r="M252" i="3"/>
  <c r="A251" i="3"/>
  <c r="C251" i="3"/>
  <c r="H251" i="3"/>
  <c r="D251" i="3"/>
  <c r="I251" i="3"/>
  <c r="E251" i="3"/>
  <c r="J251" i="3"/>
  <c r="F251" i="3"/>
  <c r="K251" i="3"/>
  <c r="G251" i="3"/>
  <c r="L251" i="3"/>
  <c r="M251" i="3"/>
  <c r="A250" i="3"/>
  <c r="C250" i="3"/>
  <c r="H250" i="3"/>
  <c r="D250" i="3"/>
  <c r="I250" i="3"/>
  <c r="E250" i="3"/>
  <c r="J250" i="3"/>
  <c r="F250" i="3"/>
  <c r="K250" i="3"/>
  <c r="G250" i="3"/>
  <c r="L250" i="3"/>
  <c r="M250" i="3"/>
  <c r="A249" i="3"/>
  <c r="C249" i="3"/>
  <c r="H249" i="3"/>
  <c r="D249" i="3"/>
  <c r="I249" i="3"/>
  <c r="E249" i="3"/>
  <c r="J249" i="3"/>
  <c r="F249" i="3"/>
  <c r="K249" i="3"/>
  <c r="G249" i="3"/>
  <c r="L249" i="3"/>
  <c r="M249" i="3"/>
  <c r="A248" i="3"/>
  <c r="C248" i="3"/>
  <c r="H248" i="3"/>
  <c r="D248" i="3"/>
  <c r="I248" i="3"/>
  <c r="E248" i="3"/>
  <c r="J248" i="3"/>
  <c r="F248" i="3"/>
  <c r="K248" i="3"/>
  <c r="G248" i="3"/>
  <c r="L248" i="3"/>
  <c r="M248" i="3"/>
  <c r="A247" i="3"/>
  <c r="C247" i="3"/>
  <c r="H247" i="3"/>
  <c r="D247" i="3"/>
  <c r="I247" i="3"/>
  <c r="E247" i="3"/>
  <c r="J247" i="3"/>
  <c r="F247" i="3"/>
  <c r="K247" i="3"/>
  <c r="G247" i="3"/>
  <c r="L247" i="3"/>
  <c r="M247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C246" i="3"/>
  <c r="H246" i="3"/>
  <c r="D246" i="3"/>
  <c r="I246" i="3"/>
  <c r="E246" i="3"/>
  <c r="J246" i="3"/>
  <c r="F246" i="3"/>
  <c r="K246" i="3"/>
  <c r="G246" i="3"/>
  <c r="L246" i="3"/>
  <c r="M246" i="3"/>
  <c r="C245" i="3"/>
  <c r="H245" i="3"/>
  <c r="D245" i="3"/>
  <c r="I245" i="3"/>
  <c r="E245" i="3"/>
  <c r="J245" i="3"/>
  <c r="F245" i="3"/>
  <c r="K245" i="3"/>
  <c r="G245" i="3"/>
  <c r="L245" i="3"/>
  <c r="M245" i="3"/>
  <c r="C244" i="3"/>
  <c r="H244" i="3"/>
  <c r="D244" i="3"/>
  <c r="I244" i="3"/>
  <c r="E244" i="3"/>
  <c r="J244" i="3"/>
  <c r="F244" i="3"/>
  <c r="K244" i="3"/>
  <c r="G244" i="3"/>
  <c r="L244" i="3"/>
  <c r="M244" i="3"/>
  <c r="C243" i="3"/>
  <c r="H243" i="3"/>
  <c r="D243" i="3"/>
  <c r="I243" i="3"/>
  <c r="E243" i="3"/>
  <c r="J243" i="3"/>
  <c r="F243" i="3"/>
  <c r="K243" i="3"/>
  <c r="G243" i="3"/>
  <c r="L243" i="3"/>
  <c r="M243" i="3"/>
  <c r="C242" i="3"/>
  <c r="H242" i="3"/>
  <c r="D242" i="3"/>
  <c r="I242" i="3"/>
  <c r="E242" i="3"/>
  <c r="J242" i="3"/>
  <c r="F242" i="3"/>
  <c r="K242" i="3"/>
  <c r="G242" i="3"/>
  <c r="L242" i="3"/>
  <c r="M242" i="3"/>
  <c r="C241" i="3"/>
  <c r="H241" i="3"/>
  <c r="D241" i="3"/>
  <c r="I241" i="3"/>
  <c r="E241" i="3"/>
  <c r="J241" i="3"/>
  <c r="F241" i="3"/>
  <c r="K241" i="3"/>
  <c r="G241" i="3"/>
  <c r="L241" i="3"/>
  <c r="M241" i="3"/>
  <c r="C240" i="3"/>
  <c r="H240" i="3"/>
  <c r="D240" i="3"/>
  <c r="I240" i="3"/>
  <c r="E240" i="3"/>
  <c r="J240" i="3"/>
  <c r="F240" i="3"/>
  <c r="K240" i="3"/>
  <c r="G240" i="3"/>
  <c r="L240" i="3"/>
  <c r="M240" i="3"/>
  <c r="C239" i="3"/>
  <c r="H239" i="3"/>
  <c r="D239" i="3"/>
  <c r="I239" i="3"/>
  <c r="E239" i="3"/>
  <c r="J239" i="3"/>
  <c r="F239" i="3"/>
  <c r="K239" i="3"/>
  <c r="G239" i="3"/>
  <c r="L239" i="3"/>
  <c r="M239" i="3"/>
  <c r="C238" i="3"/>
  <c r="H238" i="3"/>
  <c r="D238" i="3"/>
  <c r="I238" i="3"/>
  <c r="E238" i="3"/>
  <c r="J238" i="3"/>
  <c r="F238" i="3"/>
  <c r="K238" i="3"/>
  <c r="G238" i="3"/>
  <c r="L238" i="3"/>
  <c r="M238" i="3"/>
  <c r="C237" i="3"/>
  <c r="H237" i="3"/>
  <c r="D237" i="3"/>
  <c r="I237" i="3"/>
  <c r="E237" i="3"/>
  <c r="J237" i="3"/>
  <c r="F237" i="3"/>
  <c r="K237" i="3"/>
  <c r="G237" i="3"/>
  <c r="L237" i="3"/>
  <c r="M237" i="3"/>
  <c r="C236" i="3"/>
  <c r="H236" i="3"/>
  <c r="D236" i="3"/>
  <c r="I236" i="3"/>
  <c r="E236" i="3"/>
  <c r="J236" i="3"/>
  <c r="F236" i="3"/>
  <c r="K236" i="3"/>
  <c r="G236" i="3"/>
  <c r="L236" i="3"/>
  <c r="M236" i="3"/>
  <c r="C235" i="3"/>
  <c r="H235" i="3"/>
  <c r="D235" i="3"/>
  <c r="I235" i="3"/>
  <c r="E235" i="3"/>
  <c r="J235" i="3"/>
  <c r="F235" i="3"/>
  <c r="K235" i="3"/>
  <c r="G235" i="3"/>
  <c r="L235" i="3"/>
  <c r="M235" i="3"/>
  <c r="C234" i="3"/>
  <c r="H234" i="3"/>
  <c r="D234" i="3"/>
  <c r="I234" i="3"/>
  <c r="E234" i="3"/>
  <c r="J234" i="3"/>
  <c r="F234" i="3"/>
  <c r="K234" i="3"/>
  <c r="G234" i="3"/>
  <c r="L234" i="3"/>
  <c r="M234" i="3"/>
  <c r="C233" i="3"/>
  <c r="H233" i="3"/>
  <c r="D233" i="3"/>
  <c r="I233" i="3"/>
  <c r="E233" i="3"/>
  <c r="J233" i="3"/>
  <c r="F233" i="3"/>
  <c r="K233" i="3"/>
  <c r="G233" i="3"/>
  <c r="L233" i="3"/>
  <c r="M233" i="3"/>
  <c r="C232" i="3"/>
  <c r="H232" i="3"/>
  <c r="D232" i="3"/>
  <c r="I232" i="3"/>
  <c r="E232" i="3"/>
  <c r="J232" i="3"/>
  <c r="F232" i="3"/>
  <c r="K232" i="3"/>
  <c r="G232" i="3"/>
  <c r="L232" i="3"/>
  <c r="M232" i="3"/>
  <c r="C231" i="3"/>
  <c r="H231" i="3"/>
  <c r="D231" i="3"/>
  <c r="I231" i="3"/>
  <c r="E231" i="3"/>
  <c r="J231" i="3"/>
  <c r="F231" i="3"/>
  <c r="K231" i="3"/>
  <c r="G231" i="3"/>
  <c r="L231" i="3"/>
  <c r="M231" i="3"/>
  <c r="C230" i="3"/>
  <c r="H230" i="3"/>
  <c r="D230" i="3"/>
  <c r="I230" i="3"/>
  <c r="E230" i="3"/>
  <c r="J230" i="3"/>
  <c r="F230" i="3"/>
  <c r="K230" i="3"/>
  <c r="G230" i="3"/>
  <c r="L230" i="3"/>
  <c r="M230" i="3"/>
  <c r="A229" i="3"/>
  <c r="A230" i="3"/>
  <c r="H229" i="3"/>
  <c r="I229" i="3"/>
  <c r="J229" i="3"/>
  <c r="K229" i="3"/>
  <c r="L229" i="3"/>
  <c r="M229" i="3"/>
  <c r="G229" i="3"/>
  <c r="F229" i="3"/>
  <c r="E229" i="3"/>
  <c r="D229" i="3"/>
  <c r="C229" i="3"/>
  <c r="B258" i="2"/>
  <c r="C258" i="2"/>
  <c r="D258" i="2"/>
  <c r="E258" i="2"/>
  <c r="F258" i="2"/>
  <c r="G258" i="2"/>
  <c r="H258" i="2"/>
  <c r="I258" i="2"/>
  <c r="J258" i="2"/>
  <c r="Q258" i="2"/>
  <c r="P258" i="2"/>
  <c r="O258" i="2"/>
  <c r="N258" i="2"/>
  <c r="M258" i="2"/>
  <c r="L258" i="2"/>
  <c r="K258" i="2"/>
  <c r="B257" i="2"/>
  <c r="C257" i="2"/>
  <c r="D257" i="2"/>
  <c r="E257" i="2"/>
  <c r="F257" i="2"/>
  <c r="G257" i="2"/>
  <c r="H257" i="2"/>
  <c r="I257" i="2"/>
  <c r="J257" i="2"/>
  <c r="Q257" i="2"/>
  <c r="P257" i="2"/>
  <c r="O257" i="2"/>
  <c r="N257" i="2"/>
  <c r="M257" i="2"/>
  <c r="L257" i="2"/>
  <c r="K257" i="2"/>
  <c r="B256" i="2"/>
  <c r="C256" i="2"/>
  <c r="D256" i="2"/>
  <c r="E256" i="2"/>
  <c r="F256" i="2"/>
  <c r="G256" i="2"/>
  <c r="H256" i="2"/>
  <c r="I256" i="2"/>
  <c r="J256" i="2"/>
  <c r="Q256" i="2"/>
  <c r="P256" i="2"/>
  <c r="O256" i="2"/>
  <c r="N256" i="2"/>
  <c r="M256" i="2"/>
  <c r="L256" i="2"/>
  <c r="K256" i="2"/>
  <c r="B255" i="2"/>
  <c r="C255" i="2"/>
  <c r="D255" i="2"/>
  <c r="E255" i="2"/>
  <c r="F255" i="2"/>
  <c r="G255" i="2"/>
  <c r="H255" i="2"/>
  <c r="I255" i="2"/>
  <c r="J255" i="2"/>
  <c r="Q255" i="2"/>
  <c r="P255" i="2"/>
  <c r="O255" i="2"/>
  <c r="N255" i="2"/>
  <c r="M255" i="2"/>
  <c r="L255" i="2"/>
  <c r="K255" i="2"/>
  <c r="B254" i="2"/>
  <c r="C254" i="2"/>
  <c r="D254" i="2"/>
  <c r="E254" i="2"/>
  <c r="F254" i="2"/>
  <c r="G254" i="2"/>
  <c r="H254" i="2"/>
  <c r="I254" i="2"/>
  <c r="J254" i="2"/>
  <c r="Q254" i="2"/>
  <c r="P254" i="2"/>
  <c r="O254" i="2"/>
  <c r="N254" i="2"/>
  <c r="M254" i="2"/>
  <c r="L254" i="2"/>
  <c r="K254" i="2"/>
  <c r="B253" i="2"/>
  <c r="C253" i="2"/>
  <c r="D253" i="2"/>
  <c r="E253" i="2"/>
  <c r="F253" i="2"/>
  <c r="G253" i="2"/>
  <c r="H253" i="2"/>
  <c r="I253" i="2"/>
  <c r="J253" i="2"/>
  <c r="Q253" i="2"/>
  <c r="P253" i="2"/>
  <c r="O253" i="2"/>
  <c r="N253" i="2"/>
  <c r="M253" i="2"/>
  <c r="L253" i="2"/>
  <c r="K253" i="2"/>
  <c r="B252" i="2"/>
  <c r="C252" i="2"/>
  <c r="D252" i="2"/>
  <c r="E252" i="2"/>
  <c r="F252" i="2"/>
  <c r="G252" i="2"/>
  <c r="H252" i="2"/>
  <c r="I252" i="2"/>
  <c r="J252" i="2"/>
  <c r="Q252" i="2"/>
  <c r="P252" i="2"/>
  <c r="O252" i="2"/>
  <c r="N252" i="2"/>
  <c r="M252" i="2"/>
  <c r="L252" i="2"/>
  <c r="K252" i="2"/>
  <c r="B251" i="2"/>
  <c r="C251" i="2"/>
  <c r="D251" i="2"/>
  <c r="E251" i="2"/>
  <c r="F251" i="2"/>
  <c r="G251" i="2"/>
  <c r="H251" i="2"/>
  <c r="I251" i="2"/>
  <c r="J251" i="2"/>
  <c r="Q251" i="2"/>
  <c r="P251" i="2"/>
  <c r="O251" i="2"/>
  <c r="N251" i="2"/>
  <c r="M251" i="2"/>
  <c r="L251" i="2"/>
  <c r="K251" i="2"/>
  <c r="B250" i="2"/>
  <c r="C250" i="2"/>
  <c r="D250" i="2"/>
  <c r="E250" i="2"/>
  <c r="F250" i="2"/>
  <c r="G250" i="2"/>
  <c r="H250" i="2"/>
  <c r="I250" i="2"/>
  <c r="J250" i="2"/>
  <c r="Q250" i="2"/>
  <c r="P250" i="2"/>
  <c r="O250" i="2"/>
  <c r="N250" i="2"/>
  <c r="M250" i="2"/>
  <c r="L250" i="2"/>
  <c r="K250" i="2"/>
  <c r="B249" i="2"/>
  <c r="C249" i="2"/>
  <c r="D249" i="2"/>
  <c r="E249" i="2"/>
  <c r="F249" i="2"/>
  <c r="G249" i="2"/>
  <c r="H249" i="2"/>
  <c r="I249" i="2"/>
  <c r="J249" i="2"/>
  <c r="Q249" i="2"/>
  <c r="P249" i="2"/>
  <c r="O249" i="2"/>
  <c r="N249" i="2"/>
  <c r="M249" i="2"/>
  <c r="L249" i="2"/>
  <c r="K249" i="2"/>
  <c r="B248" i="2"/>
  <c r="C248" i="2"/>
  <c r="D248" i="2"/>
  <c r="E248" i="2"/>
  <c r="F248" i="2"/>
  <c r="G248" i="2"/>
  <c r="H248" i="2"/>
  <c r="I248" i="2"/>
  <c r="J248" i="2"/>
  <c r="Q248" i="2"/>
  <c r="P248" i="2"/>
  <c r="O248" i="2"/>
  <c r="N248" i="2"/>
  <c r="M248" i="2"/>
  <c r="L248" i="2"/>
  <c r="K248" i="2"/>
  <c r="B247" i="2"/>
  <c r="C247" i="2"/>
  <c r="D247" i="2"/>
  <c r="E247" i="2"/>
  <c r="F247" i="2"/>
  <c r="G247" i="2"/>
  <c r="H247" i="2"/>
  <c r="I247" i="2"/>
  <c r="J247" i="2"/>
  <c r="Q247" i="2"/>
  <c r="P247" i="2"/>
  <c r="O247" i="2"/>
  <c r="N247" i="2"/>
  <c r="M247" i="2"/>
  <c r="L247" i="2"/>
  <c r="K247" i="2"/>
  <c r="B246" i="2"/>
  <c r="C246" i="2"/>
  <c r="D246" i="2"/>
  <c r="E246" i="2"/>
  <c r="F246" i="2"/>
  <c r="G246" i="2"/>
  <c r="H246" i="2"/>
  <c r="I246" i="2"/>
  <c r="J246" i="2"/>
  <c r="Q246" i="2"/>
  <c r="P246" i="2"/>
  <c r="O246" i="2"/>
  <c r="N246" i="2"/>
  <c r="M246" i="2"/>
  <c r="L246" i="2"/>
  <c r="K246" i="2"/>
  <c r="B245" i="2"/>
  <c r="C245" i="2"/>
  <c r="D245" i="2"/>
  <c r="E245" i="2"/>
  <c r="F245" i="2"/>
  <c r="G245" i="2"/>
  <c r="H245" i="2"/>
  <c r="I245" i="2"/>
  <c r="J245" i="2"/>
  <c r="Q245" i="2"/>
  <c r="P245" i="2"/>
  <c r="O245" i="2"/>
  <c r="N245" i="2"/>
  <c r="M245" i="2"/>
  <c r="L245" i="2"/>
  <c r="K245" i="2"/>
  <c r="B244" i="2"/>
  <c r="C244" i="2"/>
  <c r="D244" i="2"/>
  <c r="E244" i="2"/>
  <c r="F244" i="2"/>
  <c r="G244" i="2"/>
  <c r="H244" i="2"/>
  <c r="I244" i="2"/>
  <c r="J244" i="2"/>
  <c r="Q244" i="2"/>
  <c r="P244" i="2"/>
  <c r="O244" i="2"/>
  <c r="N244" i="2"/>
  <c r="M244" i="2"/>
  <c r="L244" i="2"/>
  <c r="K244" i="2"/>
  <c r="B243" i="2"/>
  <c r="C243" i="2"/>
  <c r="D243" i="2"/>
  <c r="E243" i="2"/>
  <c r="F243" i="2"/>
  <c r="G243" i="2"/>
  <c r="H243" i="2"/>
  <c r="I243" i="2"/>
  <c r="J243" i="2"/>
  <c r="Q243" i="2"/>
  <c r="P243" i="2"/>
  <c r="O243" i="2"/>
  <c r="N243" i="2"/>
  <c r="M243" i="2"/>
  <c r="L243" i="2"/>
  <c r="K243" i="2"/>
  <c r="B242" i="2"/>
  <c r="C242" i="2"/>
  <c r="D242" i="2"/>
  <c r="E242" i="2"/>
  <c r="F242" i="2"/>
  <c r="G242" i="2"/>
  <c r="H242" i="2"/>
  <c r="I242" i="2"/>
  <c r="J242" i="2"/>
  <c r="Q242" i="2"/>
  <c r="P242" i="2"/>
  <c r="O242" i="2"/>
  <c r="N242" i="2"/>
  <c r="M242" i="2"/>
  <c r="L242" i="2"/>
  <c r="K242" i="2"/>
  <c r="B241" i="2"/>
  <c r="C241" i="2"/>
  <c r="D241" i="2"/>
  <c r="E241" i="2"/>
  <c r="F241" i="2"/>
  <c r="G241" i="2"/>
  <c r="H241" i="2"/>
  <c r="I241" i="2"/>
  <c r="J241" i="2"/>
  <c r="Q241" i="2"/>
  <c r="P241" i="2"/>
  <c r="O241" i="2"/>
  <c r="N241" i="2"/>
  <c r="M241" i="2"/>
  <c r="L241" i="2"/>
  <c r="K241" i="2"/>
  <c r="B240" i="2"/>
  <c r="C240" i="2"/>
  <c r="D240" i="2"/>
  <c r="E240" i="2"/>
  <c r="F240" i="2"/>
  <c r="G240" i="2"/>
  <c r="H240" i="2"/>
  <c r="I240" i="2"/>
  <c r="J240" i="2"/>
  <c r="Q240" i="2"/>
  <c r="P240" i="2"/>
  <c r="O240" i="2"/>
  <c r="N240" i="2"/>
  <c r="M240" i="2"/>
  <c r="L240" i="2"/>
  <c r="K240" i="2"/>
  <c r="B239" i="2"/>
  <c r="C239" i="2"/>
  <c r="D239" i="2"/>
  <c r="E239" i="2"/>
  <c r="F239" i="2"/>
  <c r="G239" i="2"/>
  <c r="H239" i="2"/>
  <c r="I239" i="2"/>
  <c r="J239" i="2"/>
  <c r="Q239" i="2"/>
  <c r="P239" i="2"/>
  <c r="O239" i="2"/>
  <c r="N239" i="2"/>
  <c r="M239" i="2"/>
  <c r="L239" i="2"/>
  <c r="K239" i="2"/>
  <c r="B238" i="2"/>
  <c r="C238" i="2"/>
  <c r="D238" i="2"/>
  <c r="E238" i="2"/>
  <c r="F238" i="2"/>
  <c r="G238" i="2"/>
  <c r="H238" i="2"/>
  <c r="I238" i="2"/>
  <c r="J238" i="2"/>
  <c r="Q238" i="2"/>
  <c r="P238" i="2"/>
  <c r="O238" i="2"/>
  <c r="N238" i="2"/>
  <c r="M238" i="2"/>
  <c r="L238" i="2"/>
  <c r="K238" i="2"/>
  <c r="B237" i="2"/>
  <c r="C237" i="2"/>
  <c r="D237" i="2"/>
  <c r="E237" i="2"/>
  <c r="F237" i="2"/>
  <c r="G237" i="2"/>
  <c r="H237" i="2"/>
  <c r="I237" i="2"/>
  <c r="J237" i="2"/>
  <c r="Q237" i="2"/>
  <c r="P237" i="2"/>
  <c r="O237" i="2"/>
  <c r="N237" i="2"/>
  <c r="M237" i="2"/>
  <c r="L237" i="2"/>
  <c r="K237" i="2"/>
  <c r="B236" i="2"/>
  <c r="C236" i="2"/>
  <c r="D236" i="2"/>
  <c r="E236" i="2"/>
  <c r="F236" i="2"/>
  <c r="G236" i="2"/>
  <c r="H236" i="2"/>
  <c r="I236" i="2"/>
  <c r="J236" i="2"/>
  <c r="Q236" i="2"/>
  <c r="P236" i="2"/>
  <c r="O236" i="2"/>
  <c r="N236" i="2"/>
  <c r="M236" i="2"/>
  <c r="L236" i="2"/>
  <c r="K236" i="2"/>
  <c r="B235" i="2"/>
  <c r="C235" i="2"/>
  <c r="D235" i="2"/>
  <c r="E235" i="2"/>
  <c r="F235" i="2"/>
  <c r="G235" i="2"/>
  <c r="H235" i="2"/>
  <c r="I235" i="2"/>
  <c r="J235" i="2"/>
  <c r="Q235" i="2"/>
  <c r="P235" i="2"/>
  <c r="O235" i="2"/>
  <c r="N235" i="2"/>
  <c r="M235" i="2"/>
  <c r="L235" i="2"/>
  <c r="K235" i="2"/>
  <c r="B234" i="2"/>
  <c r="C234" i="2"/>
  <c r="D234" i="2"/>
  <c r="E234" i="2"/>
  <c r="F234" i="2"/>
  <c r="G234" i="2"/>
  <c r="H234" i="2"/>
  <c r="I234" i="2"/>
  <c r="J234" i="2"/>
  <c r="Q234" i="2"/>
  <c r="P234" i="2"/>
  <c r="O234" i="2"/>
  <c r="N234" i="2"/>
  <c r="M234" i="2"/>
  <c r="L234" i="2"/>
  <c r="K234" i="2"/>
  <c r="B233" i="2"/>
  <c r="C233" i="2"/>
  <c r="D233" i="2"/>
  <c r="E233" i="2"/>
  <c r="F233" i="2"/>
  <c r="G233" i="2"/>
  <c r="H233" i="2"/>
  <c r="I233" i="2"/>
  <c r="J233" i="2"/>
  <c r="Q233" i="2"/>
  <c r="P233" i="2"/>
  <c r="O233" i="2"/>
  <c r="N233" i="2"/>
  <c r="M233" i="2"/>
  <c r="L233" i="2"/>
  <c r="K233" i="2"/>
  <c r="B232" i="2"/>
  <c r="C232" i="2"/>
  <c r="D232" i="2"/>
  <c r="E232" i="2"/>
  <c r="F232" i="2"/>
  <c r="G232" i="2"/>
  <c r="H232" i="2"/>
  <c r="I232" i="2"/>
  <c r="J232" i="2"/>
  <c r="Q232" i="2"/>
  <c r="P232" i="2"/>
  <c r="O232" i="2"/>
  <c r="N232" i="2"/>
  <c r="M232" i="2"/>
  <c r="L232" i="2"/>
  <c r="K232" i="2"/>
  <c r="B231" i="2"/>
  <c r="C231" i="2"/>
  <c r="D231" i="2"/>
  <c r="E231" i="2"/>
  <c r="F231" i="2"/>
  <c r="G231" i="2"/>
  <c r="H231" i="2"/>
  <c r="I231" i="2"/>
  <c r="J231" i="2"/>
  <c r="Q231" i="2"/>
  <c r="P231" i="2"/>
  <c r="O231" i="2"/>
  <c r="N231" i="2"/>
  <c r="M231" i="2"/>
  <c r="L231" i="2"/>
  <c r="K231" i="2"/>
  <c r="B257" i="1"/>
  <c r="C257" i="1"/>
  <c r="D257" i="1"/>
  <c r="E257" i="1"/>
  <c r="F257" i="1"/>
  <c r="G257" i="1"/>
  <c r="H257" i="1"/>
  <c r="I257" i="1"/>
  <c r="J257" i="1"/>
  <c r="S257" i="1"/>
  <c r="T257" i="1"/>
  <c r="U257" i="1"/>
  <c r="R257" i="1"/>
  <c r="Q257" i="1"/>
  <c r="P257" i="1"/>
  <c r="O257" i="1"/>
  <c r="N257" i="1"/>
  <c r="M257" i="1"/>
  <c r="L257" i="1"/>
  <c r="K257" i="1"/>
  <c r="B256" i="1"/>
  <c r="C256" i="1"/>
  <c r="D256" i="1"/>
  <c r="E256" i="1"/>
  <c r="F256" i="1"/>
  <c r="G256" i="1"/>
  <c r="H256" i="1"/>
  <c r="I256" i="1"/>
  <c r="J256" i="1"/>
  <c r="S256" i="1"/>
  <c r="T256" i="1"/>
  <c r="U256" i="1"/>
  <c r="R256" i="1"/>
  <c r="Q256" i="1"/>
  <c r="P256" i="1"/>
  <c r="O256" i="1"/>
  <c r="N256" i="1"/>
  <c r="M256" i="1"/>
  <c r="L256" i="1"/>
  <c r="K256" i="1"/>
  <c r="B255" i="1"/>
  <c r="C255" i="1"/>
  <c r="D255" i="1"/>
  <c r="E255" i="1"/>
  <c r="F255" i="1"/>
  <c r="G255" i="1"/>
  <c r="H255" i="1"/>
  <c r="I255" i="1"/>
  <c r="J255" i="1"/>
  <c r="S255" i="1"/>
  <c r="T255" i="1"/>
  <c r="U255" i="1"/>
  <c r="R255" i="1"/>
  <c r="Q255" i="1"/>
  <c r="P255" i="1"/>
  <c r="O255" i="1"/>
  <c r="N255" i="1"/>
  <c r="M255" i="1"/>
  <c r="L255" i="1"/>
  <c r="K255" i="1"/>
  <c r="B254" i="1"/>
  <c r="C254" i="1"/>
  <c r="D254" i="1"/>
  <c r="E254" i="1"/>
  <c r="F254" i="1"/>
  <c r="G254" i="1"/>
  <c r="H254" i="1"/>
  <c r="I254" i="1"/>
  <c r="J254" i="1"/>
  <c r="S254" i="1"/>
  <c r="T254" i="1"/>
  <c r="U254" i="1"/>
  <c r="R254" i="1"/>
  <c r="Q254" i="1"/>
  <c r="P254" i="1"/>
  <c r="O254" i="1"/>
  <c r="N254" i="1"/>
  <c r="M254" i="1"/>
  <c r="L254" i="1"/>
  <c r="K254" i="1"/>
  <c r="B253" i="1"/>
  <c r="C253" i="1"/>
  <c r="D253" i="1"/>
  <c r="E253" i="1"/>
  <c r="F253" i="1"/>
  <c r="G253" i="1"/>
  <c r="H253" i="1"/>
  <c r="I253" i="1"/>
  <c r="J253" i="1"/>
  <c r="S253" i="1"/>
  <c r="T253" i="1"/>
  <c r="U253" i="1"/>
  <c r="R253" i="1"/>
  <c r="Q253" i="1"/>
  <c r="P253" i="1"/>
  <c r="O253" i="1"/>
  <c r="N253" i="1"/>
  <c r="M253" i="1"/>
  <c r="L253" i="1"/>
  <c r="K253" i="1"/>
  <c r="B252" i="1"/>
  <c r="C252" i="1"/>
  <c r="D252" i="1"/>
  <c r="E252" i="1"/>
  <c r="F252" i="1"/>
  <c r="G252" i="1"/>
  <c r="H252" i="1"/>
  <c r="I252" i="1"/>
  <c r="J252" i="1"/>
  <c r="S252" i="1"/>
  <c r="T252" i="1"/>
  <c r="U252" i="1"/>
  <c r="R252" i="1"/>
  <c r="Q252" i="1"/>
  <c r="P252" i="1"/>
  <c r="O252" i="1"/>
  <c r="N252" i="1"/>
  <c r="M252" i="1"/>
  <c r="L252" i="1"/>
  <c r="K252" i="1"/>
  <c r="B251" i="1"/>
  <c r="C251" i="1"/>
  <c r="D251" i="1"/>
  <c r="E251" i="1"/>
  <c r="F251" i="1"/>
  <c r="G251" i="1"/>
  <c r="H251" i="1"/>
  <c r="I251" i="1"/>
  <c r="J251" i="1"/>
  <c r="S251" i="1"/>
  <c r="T251" i="1"/>
  <c r="U251" i="1"/>
  <c r="R251" i="1"/>
  <c r="Q251" i="1"/>
  <c r="P251" i="1"/>
  <c r="O251" i="1"/>
  <c r="N251" i="1"/>
  <c r="M251" i="1"/>
  <c r="L251" i="1"/>
  <c r="K251" i="1"/>
  <c r="B250" i="1"/>
  <c r="C250" i="1"/>
  <c r="D250" i="1"/>
  <c r="E250" i="1"/>
  <c r="F250" i="1"/>
  <c r="G250" i="1"/>
  <c r="H250" i="1"/>
  <c r="I250" i="1"/>
  <c r="J250" i="1"/>
  <c r="S250" i="1"/>
  <c r="T250" i="1"/>
  <c r="U250" i="1"/>
  <c r="R250" i="1"/>
  <c r="Q250" i="1"/>
  <c r="P250" i="1"/>
  <c r="O250" i="1"/>
  <c r="N250" i="1"/>
  <c r="M250" i="1"/>
  <c r="L250" i="1"/>
  <c r="K250" i="1"/>
  <c r="B249" i="1"/>
  <c r="C249" i="1"/>
  <c r="D249" i="1"/>
  <c r="E249" i="1"/>
  <c r="F249" i="1"/>
  <c r="G249" i="1"/>
  <c r="H249" i="1"/>
  <c r="I249" i="1"/>
  <c r="J249" i="1"/>
  <c r="S249" i="1"/>
  <c r="T249" i="1"/>
  <c r="U249" i="1"/>
  <c r="R249" i="1"/>
  <c r="Q249" i="1"/>
  <c r="P249" i="1"/>
  <c r="O249" i="1"/>
  <c r="N249" i="1"/>
  <c r="M249" i="1"/>
  <c r="L249" i="1"/>
  <c r="K249" i="1"/>
  <c r="B248" i="1"/>
  <c r="C248" i="1"/>
  <c r="D248" i="1"/>
  <c r="E248" i="1"/>
  <c r="F248" i="1"/>
  <c r="G248" i="1"/>
  <c r="H248" i="1"/>
  <c r="I248" i="1"/>
  <c r="J248" i="1"/>
  <c r="S248" i="1"/>
  <c r="T248" i="1"/>
  <c r="U248" i="1"/>
  <c r="R248" i="1"/>
  <c r="Q248" i="1"/>
  <c r="P248" i="1"/>
  <c r="O248" i="1"/>
  <c r="N248" i="1"/>
  <c r="M248" i="1"/>
  <c r="L248" i="1"/>
  <c r="K248" i="1"/>
  <c r="B247" i="1"/>
  <c r="C247" i="1"/>
  <c r="D247" i="1"/>
  <c r="E247" i="1"/>
  <c r="F247" i="1"/>
  <c r="G247" i="1"/>
  <c r="H247" i="1"/>
  <c r="I247" i="1"/>
  <c r="J247" i="1"/>
  <c r="S247" i="1"/>
  <c r="T247" i="1"/>
  <c r="U247" i="1"/>
  <c r="R247" i="1"/>
  <c r="Q247" i="1"/>
  <c r="P247" i="1"/>
  <c r="O247" i="1"/>
  <c r="N247" i="1"/>
  <c r="M247" i="1"/>
  <c r="L247" i="1"/>
  <c r="K247" i="1"/>
  <c r="B246" i="1"/>
  <c r="C246" i="1"/>
  <c r="D246" i="1"/>
  <c r="E246" i="1"/>
  <c r="F246" i="1"/>
  <c r="G246" i="1"/>
  <c r="H246" i="1"/>
  <c r="I246" i="1"/>
  <c r="J246" i="1"/>
  <c r="S246" i="1"/>
  <c r="T246" i="1"/>
  <c r="U246" i="1"/>
  <c r="R246" i="1"/>
  <c r="Q246" i="1"/>
  <c r="P246" i="1"/>
  <c r="O246" i="1"/>
  <c r="N246" i="1"/>
  <c r="M246" i="1"/>
  <c r="L246" i="1"/>
  <c r="K246" i="1"/>
  <c r="B245" i="1"/>
  <c r="C245" i="1"/>
  <c r="D245" i="1"/>
  <c r="E245" i="1"/>
  <c r="F245" i="1"/>
  <c r="G245" i="1"/>
  <c r="H245" i="1"/>
  <c r="I245" i="1"/>
  <c r="J245" i="1"/>
  <c r="S245" i="1"/>
  <c r="T245" i="1"/>
  <c r="U245" i="1"/>
  <c r="R245" i="1"/>
  <c r="Q245" i="1"/>
  <c r="P245" i="1"/>
  <c r="O245" i="1"/>
  <c r="N245" i="1"/>
  <c r="M245" i="1"/>
  <c r="L245" i="1"/>
  <c r="K245" i="1"/>
  <c r="B244" i="1"/>
  <c r="C244" i="1"/>
  <c r="D244" i="1"/>
  <c r="E244" i="1"/>
  <c r="F244" i="1"/>
  <c r="G244" i="1"/>
  <c r="H244" i="1"/>
  <c r="I244" i="1"/>
  <c r="J244" i="1"/>
  <c r="S244" i="1"/>
  <c r="T244" i="1"/>
  <c r="U244" i="1"/>
  <c r="R244" i="1"/>
  <c r="Q244" i="1"/>
  <c r="P244" i="1"/>
  <c r="O244" i="1"/>
  <c r="N244" i="1"/>
  <c r="M244" i="1"/>
  <c r="L244" i="1"/>
  <c r="K244" i="1"/>
  <c r="B243" i="1"/>
  <c r="C243" i="1"/>
  <c r="D243" i="1"/>
  <c r="E243" i="1"/>
  <c r="F243" i="1"/>
  <c r="G243" i="1"/>
  <c r="H243" i="1"/>
  <c r="I243" i="1"/>
  <c r="J243" i="1"/>
  <c r="S243" i="1"/>
  <c r="T243" i="1"/>
  <c r="U243" i="1"/>
  <c r="R243" i="1"/>
  <c r="Q243" i="1"/>
  <c r="P243" i="1"/>
  <c r="O243" i="1"/>
  <c r="N243" i="1"/>
  <c r="M243" i="1"/>
  <c r="L243" i="1"/>
  <c r="K243" i="1"/>
  <c r="B242" i="1"/>
  <c r="C242" i="1"/>
  <c r="D242" i="1"/>
  <c r="E242" i="1"/>
  <c r="F242" i="1"/>
  <c r="G242" i="1"/>
  <c r="H242" i="1"/>
  <c r="I242" i="1"/>
  <c r="J242" i="1"/>
  <c r="S242" i="1"/>
  <c r="T242" i="1"/>
  <c r="U242" i="1"/>
  <c r="R242" i="1"/>
  <c r="Q242" i="1"/>
  <c r="P242" i="1"/>
  <c r="O242" i="1"/>
  <c r="N242" i="1"/>
  <c r="M242" i="1"/>
  <c r="L242" i="1"/>
  <c r="K242" i="1"/>
  <c r="B241" i="1"/>
  <c r="C241" i="1"/>
  <c r="D241" i="1"/>
  <c r="E241" i="1"/>
  <c r="F241" i="1"/>
  <c r="G241" i="1"/>
  <c r="H241" i="1"/>
  <c r="I241" i="1"/>
  <c r="J241" i="1"/>
  <c r="S241" i="1"/>
  <c r="T241" i="1"/>
  <c r="U241" i="1"/>
  <c r="R241" i="1"/>
  <c r="Q241" i="1"/>
  <c r="P241" i="1"/>
  <c r="O241" i="1"/>
  <c r="N241" i="1"/>
  <c r="M241" i="1"/>
  <c r="L241" i="1"/>
  <c r="K241" i="1"/>
  <c r="B240" i="1"/>
  <c r="C240" i="1"/>
  <c r="D240" i="1"/>
  <c r="E240" i="1"/>
  <c r="F240" i="1"/>
  <c r="G240" i="1"/>
  <c r="H240" i="1"/>
  <c r="I240" i="1"/>
  <c r="J240" i="1"/>
  <c r="S240" i="1"/>
  <c r="T240" i="1"/>
  <c r="U240" i="1"/>
  <c r="R240" i="1"/>
  <c r="Q240" i="1"/>
  <c r="P240" i="1"/>
  <c r="O240" i="1"/>
  <c r="N240" i="1"/>
  <c r="M240" i="1"/>
  <c r="L240" i="1"/>
  <c r="K240" i="1"/>
  <c r="B239" i="1"/>
  <c r="C239" i="1"/>
  <c r="D239" i="1"/>
  <c r="E239" i="1"/>
  <c r="F239" i="1"/>
  <c r="G239" i="1"/>
  <c r="H239" i="1"/>
  <c r="I239" i="1"/>
  <c r="J239" i="1"/>
  <c r="S239" i="1"/>
  <c r="T239" i="1"/>
  <c r="U239" i="1"/>
  <c r="R239" i="1"/>
  <c r="Q239" i="1"/>
  <c r="P239" i="1"/>
  <c r="O239" i="1"/>
  <c r="N239" i="1"/>
  <c r="M239" i="1"/>
  <c r="L239" i="1"/>
  <c r="K239" i="1"/>
  <c r="B238" i="1"/>
  <c r="C238" i="1"/>
  <c r="D238" i="1"/>
  <c r="E238" i="1"/>
  <c r="F238" i="1"/>
  <c r="G238" i="1"/>
  <c r="H238" i="1"/>
  <c r="I238" i="1"/>
  <c r="J238" i="1"/>
  <c r="S238" i="1"/>
  <c r="T238" i="1"/>
  <c r="U238" i="1"/>
  <c r="R238" i="1"/>
  <c r="Q238" i="1"/>
  <c r="P238" i="1"/>
  <c r="O238" i="1"/>
  <c r="N238" i="1"/>
  <c r="M238" i="1"/>
  <c r="L238" i="1"/>
  <c r="K238" i="1"/>
  <c r="B237" i="1"/>
  <c r="C237" i="1"/>
  <c r="D237" i="1"/>
  <c r="E237" i="1"/>
  <c r="F237" i="1"/>
  <c r="G237" i="1"/>
  <c r="H237" i="1"/>
  <c r="I237" i="1"/>
  <c r="J237" i="1"/>
  <c r="S237" i="1"/>
  <c r="T237" i="1"/>
  <c r="U237" i="1"/>
  <c r="R237" i="1"/>
  <c r="Q237" i="1"/>
  <c r="P237" i="1"/>
  <c r="O237" i="1"/>
  <c r="N237" i="1"/>
  <c r="M237" i="1"/>
  <c r="L237" i="1"/>
  <c r="K237" i="1"/>
  <c r="B236" i="1"/>
  <c r="C236" i="1"/>
  <c r="D236" i="1"/>
  <c r="E236" i="1"/>
  <c r="F236" i="1"/>
  <c r="G236" i="1"/>
  <c r="H236" i="1"/>
  <c r="I236" i="1"/>
  <c r="J236" i="1"/>
  <c r="S236" i="1"/>
  <c r="T236" i="1"/>
  <c r="U236" i="1"/>
  <c r="R236" i="1"/>
  <c r="Q236" i="1"/>
  <c r="P236" i="1"/>
  <c r="O236" i="1"/>
  <c r="N236" i="1"/>
  <c r="M236" i="1"/>
  <c r="L236" i="1"/>
  <c r="K236" i="1"/>
  <c r="B235" i="1"/>
  <c r="C235" i="1"/>
  <c r="D235" i="1"/>
  <c r="E235" i="1"/>
  <c r="F235" i="1"/>
  <c r="G235" i="1"/>
  <c r="H235" i="1"/>
  <c r="I235" i="1"/>
  <c r="J235" i="1"/>
  <c r="S235" i="1"/>
  <c r="T235" i="1"/>
  <c r="U235" i="1"/>
  <c r="R235" i="1"/>
  <c r="Q235" i="1"/>
  <c r="P235" i="1"/>
  <c r="O235" i="1"/>
  <c r="N235" i="1"/>
  <c r="M235" i="1"/>
  <c r="L235" i="1"/>
  <c r="K235" i="1"/>
  <c r="B234" i="1"/>
  <c r="C234" i="1"/>
  <c r="D234" i="1"/>
  <c r="E234" i="1"/>
  <c r="F234" i="1"/>
  <c r="G234" i="1"/>
  <c r="H234" i="1"/>
  <c r="I234" i="1"/>
  <c r="J234" i="1"/>
  <c r="S234" i="1"/>
  <c r="T234" i="1"/>
  <c r="U234" i="1"/>
  <c r="R234" i="1"/>
  <c r="Q234" i="1"/>
  <c r="P234" i="1"/>
  <c r="O234" i="1"/>
  <c r="N234" i="1"/>
  <c r="M234" i="1"/>
  <c r="L234" i="1"/>
  <c r="K234" i="1"/>
  <c r="B233" i="1"/>
  <c r="C233" i="1"/>
  <c r="D233" i="1"/>
  <c r="E233" i="1"/>
  <c r="F233" i="1"/>
  <c r="G233" i="1"/>
  <c r="H233" i="1"/>
  <c r="I233" i="1"/>
  <c r="J233" i="1"/>
  <c r="S233" i="1"/>
  <c r="T233" i="1"/>
  <c r="U233" i="1"/>
  <c r="R233" i="1"/>
  <c r="Q233" i="1"/>
  <c r="P233" i="1"/>
  <c r="O233" i="1"/>
  <c r="N233" i="1"/>
  <c r="M233" i="1"/>
  <c r="L233" i="1"/>
  <c r="K233" i="1"/>
  <c r="B232" i="1"/>
  <c r="C232" i="1"/>
  <c r="D232" i="1"/>
  <c r="E232" i="1"/>
  <c r="F232" i="1"/>
  <c r="G232" i="1"/>
  <c r="H232" i="1"/>
  <c r="I232" i="1"/>
  <c r="J232" i="1"/>
  <c r="S232" i="1"/>
  <c r="T232" i="1"/>
  <c r="U232" i="1"/>
  <c r="R232" i="1"/>
  <c r="Q232" i="1"/>
  <c r="P232" i="1"/>
  <c r="O232" i="1"/>
  <c r="N232" i="1"/>
  <c r="M232" i="1"/>
  <c r="L232" i="1"/>
  <c r="K232" i="1"/>
  <c r="B231" i="1"/>
  <c r="C231" i="1"/>
  <c r="D231" i="1"/>
  <c r="E231" i="1"/>
  <c r="F231" i="1"/>
  <c r="G231" i="1"/>
  <c r="H231" i="1"/>
  <c r="I231" i="1"/>
  <c r="J231" i="1"/>
  <c r="S231" i="1"/>
  <c r="T231" i="1"/>
  <c r="U231" i="1"/>
  <c r="R231" i="1"/>
  <c r="Q231" i="1"/>
  <c r="P231" i="1"/>
  <c r="O231" i="1"/>
  <c r="N231" i="1"/>
  <c r="M231" i="1"/>
  <c r="L231" i="1"/>
  <c r="K231" i="1"/>
  <c r="B230" i="1"/>
  <c r="C230" i="1"/>
  <c r="D230" i="1"/>
  <c r="E230" i="1"/>
  <c r="F230" i="1"/>
  <c r="G230" i="1"/>
  <c r="H230" i="1"/>
  <c r="I230" i="1"/>
  <c r="J230" i="1"/>
  <c r="S230" i="1"/>
  <c r="T230" i="1"/>
  <c r="U230" i="1"/>
  <c r="R230" i="1"/>
  <c r="Q230" i="1"/>
  <c r="P230" i="1"/>
  <c r="O230" i="1"/>
  <c r="N230" i="1"/>
  <c r="M230" i="1"/>
  <c r="L230" i="1"/>
  <c r="K230" i="1"/>
  <c r="N224" i="3"/>
  <c r="N223" i="3"/>
  <c r="L222" i="3"/>
  <c r="M222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H224" i="3"/>
  <c r="I224" i="3"/>
  <c r="J224" i="3"/>
  <c r="K224" i="3"/>
  <c r="L224" i="3"/>
  <c r="M224" i="3"/>
  <c r="H223" i="3"/>
  <c r="I223" i="3"/>
  <c r="J223" i="3"/>
  <c r="K223" i="3"/>
  <c r="L223" i="3"/>
  <c r="M223" i="3"/>
  <c r="H222" i="3"/>
  <c r="I222" i="3"/>
  <c r="J222" i="3"/>
  <c r="K222" i="3"/>
  <c r="H221" i="3"/>
  <c r="I221" i="3"/>
  <c r="J221" i="3"/>
  <c r="K221" i="3"/>
  <c r="L221" i="3"/>
  <c r="M221" i="3"/>
  <c r="H220" i="3"/>
  <c r="I220" i="3"/>
  <c r="J220" i="3"/>
  <c r="K220" i="3"/>
  <c r="L220" i="3"/>
  <c r="M220" i="3"/>
  <c r="H219" i="3"/>
  <c r="I219" i="3"/>
  <c r="J219" i="3"/>
  <c r="K219" i="3"/>
  <c r="L219" i="3"/>
  <c r="M219" i="3"/>
  <c r="H218" i="3"/>
  <c r="I218" i="3"/>
  <c r="J218" i="3"/>
  <c r="K218" i="3"/>
  <c r="L218" i="3"/>
  <c r="M218" i="3"/>
  <c r="H217" i="3"/>
  <c r="I217" i="3"/>
  <c r="J217" i="3"/>
  <c r="K217" i="3"/>
  <c r="L217" i="3"/>
  <c r="M217" i="3"/>
  <c r="H216" i="3"/>
  <c r="I216" i="3"/>
  <c r="J216" i="3"/>
  <c r="K216" i="3"/>
  <c r="L216" i="3"/>
  <c r="M216" i="3"/>
  <c r="H215" i="3"/>
  <c r="I215" i="3"/>
  <c r="J215" i="3"/>
  <c r="K215" i="3"/>
  <c r="L215" i="3"/>
  <c r="M215" i="3"/>
  <c r="H214" i="3"/>
  <c r="I214" i="3"/>
  <c r="J214" i="3"/>
  <c r="K214" i="3"/>
  <c r="L214" i="3"/>
  <c r="M214" i="3"/>
  <c r="H213" i="3"/>
  <c r="I213" i="3"/>
  <c r="J213" i="3"/>
  <c r="K213" i="3"/>
  <c r="L213" i="3"/>
  <c r="M213" i="3"/>
  <c r="H212" i="3"/>
  <c r="I212" i="3"/>
  <c r="J212" i="3"/>
  <c r="K212" i="3"/>
  <c r="L212" i="3"/>
  <c r="M212" i="3"/>
  <c r="H211" i="3"/>
  <c r="I211" i="3"/>
  <c r="J211" i="3"/>
  <c r="K211" i="3"/>
  <c r="L211" i="3"/>
  <c r="M211" i="3"/>
  <c r="H210" i="3"/>
  <c r="I210" i="3"/>
  <c r="J210" i="3"/>
  <c r="K210" i="3"/>
  <c r="L210" i="3"/>
  <c r="M210" i="3"/>
  <c r="H209" i="3"/>
  <c r="I209" i="3"/>
  <c r="J209" i="3"/>
  <c r="K209" i="3"/>
  <c r="L209" i="3"/>
  <c r="M209" i="3"/>
  <c r="H208" i="3"/>
  <c r="I208" i="3"/>
  <c r="J208" i="3"/>
  <c r="K208" i="3"/>
  <c r="L208" i="3"/>
  <c r="M208" i="3"/>
  <c r="H207" i="3"/>
  <c r="I207" i="3"/>
  <c r="J207" i="3"/>
  <c r="K207" i="3"/>
  <c r="L207" i="3"/>
  <c r="M207" i="3"/>
  <c r="H206" i="3"/>
  <c r="I206" i="3"/>
  <c r="J206" i="3"/>
  <c r="K206" i="3"/>
  <c r="L206" i="3"/>
  <c r="M206" i="3"/>
  <c r="H205" i="3"/>
  <c r="I205" i="3"/>
  <c r="J205" i="3"/>
  <c r="K205" i="3"/>
  <c r="L205" i="3"/>
  <c r="M205" i="3"/>
  <c r="H204" i="3"/>
  <c r="I204" i="3"/>
  <c r="J204" i="3"/>
  <c r="K204" i="3"/>
  <c r="L204" i="3"/>
  <c r="M204" i="3"/>
  <c r="H203" i="3"/>
  <c r="I203" i="3"/>
  <c r="J203" i="3"/>
  <c r="K203" i="3"/>
  <c r="L203" i="3"/>
  <c r="M203" i="3"/>
  <c r="H202" i="3"/>
  <c r="I202" i="3"/>
  <c r="J202" i="3"/>
  <c r="K202" i="3"/>
  <c r="L202" i="3"/>
  <c r="M202" i="3"/>
  <c r="H201" i="3"/>
  <c r="I201" i="3"/>
  <c r="J201" i="3"/>
  <c r="K201" i="3"/>
  <c r="L201" i="3"/>
  <c r="M201" i="3"/>
  <c r="H200" i="3"/>
  <c r="I200" i="3"/>
  <c r="J200" i="3"/>
  <c r="K200" i="3"/>
  <c r="L200" i="3"/>
  <c r="M200" i="3"/>
  <c r="H199" i="3"/>
  <c r="I199" i="3"/>
  <c r="J199" i="3"/>
  <c r="K199" i="3"/>
  <c r="L199" i="3"/>
  <c r="M199" i="3"/>
  <c r="H198" i="3"/>
  <c r="I198" i="3"/>
  <c r="J198" i="3"/>
  <c r="K198" i="3"/>
  <c r="L198" i="3"/>
  <c r="M198" i="3"/>
  <c r="H197" i="3"/>
  <c r="I197" i="3"/>
  <c r="J197" i="3"/>
  <c r="K197" i="3"/>
  <c r="L197" i="3"/>
  <c r="M197" i="3"/>
  <c r="H196" i="3"/>
  <c r="I196" i="3"/>
  <c r="J196" i="3"/>
  <c r="K196" i="3"/>
  <c r="L196" i="3"/>
  <c r="M196" i="3"/>
  <c r="H195" i="3"/>
  <c r="I195" i="3"/>
  <c r="J195" i="3"/>
  <c r="K195" i="3"/>
  <c r="L195" i="3"/>
  <c r="M195" i="3"/>
  <c r="H194" i="3"/>
  <c r="I194" i="3"/>
  <c r="J194" i="3"/>
  <c r="K194" i="3"/>
  <c r="L194" i="3"/>
  <c r="M194" i="3"/>
  <c r="H193" i="3"/>
  <c r="I193" i="3"/>
  <c r="J193" i="3"/>
  <c r="K193" i="3"/>
  <c r="L193" i="3"/>
  <c r="M193" i="3"/>
  <c r="H192" i="3"/>
  <c r="I192" i="3"/>
  <c r="J192" i="3"/>
  <c r="K192" i="3"/>
  <c r="L192" i="3"/>
  <c r="M192" i="3"/>
  <c r="H191" i="3"/>
  <c r="I191" i="3"/>
  <c r="J191" i="3"/>
  <c r="K191" i="3"/>
  <c r="L191" i="3"/>
  <c r="M191" i="3"/>
  <c r="H190" i="3"/>
  <c r="I190" i="3"/>
  <c r="J190" i="3"/>
  <c r="K190" i="3"/>
  <c r="L190" i="3"/>
  <c r="M190" i="3"/>
  <c r="H189" i="3"/>
  <c r="I189" i="3"/>
  <c r="J189" i="3"/>
  <c r="K189" i="3"/>
  <c r="L189" i="3"/>
  <c r="M189" i="3"/>
  <c r="H188" i="3"/>
  <c r="I188" i="3"/>
  <c r="J188" i="3"/>
  <c r="K188" i="3"/>
  <c r="L188" i="3"/>
  <c r="M188" i="3"/>
  <c r="H187" i="3"/>
  <c r="I187" i="3"/>
  <c r="J187" i="3"/>
  <c r="K187" i="3"/>
  <c r="L187" i="3"/>
  <c r="M187" i="3"/>
  <c r="H186" i="3"/>
  <c r="I186" i="3"/>
  <c r="J186" i="3"/>
  <c r="K186" i="3"/>
  <c r="L186" i="3"/>
  <c r="M186" i="3"/>
  <c r="H185" i="3"/>
  <c r="I185" i="3"/>
  <c r="J185" i="3"/>
  <c r="K185" i="3"/>
  <c r="L185" i="3"/>
  <c r="M185" i="3"/>
  <c r="H184" i="3"/>
  <c r="I184" i="3"/>
  <c r="J184" i="3"/>
  <c r="K184" i="3"/>
  <c r="L184" i="3"/>
  <c r="M184" i="3"/>
  <c r="H183" i="3"/>
  <c r="I183" i="3"/>
  <c r="J183" i="3"/>
  <c r="K183" i="3"/>
  <c r="L183" i="3"/>
  <c r="M183" i="3"/>
  <c r="H182" i="3"/>
  <c r="I182" i="3"/>
  <c r="J182" i="3"/>
  <c r="K182" i="3"/>
  <c r="L182" i="3"/>
  <c r="M182" i="3"/>
  <c r="H181" i="3"/>
  <c r="I181" i="3"/>
  <c r="J181" i="3"/>
  <c r="K181" i="3"/>
  <c r="L181" i="3"/>
  <c r="M181" i="3"/>
  <c r="H180" i="3"/>
  <c r="I180" i="3"/>
  <c r="J180" i="3"/>
  <c r="K180" i="3"/>
  <c r="L180" i="3"/>
  <c r="M180" i="3"/>
  <c r="H179" i="3"/>
  <c r="I179" i="3"/>
  <c r="J179" i="3"/>
  <c r="K179" i="3"/>
  <c r="L179" i="3"/>
  <c r="M179" i="3"/>
  <c r="H178" i="3"/>
  <c r="I178" i="3"/>
  <c r="J178" i="3"/>
  <c r="K178" i="3"/>
  <c r="L178" i="3"/>
  <c r="M178" i="3"/>
  <c r="H177" i="3"/>
  <c r="I177" i="3"/>
  <c r="J177" i="3"/>
  <c r="K177" i="3"/>
  <c r="L177" i="3"/>
  <c r="M177" i="3"/>
  <c r="H176" i="3"/>
  <c r="I176" i="3"/>
  <c r="J176" i="3"/>
  <c r="K176" i="3"/>
  <c r="L176" i="3"/>
  <c r="M176" i="3"/>
  <c r="H175" i="3"/>
  <c r="I175" i="3"/>
  <c r="J175" i="3"/>
  <c r="K175" i="3"/>
  <c r="L175" i="3"/>
  <c r="M175" i="3"/>
  <c r="H174" i="3"/>
  <c r="I174" i="3"/>
  <c r="J174" i="3"/>
  <c r="K174" i="3"/>
  <c r="L174" i="3"/>
  <c r="M174" i="3"/>
  <c r="H173" i="3"/>
  <c r="I173" i="3"/>
  <c r="J173" i="3"/>
  <c r="K173" i="3"/>
  <c r="L173" i="3"/>
  <c r="M173" i="3"/>
  <c r="H172" i="3"/>
  <c r="I172" i="3"/>
  <c r="J172" i="3"/>
  <c r="K172" i="3"/>
  <c r="L172" i="3"/>
  <c r="M172" i="3"/>
  <c r="H171" i="3"/>
  <c r="I171" i="3"/>
  <c r="J171" i="3"/>
  <c r="K171" i="3"/>
  <c r="L171" i="3"/>
  <c r="M171" i="3"/>
  <c r="H170" i="3"/>
  <c r="I170" i="3"/>
  <c r="J170" i="3"/>
  <c r="K170" i="3"/>
  <c r="L170" i="3"/>
  <c r="M170" i="3"/>
  <c r="H169" i="3"/>
  <c r="I169" i="3"/>
  <c r="J169" i="3"/>
  <c r="K169" i="3"/>
  <c r="L169" i="3"/>
  <c r="M169" i="3"/>
  <c r="H168" i="3"/>
  <c r="I168" i="3"/>
  <c r="J168" i="3"/>
  <c r="K168" i="3"/>
  <c r="L168" i="3"/>
  <c r="M168" i="3"/>
  <c r="H167" i="3"/>
  <c r="I167" i="3"/>
  <c r="J167" i="3"/>
  <c r="K167" i="3"/>
  <c r="L167" i="3"/>
  <c r="M167" i="3"/>
  <c r="H166" i="3"/>
  <c r="I166" i="3"/>
  <c r="J166" i="3"/>
  <c r="K166" i="3"/>
  <c r="L166" i="3"/>
  <c r="M166" i="3"/>
  <c r="H165" i="3"/>
  <c r="I165" i="3"/>
  <c r="J165" i="3"/>
  <c r="K165" i="3"/>
  <c r="L165" i="3"/>
  <c r="M165" i="3"/>
  <c r="H164" i="3"/>
  <c r="I164" i="3"/>
  <c r="J164" i="3"/>
  <c r="K164" i="3"/>
  <c r="L164" i="3"/>
  <c r="M164" i="3"/>
  <c r="H163" i="3"/>
  <c r="I163" i="3"/>
  <c r="J163" i="3"/>
  <c r="K163" i="3"/>
  <c r="L163" i="3"/>
  <c r="M163" i="3"/>
  <c r="H162" i="3"/>
  <c r="I162" i="3"/>
  <c r="J162" i="3"/>
  <c r="K162" i="3"/>
  <c r="L162" i="3"/>
  <c r="M162" i="3"/>
  <c r="H161" i="3"/>
  <c r="I161" i="3"/>
  <c r="J161" i="3"/>
  <c r="K161" i="3"/>
  <c r="L161" i="3"/>
  <c r="M161" i="3"/>
  <c r="H160" i="3"/>
  <c r="I160" i="3"/>
  <c r="J160" i="3"/>
  <c r="K160" i="3"/>
  <c r="L160" i="3"/>
  <c r="M160" i="3"/>
  <c r="H159" i="3"/>
  <c r="I159" i="3"/>
  <c r="J159" i="3"/>
  <c r="K159" i="3"/>
  <c r="L159" i="3"/>
  <c r="M159" i="3"/>
  <c r="H158" i="3"/>
  <c r="I158" i="3"/>
  <c r="J158" i="3"/>
  <c r="K158" i="3"/>
  <c r="L158" i="3"/>
  <c r="M158" i="3"/>
  <c r="H157" i="3"/>
  <c r="I157" i="3"/>
  <c r="J157" i="3"/>
  <c r="K157" i="3"/>
  <c r="L157" i="3"/>
  <c r="M157" i="3"/>
  <c r="H156" i="3"/>
  <c r="I156" i="3"/>
  <c r="J156" i="3"/>
  <c r="K156" i="3"/>
  <c r="L156" i="3"/>
  <c r="M156" i="3"/>
  <c r="H155" i="3"/>
  <c r="I155" i="3"/>
  <c r="J155" i="3"/>
  <c r="K155" i="3"/>
  <c r="L155" i="3"/>
  <c r="M155" i="3"/>
  <c r="H154" i="3"/>
  <c r="I154" i="3"/>
  <c r="J154" i="3"/>
  <c r="K154" i="3"/>
  <c r="L154" i="3"/>
  <c r="M154" i="3"/>
  <c r="H153" i="3"/>
  <c r="I153" i="3"/>
  <c r="J153" i="3"/>
  <c r="K153" i="3"/>
  <c r="L153" i="3"/>
  <c r="M153" i="3"/>
  <c r="H152" i="3"/>
  <c r="I152" i="3"/>
  <c r="J152" i="3"/>
  <c r="K152" i="3"/>
  <c r="L152" i="3"/>
  <c r="M152" i="3"/>
  <c r="H151" i="3"/>
  <c r="I151" i="3"/>
  <c r="J151" i="3"/>
  <c r="K151" i="3"/>
  <c r="L151" i="3"/>
  <c r="M151" i="3"/>
  <c r="H150" i="3"/>
  <c r="I150" i="3"/>
  <c r="J150" i="3"/>
  <c r="K150" i="3"/>
  <c r="L150" i="3"/>
  <c r="M150" i="3"/>
  <c r="H149" i="3"/>
  <c r="I149" i="3"/>
  <c r="J149" i="3"/>
  <c r="K149" i="3"/>
  <c r="L149" i="3"/>
  <c r="M149" i="3"/>
  <c r="H148" i="3"/>
  <c r="I148" i="3"/>
  <c r="J148" i="3"/>
  <c r="K148" i="3"/>
  <c r="L148" i="3"/>
  <c r="M148" i="3"/>
  <c r="H147" i="3"/>
  <c r="I147" i="3"/>
  <c r="J147" i="3"/>
  <c r="K147" i="3"/>
  <c r="L147" i="3"/>
  <c r="M147" i="3"/>
  <c r="H146" i="3"/>
  <c r="I146" i="3"/>
  <c r="J146" i="3"/>
  <c r="K146" i="3"/>
  <c r="L146" i="3"/>
  <c r="M146" i="3"/>
  <c r="H145" i="3"/>
  <c r="I145" i="3"/>
  <c r="J145" i="3"/>
  <c r="K145" i="3"/>
  <c r="L145" i="3"/>
  <c r="M145" i="3"/>
  <c r="H144" i="3"/>
  <c r="I144" i="3"/>
  <c r="J144" i="3"/>
  <c r="K144" i="3"/>
  <c r="L144" i="3"/>
  <c r="M144" i="3"/>
  <c r="H143" i="3"/>
  <c r="I143" i="3"/>
  <c r="J143" i="3"/>
  <c r="K143" i="3"/>
  <c r="L143" i="3"/>
  <c r="M143" i="3"/>
  <c r="H142" i="3"/>
  <c r="I142" i="3"/>
  <c r="J142" i="3"/>
  <c r="K142" i="3"/>
  <c r="L142" i="3"/>
  <c r="M142" i="3"/>
  <c r="H141" i="3"/>
  <c r="I141" i="3"/>
  <c r="J141" i="3"/>
  <c r="K141" i="3"/>
  <c r="L141" i="3"/>
  <c r="M141" i="3"/>
  <c r="H140" i="3"/>
  <c r="I140" i="3"/>
  <c r="J140" i="3"/>
  <c r="K140" i="3"/>
  <c r="L140" i="3"/>
  <c r="M140" i="3"/>
  <c r="H139" i="3"/>
  <c r="I139" i="3"/>
  <c r="J139" i="3"/>
  <c r="K139" i="3"/>
  <c r="L139" i="3"/>
  <c r="M139" i="3"/>
  <c r="H138" i="3"/>
  <c r="I138" i="3"/>
  <c r="J138" i="3"/>
  <c r="K138" i="3"/>
  <c r="L138" i="3"/>
  <c r="M138" i="3"/>
  <c r="H137" i="3"/>
  <c r="I137" i="3"/>
  <c r="J137" i="3"/>
  <c r="K137" i="3"/>
  <c r="L137" i="3"/>
  <c r="M137" i="3"/>
  <c r="H136" i="3"/>
  <c r="I136" i="3"/>
  <c r="J136" i="3"/>
  <c r="K136" i="3"/>
  <c r="L136" i="3"/>
  <c r="M136" i="3"/>
  <c r="H135" i="3"/>
  <c r="I135" i="3"/>
  <c r="J135" i="3"/>
  <c r="K135" i="3"/>
  <c r="L135" i="3"/>
  <c r="M135" i="3"/>
  <c r="H134" i="3"/>
  <c r="I134" i="3"/>
  <c r="J134" i="3"/>
  <c r="K134" i="3"/>
  <c r="L134" i="3"/>
  <c r="M134" i="3"/>
  <c r="H133" i="3"/>
  <c r="I133" i="3"/>
  <c r="J133" i="3"/>
  <c r="K133" i="3"/>
  <c r="L133" i="3"/>
  <c r="M133" i="3"/>
  <c r="H132" i="3"/>
  <c r="I132" i="3"/>
  <c r="J132" i="3"/>
  <c r="K132" i="3"/>
  <c r="L132" i="3"/>
  <c r="M132" i="3"/>
  <c r="H131" i="3"/>
  <c r="I131" i="3"/>
  <c r="J131" i="3"/>
  <c r="K131" i="3"/>
  <c r="L131" i="3"/>
  <c r="M131" i="3"/>
  <c r="H130" i="3"/>
  <c r="I130" i="3"/>
  <c r="J130" i="3"/>
  <c r="K130" i="3"/>
  <c r="L130" i="3"/>
  <c r="M130" i="3"/>
  <c r="H129" i="3"/>
  <c r="I129" i="3"/>
  <c r="J129" i="3"/>
  <c r="K129" i="3"/>
  <c r="L129" i="3"/>
  <c r="M129" i="3"/>
  <c r="H128" i="3"/>
  <c r="I128" i="3"/>
  <c r="J128" i="3"/>
  <c r="K128" i="3"/>
  <c r="L128" i="3"/>
  <c r="M128" i="3"/>
  <c r="H127" i="3"/>
  <c r="I127" i="3"/>
  <c r="J127" i="3"/>
  <c r="K127" i="3"/>
  <c r="L127" i="3"/>
  <c r="M127" i="3"/>
  <c r="H126" i="3"/>
  <c r="I126" i="3"/>
  <c r="J126" i="3"/>
  <c r="K126" i="3"/>
  <c r="L126" i="3"/>
  <c r="M126" i="3"/>
  <c r="H125" i="3"/>
  <c r="I125" i="3"/>
  <c r="J125" i="3"/>
  <c r="K125" i="3"/>
  <c r="L125" i="3"/>
  <c r="M125" i="3"/>
  <c r="H124" i="3"/>
  <c r="I124" i="3"/>
  <c r="J124" i="3"/>
  <c r="K124" i="3"/>
  <c r="L124" i="3"/>
  <c r="M124" i="3"/>
  <c r="H123" i="3"/>
  <c r="I123" i="3"/>
  <c r="J123" i="3"/>
  <c r="K123" i="3"/>
  <c r="L123" i="3"/>
  <c r="M123" i="3"/>
  <c r="H122" i="3"/>
  <c r="I122" i="3"/>
  <c r="J122" i="3"/>
  <c r="K122" i="3"/>
  <c r="L122" i="3"/>
  <c r="M122" i="3"/>
  <c r="H121" i="3"/>
  <c r="I121" i="3"/>
  <c r="J121" i="3"/>
  <c r="K121" i="3"/>
  <c r="L121" i="3"/>
  <c r="M121" i="3"/>
  <c r="H120" i="3"/>
  <c r="I120" i="3"/>
  <c r="J120" i="3"/>
  <c r="K120" i="3"/>
  <c r="L120" i="3"/>
  <c r="M120" i="3"/>
  <c r="H119" i="3"/>
  <c r="I119" i="3"/>
  <c r="J119" i="3"/>
  <c r="K119" i="3"/>
  <c r="L119" i="3"/>
  <c r="M119" i="3"/>
  <c r="H118" i="3"/>
  <c r="I118" i="3"/>
  <c r="J118" i="3"/>
  <c r="K118" i="3"/>
  <c r="L118" i="3"/>
  <c r="M118" i="3"/>
  <c r="H117" i="3"/>
  <c r="I117" i="3"/>
  <c r="J117" i="3"/>
  <c r="K117" i="3"/>
  <c r="L117" i="3"/>
  <c r="M117" i="3"/>
  <c r="H116" i="3"/>
  <c r="I116" i="3"/>
  <c r="J116" i="3"/>
  <c r="K116" i="3"/>
  <c r="L116" i="3"/>
  <c r="M116" i="3"/>
  <c r="H115" i="3"/>
  <c r="I115" i="3"/>
  <c r="J115" i="3"/>
  <c r="K115" i="3"/>
  <c r="L115" i="3"/>
  <c r="M115" i="3"/>
  <c r="H114" i="3"/>
  <c r="I114" i="3"/>
  <c r="J114" i="3"/>
  <c r="K114" i="3"/>
  <c r="L114" i="3"/>
  <c r="M114" i="3"/>
  <c r="H113" i="3"/>
  <c r="I113" i="3"/>
  <c r="J113" i="3"/>
  <c r="K113" i="3"/>
  <c r="L113" i="3"/>
  <c r="M113" i="3"/>
  <c r="H112" i="3"/>
  <c r="I112" i="3"/>
  <c r="J112" i="3"/>
  <c r="K112" i="3"/>
  <c r="L112" i="3"/>
  <c r="M112" i="3"/>
  <c r="H111" i="3"/>
  <c r="I111" i="3"/>
  <c r="J111" i="3"/>
  <c r="K111" i="3"/>
  <c r="L111" i="3"/>
  <c r="M111" i="3"/>
  <c r="H110" i="3"/>
  <c r="I110" i="3"/>
  <c r="J110" i="3"/>
  <c r="K110" i="3"/>
  <c r="L110" i="3"/>
  <c r="M110" i="3"/>
  <c r="H109" i="3"/>
  <c r="I109" i="3"/>
  <c r="J109" i="3"/>
  <c r="K109" i="3"/>
  <c r="L109" i="3"/>
  <c r="M109" i="3"/>
  <c r="H108" i="3"/>
  <c r="I108" i="3"/>
  <c r="J108" i="3"/>
  <c r="K108" i="3"/>
  <c r="L108" i="3"/>
  <c r="M108" i="3"/>
  <c r="H107" i="3"/>
  <c r="I107" i="3"/>
  <c r="J107" i="3"/>
  <c r="K107" i="3"/>
  <c r="L107" i="3"/>
  <c r="M107" i="3"/>
  <c r="H106" i="3"/>
  <c r="I106" i="3"/>
  <c r="J106" i="3"/>
  <c r="K106" i="3"/>
  <c r="L106" i="3"/>
  <c r="M106" i="3"/>
  <c r="H105" i="3"/>
  <c r="I105" i="3"/>
  <c r="J105" i="3"/>
  <c r="K105" i="3"/>
  <c r="L105" i="3"/>
  <c r="M105" i="3"/>
  <c r="H104" i="3"/>
  <c r="I104" i="3"/>
  <c r="J104" i="3"/>
  <c r="K104" i="3"/>
  <c r="L104" i="3"/>
  <c r="M104" i="3"/>
  <c r="H103" i="3"/>
  <c r="I103" i="3"/>
  <c r="J103" i="3"/>
  <c r="K103" i="3"/>
  <c r="L103" i="3"/>
  <c r="M103" i="3"/>
  <c r="H102" i="3"/>
  <c r="I102" i="3"/>
  <c r="J102" i="3"/>
  <c r="K102" i="3"/>
  <c r="L102" i="3"/>
  <c r="M102" i="3"/>
  <c r="H101" i="3"/>
  <c r="I101" i="3"/>
  <c r="J101" i="3"/>
  <c r="K101" i="3"/>
  <c r="L101" i="3"/>
  <c r="M101" i="3"/>
  <c r="H100" i="3"/>
  <c r="I100" i="3"/>
  <c r="J100" i="3"/>
  <c r="K100" i="3"/>
  <c r="L100" i="3"/>
  <c r="M100" i="3"/>
  <c r="H99" i="3"/>
  <c r="I99" i="3"/>
  <c r="J99" i="3"/>
  <c r="K99" i="3"/>
  <c r="L99" i="3"/>
  <c r="M99" i="3"/>
  <c r="H98" i="3"/>
  <c r="I98" i="3"/>
  <c r="J98" i="3"/>
  <c r="K98" i="3"/>
  <c r="L98" i="3"/>
  <c r="M98" i="3"/>
  <c r="H97" i="3"/>
  <c r="I97" i="3"/>
  <c r="J97" i="3"/>
  <c r="K97" i="3"/>
  <c r="L97" i="3"/>
  <c r="M97" i="3"/>
  <c r="H96" i="3"/>
  <c r="I96" i="3"/>
  <c r="J96" i="3"/>
  <c r="K96" i="3"/>
  <c r="L96" i="3"/>
  <c r="M96" i="3"/>
  <c r="H95" i="3"/>
  <c r="I95" i="3"/>
  <c r="J95" i="3"/>
  <c r="K95" i="3"/>
  <c r="L95" i="3"/>
  <c r="M95" i="3"/>
  <c r="H94" i="3"/>
  <c r="I94" i="3"/>
  <c r="J94" i="3"/>
  <c r="K94" i="3"/>
  <c r="L94" i="3"/>
  <c r="M94" i="3"/>
  <c r="H93" i="3"/>
  <c r="I93" i="3"/>
  <c r="J93" i="3"/>
  <c r="K93" i="3"/>
  <c r="L93" i="3"/>
  <c r="M93" i="3"/>
  <c r="H92" i="3"/>
  <c r="I92" i="3"/>
  <c r="J92" i="3"/>
  <c r="K92" i="3"/>
  <c r="L92" i="3"/>
  <c r="M92" i="3"/>
  <c r="H91" i="3"/>
  <c r="I91" i="3"/>
  <c r="J91" i="3"/>
  <c r="K91" i="3"/>
  <c r="L91" i="3"/>
  <c r="M91" i="3"/>
  <c r="H90" i="3"/>
  <c r="I90" i="3"/>
  <c r="J90" i="3"/>
  <c r="K90" i="3"/>
  <c r="L90" i="3"/>
  <c r="M90" i="3"/>
  <c r="H89" i="3"/>
  <c r="I89" i="3"/>
  <c r="J89" i="3"/>
  <c r="K89" i="3"/>
  <c r="L89" i="3"/>
  <c r="M89" i="3"/>
  <c r="H88" i="3"/>
  <c r="I88" i="3"/>
  <c r="J88" i="3"/>
  <c r="K88" i="3"/>
  <c r="L88" i="3"/>
  <c r="M88" i="3"/>
  <c r="H87" i="3"/>
  <c r="I87" i="3"/>
  <c r="J87" i="3"/>
  <c r="K87" i="3"/>
  <c r="L87" i="3"/>
  <c r="M87" i="3"/>
  <c r="H86" i="3"/>
  <c r="I86" i="3"/>
  <c r="J86" i="3"/>
  <c r="K86" i="3"/>
  <c r="L86" i="3"/>
  <c r="M86" i="3"/>
  <c r="H85" i="3"/>
  <c r="I85" i="3"/>
  <c r="J85" i="3"/>
  <c r="K85" i="3"/>
  <c r="L85" i="3"/>
  <c r="M85" i="3"/>
  <c r="H84" i="3"/>
  <c r="I84" i="3"/>
  <c r="J84" i="3"/>
  <c r="K84" i="3"/>
  <c r="L84" i="3"/>
  <c r="M84" i="3"/>
  <c r="H83" i="3"/>
  <c r="I83" i="3"/>
  <c r="J83" i="3"/>
  <c r="K83" i="3"/>
  <c r="L83" i="3"/>
  <c r="M83" i="3"/>
  <c r="H82" i="3"/>
  <c r="I82" i="3"/>
  <c r="J82" i="3"/>
  <c r="K82" i="3"/>
  <c r="L82" i="3"/>
  <c r="M82" i="3"/>
  <c r="H81" i="3"/>
  <c r="I81" i="3"/>
  <c r="J81" i="3"/>
  <c r="K81" i="3"/>
  <c r="L81" i="3"/>
  <c r="M81" i="3"/>
  <c r="H80" i="3"/>
  <c r="I80" i="3"/>
  <c r="J80" i="3"/>
  <c r="K80" i="3"/>
  <c r="L80" i="3"/>
  <c r="M80" i="3"/>
  <c r="H79" i="3"/>
  <c r="I79" i="3"/>
  <c r="J79" i="3"/>
  <c r="K79" i="3"/>
  <c r="L79" i="3"/>
  <c r="M79" i="3"/>
  <c r="H78" i="3"/>
  <c r="I78" i="3"/>
  <c r="J78" i="3"/>
  <c r="K78" i="3"/>
  <c r="L78" i="3"/>
  <c r="M78" i="3"/>
  <c r="H77" i="3"/>
  <c r="I77" i="3"/>
  <c r="J77" i="3"/>
  <c r="K77" i="3"/>
  <c r="L77" i="3"/>
  <c r="M77" i="3"/>
  <c r="H76" i="3"/>
  <c r="I76" i="3"/>
  <c r="J76" i="3"/>
  <c r="K76" i="3"/>
  <c r="L76" i="3"/>
  <c r="M76" i="3"/>
  <c r="H75" i="3"/>
  <c r="I75" i="3"/>
  <c r="J75" i="3"/>
  <c r="K75" i="3"/>
  <c r="L75" i="3"/>
  <c r="M75" i="3"/>
  <c r="H74" i="3"/>
  <c r="I74" i="3"/>
  <c r="J74" i="3"/>
  <c r="K74" i="3"/>
  <c r="L74" i="3"/>
  <c r="M74" i="3"/>
  <c r="H73" i="3"/>
  <c r="I73" i="3"/>
  <c r="J73" i="3"/>
  <c r="K73" i="3"/>
  <c r="L73" i="3"/>
  <c r="M73" i="3"/>
  <c r="H72" i="3"/>
  <c r="I72" i="3"/>
  <c r="J72" i="3"/>
  <c r="K72" i="3"/>
  <c r="L72" i="3"/>
  <c r="M72" i="3"/>
  <c r="H71" i="3"/>
  <c r="I71" i="3"/>
  <c r="J71" i="3"/>
  <c r="K71" i="3"/>
  <c r="L71" i="3"/>
  <c r="M71" i="3"/>
  <c r="H70" i="3"/>
  <c r="I70" i="3"/>
  <c r="J70" i="3"/>
  <c r="K70" i="3"/>
  <c r="L70" i="3"/>
  <c r="M70" i="3"/>
  <c r="H69" i="3"/>
  <c r="I69" i="3"/>
  <c r="J69" i="3"/>
  <c r="K69" i="3"/>
  <c r="L69" i="3"/>
  <c r="M69" i="3"/>
  <c r="H68" i="3"/>
  <c r="I68" i="3"/>
  <c r="J68" i="3"/>
  <c r="K68" i="3"/>
  <c r="L68" i="3"/>
  <c r="M68" i="3"/>
  <c r="H67" i="3"/>
  <c r="I67" i="3"/>
  <c r="J67" i="3"/>
  <c r="K67" i="3"/>
  <c r="L67" i="3"/>
  <c r="M67" i="3"/>
  <c r="H66" i="3"/>
  <c r="I66" i="3"/>
  <c r="J66" i="3"/>
  <c r="K66" i="3"/>
  <c r="L66" i="3"/>
  <c r="M66" i="3"/>
  <c r="H65" i="3"/>
  <c r="I65" i="3"/>
  <c r="J65" i="3"/>
  <c r="K65" i="3"/>
  <c r="L65" i="3"/>
  <c r="M65" i="3"/>
  <c r="H64" i="3"/>
  <c r="I64" i="3"/>
  <c r="J64" i="3"/>
  <c r="K64" i="3"/>
  <c r="L64" i="3"/>
  <c r="M64" i="3"/>
  <c r="H63" i="3"/>
  <c r="I63" i="3"/>
  <c r="J63" i="3"/>
  <c r="K63" i="3"/>
  <c r="L63" i="3"/>
  <c r="M63" i="3"/>
  <c r="H62" i="3"/>
  <c r="I62" i="3"/>
  <c r="J62" i="3"/>
  <c r="K62" i="3"/>
  <c r="L62" i="3"/>
  <c r="M62" i="3"/>
  <c r="H61" i="3"/>
  <c r="I61" i="3"/>
  <c r="J61" i="3"/>
  <c r="K61" i="3"/>
  <c r="L61" i="3"/>
  <c r="M61" i="3"/>
  <c r="H60" i="3"/>
  <c r="I60" i="3"/>
  <c r="J60" i="3"/>
  <c r="K60" i="3"/>
  <c r="L60" i="3"/>
  <c r="M60" i="3"/>
  <c r="H59" i="3"/>
  <c r="I59" i="3"/>
  <c r="J59" i="3"/>
  <c r="K59" i="3"/>
  <c r="L59" i="3"/>
  <c r="M59" i="3"/>
  <c r="H58" i="3"/>
  <c r="I58" i="3"/>
  <c r="J58" i="3"/>
  <c r="K58" i="3"/>
  <c r="L58" i="3"/>
  <c r="M58" i="3"/>
  <c r="H57" i="3"/>
  <c r="I57" i="3"/>
  <c r="J57" i="3"/>
  <c r="K57" i="3"/>
  <c r="L57" i="3"/>
  <c r="M57" i="3"/>
  <c r="H56" i="3"/>
  <c r="I56" i="3"/>
  <c r="J56" i="3"/>
  <c r="K56" i="3"/>
  <c r="L56" i="3"/>
  <c r="M56" i="3"/>
  <c r="H55" i="3"/>
  <c r="I55" i="3"/>
  <c r="J55" i="3"/>
  <c r="K55" i="3"/>
  <c r="L55" i="3"/>
  <c r="M55" i="3"/>
  <c r="H54" i="3"/>
  <c r="I54" i="3"/>
  <c r="J54" i="3"/>
  <c r="K54" i="3"/>
  <c r="L54" i="3"/>
  <c r="M54" i="3"/>
  <c r="H53" i="3"/>
  <c r="I53" i="3"/>
  <c r="J53" i="3"/>
  <c r="K53" i="3"/>
  <c r="L53" i="3"/>
  <c r="M53" i="3"/>
  <c r="H52" i="3"/>
  <c r="I52" i="3"/>
  <c r="J52" i="3"/>
  <c r="K52" i="3"/>
  <c r="L52" i="3"/>
  <c r="M52" i="3"/>
  <c r="H51" i="3"/>
  <c r="I51" i="3"/>
  <c r="J51" i="3"/>
  <c r="K51" i="3"/>
  <c r="L51" i="3"/>
  <c r="M51" i="3"/>
  <c r="H50" i="3"/>
  <c r="I50" i="3"/>
  <c r="J50" i="3"/>
  <c r="K50" i="3"/>
  <c r="L50" i="3"/>
  <c r="M50" i="3"/>
  <c r="H49" i="3"/>
  <c r="I49" i="3"/>
  <c r="J49" i="3"/>
  <c r="K49" i="3"/>
  <c r="L49" i="3"/>
  <c r="M49" i="3"/>
  <c r="H48" i="3"/>
  <c r="I48" i="3"/>
  <c r="J48" i="3"/>
  <c r="K48" i="3"/>
  <c r="L48" i="3"/>
  <c r="M48" i="3"/>
  <c r="H47" i="3"/>
  <c r="I47" i="3"/>
  <c r="J47" i="3"/>
  <c r="K47" i="3"/>
  <c r="L47" i="3"/>
  <c r="M47" i="3"/>
  <c r="H46" i="3"/>
  <c r="I46" i="3"/>
  <c r="J46" i="3"/>
  <c r="K46" i="3"/>
  <c r="L46" i="3"/>
  <c r="M46" i="3"/>
  <c r="H45" i="3"/>
  <c r="I45" i="3"/>
  <c r="J45" i="3"/>
  <c r="K45" i="3"/>
  <c r="L45" i="3"/>
  <c r="M45" i="3"/>
  <c r="H44" i="3"/>
  <c r="I44" i="3"/>
  <c r="J44" i="3"/>
  <c r="K44" i="3"/>
  <c r="L44" i="3"/>
  <c r="M44" i="3"/>
  <c r="H43" i="3"/>
  <c r="I43" i="3"/>
  <c r="J43" i="3"/>
  <c r="K43" i="3"/>
  <c r="L43" i="3"/>
  <c r="M43" i="3"/>
  <c r="H42" i="3"/>
  <c r="I42" i="3"/>
  <c r="J42" i="3"/>
  <c r="K42" i="3"/>
  <c r="L42" i="3"/>
  <c r="M42" i="3"/>
  <c r="H41" i="3"/>
  <c r="I41" i="3"/>
  <c r="J41" i="3"/>
  <c r="K41" i="3"/>
  <c r="L41" i="3"/>
  <c r="M41" i="3"/>
  <c r="H40" i="3"/>
  <c r="I40" i="3"/>
  <c r="J40" i="3"/>
  <c r="K40" i="3"/>
  <c r="L40" i="3"/>
  <c r="M40" i="3"/>
  <c r="H39" i="3"/>
  <c r="I39" i="3"/>
  <c r="J39" i="3"/>
  <c r="K39" i="3"/>
  <c r="L39" i="3"/>
  <c r="M39" i="3"/>
  <c r="H38" i="3"/>
  <c r="I38" i="3"/>
  <c r="J38" i="3"/>
  <c r="K38" i="3"/>
  <c r="L38" i="3"/>
  <c r="M38" i="3"/>
  <c r="H37" i="3"/>
  <c r="I37" i="3"/>
  <c r="J37" i="3"/>
  <c r="K37" i="3"/>
  <c r="L37" i="3"/>
  <c r="M37" i="3"/>
  <c r="H36" i="3"/>
  <c r="I36" i="3"/>
  <c r="J36" i="3"/>
  <c r="K36" i="3"/>
  <c r="L36" i="3"/>
  <c r="M36" i="3"/>
  <c r="H35" i="3"/>
  <c r="I35" i="3"/>
  <c r="J35" i="3"/>
  <c r="K35" i="3"/>
  <c r="L35" i="3"/>
  <c r="M35" i="3"/>
  <c r="H34" i="3"/>
  <c r="I34" i="3"/>
  <c r="J34" i="3"/>
  <c r="K34" i="3"/>
  <c r="L34" i="3"/>
  <c r="M34" i="3"/>
  <c r="H33" i="3"/>
  <c r="I33" i="3"/>
  <c r="J33" i="3"/>
  <c r="K33" i="3"/>
  <c r="L33" i="3"/>
  <c r="M33" i="3"/>
  <c r="H32" i="3"/>
  <c r="I32" i="3"/>
  <c r="J32" i="3"/>
  <c r="K32" i="3"/>
  <c r="L32" i="3"/>
  <c r="M32" i="3"/>
  <c r="H31" i="3"/>
  <c r="I31" i="3"/>
  <c r="J31" i="3"/>
  <c r="K31" i="3"/>
  <c r="L31" i="3"/>
  <c r="M31" i="3"/>
  <c r="H30" i="3"/>
  <c r="I30" i="3"/>
  <c r="J30" i="3"/>
  <c r="K30" i="3"/>
  <c r="L30" i="3"/>
  <c r="M30" i="3"/>
  <c r="H29" i="3"/>
  <c r="I29" i="3"/>
  <c r="J29" i="3"/>
  <c r="K29" i="3"/>
  <c r="L29" i="3"/>
  <c r="M29" i="3"/>
  <c r="H28" i="3"/>
  <c r="I28" i="3"/>
  <c r="J28" i="3"/>
  <c r="K28" i="3"/>
  <c r="L28" i="3"/>
  <c r="M28" i="3"/>
  <c r="H27" i="3"/>
  <c r="I27" i="3"/>
  <c r="J27" i="3"/>
  <c r="K27" i="3"/>
  <c r="L27" i="3"/>
  <c r="M27" i="3"/>
  <c r="H26" i="3"/>
  <c r="I26" i="3"/>
  <c r="J26" i="3"/>
  <c r="K26" i="3"/>
  <c r="L26" i="3"/>
  <c r="M26" i="3"/>
  <c r="H25" i="3"/>
  <c r="I25" i="3"/>
  <c r="J25" i="3"/>
  <c r="K25" i="3"/>
  <c r="L25" i="3"/>
  <c r="M25" i="3"/>
  <c r="H24" i="3"/>
  <c r="I24" i="3"/>
  <c r="J24" i="3"/>
  <c r="K24" i="3"/>
  <c r="L24" i="3"/>
  <c r="M24" i="3"/>
  <c r="H23" i="3"/>
  <c r="I23" i="3"/>
  <c r="J23" i="3"/>
  <c r="K23" i="3"/>
  <c r="L23" i="3"/>
  <c r="M23" i="3"/>
  <c r="H22" i="3"/>
  <c r="I22" i="3"/>
  <c r="J22" i="3"/>
  <c r="K22" i="3"/>
  <c r="L22" i="3"/>
  <c r="M22" i="3"/>
  <c r="H21" i="3"/>
  <c r="I21" i="3"/>
  <c r="J21" i="3"/>
  <c r="K21" i="3"/>
  <c r="L21" i="3"/>
  <c r="M21" i="3"/>
  <c r="H20" i="3"/>
  <c r="I20" i="3"/>
  <c r="J20" i="3"/>
  <c r="K20" i="3"/>
  <c r="L20" i="3"/>
  <c r="M20" i="3"/>
  <c r="H19" i="3"/>
  <c r="I19" i="3"/>
  <c r="J19" i="3"/>
  <c r="K19" i="3"/>
  <c r="L19" i="3"/>
  <c r="M19" i="3"/>
  <c r="H18" i="3"/>
  <c r="I18" i="3"/>
  <c r="J18" i="3"/>
  <c r="K18" i="3"/>
  <c r="L18" i="3"/>
  <c r="M18" i="3"/>
  <c r="H17" i="3"/>
  <c r="I17" i="3"/>
  <c r="J17" i="3"/>
  <c r="K17" i="3"/>
  <c r="L17" i="3"/>
  <c r="M17" i="3"/>
  <c r="H16" i="3"/>
  <c r="I16" i="3"/>
  <c r="J16" i="3"/>
  <c r="K16" i="3"/>
  <c r="L16" i="3"/>
  <c r="M16" i="3"/>
  <c r="H15" i="3"/>
  <c r="I15" i="3"/>
  <c r="J15" i="3"/>
  <c r="K15" i="3"/>
  <c r="L15" i="3"/>
  <c r="M15" i="3"/>
  <c r="H14" i="3"/>
  <c r="I14" i="3"/>
  <c r="J14" i="3"/>
  <c r="K14" i="3"/>
  <c r="L14" i="3"/>
  <c r="M14" i="3"/>
  <c r="H13" i="3"/>
  <c r="I13" i="3"/>
  <c r="J13" i="3"/>
  <c r="K13" i="3"/>
  <c r="L13" i="3"/>
  <c r="M13" i="3"/>
  <c r="H12" i="3"/>
  <c r="I12" i="3"/>
  <c r="J12" i="3"/>
  <c r="K12" i="3"/>
  <c r="L12" i="3"/>
  <c r="M12" i="3"/>
  <c r="H11" i="3"/>
  <c r="I11" i="3"/>
  <c r="J11" i="3"/>
  <c r="K11" i="3"/>
  <c r="L11" i="3"/>
  <c r="M11" i="3"/>
  <c r="H10" i="3"/>
  <c r="I10" i="3"/>
  <c r="J10" i="3"/>
  <c r="K10" i="3"/>
  <c r="L10" i="3"/>
  <c r="M10" i="3"/>
  <c r="H9" i="3"/>
  <c r="I9" i="3"/>
  <c r="J9" i="3"/>
  <c r="K9" i="3"/>
  <c r="L9" i="3"/>
  <c r="M9" i="3"/>
  <c r="H8" i="3"/>
  <c r="I8" i="3"/>
  <c r="J8" i="3"/>
  <c r="K8" i="3"/>
  <c r="L8" i="3"/>
  <c r="M8" i="3"/>
  <c r="H7" i="3"/>
  <c r="I7" i="3"/>
  <c r="J7" i="3"/>
  <c r="K7" i="3"/>
  <c r="L7" i="3"/>
  <c r="M7" i="3"/>
  <c r="H6" i="3"/>
  <c r="I6" i="3"/>
  <c r="J6" i="3"/>
  <c r="K6" i="3"/>
  <c r="L6" i="3"/>
  <c r="M6" i="3"/>
  <c r="H5" i="3"/>
  <c r="I5" i="3"/>
  <c r="J5" i="3"/>
  <c r="K5" i="3"/>
  <c r="L5" i="3"/>
  <c r="M5" i="3"/>
  <c r="H4" i="3"/>
  <c r="I4" i="3"/>
  <c r="J4" i="3"/>
  <c r="K4" i="3"/>
  <c r="L4" i="3"/>
  <c r="M4" i="3"/>
  <c r="H3" i="3"/>
  <c r="I3" i="3"/>
  <c r="J3" i="3"/>
  <c r="K3" i="3"/>
  <c r="L3" i="3"/>
  <c r="M3" i="3"/>
  <c r="L2" i="3"/>
  <c r="M2" i="3"/>
  <c r="K2" i="3"/>
  <c r="J2" i="3"/>
  <c r="I2" i="3"/>
  <c r="H2" i="3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J2" i="2"/>
  <c r="Q2" i="2"/>
  <c r="J3" i="2"/>
  <c r="Q3" i="2"/>
  <c r="J4" i="2"/>
  <c r="Q4" i="2"/>
  <c r="J5" i="2"/>
  <c r="Q5" i="2"/>
  <c r="J6" i="2"/>
  <c r="Q6" i="2"/>
  <c r="J7" i="2"/>
  <c r="Q7" i="2"/>
  <c r="J8" i="2"/>
  <c r="Q8" i="2"/>
  <c r="J9" i="2"/>
  <c r="Q9" i="2"/>
  <c r="J10" i="2"/>
  <c r="Q10" i="2"/>
  <c r="J11" i="2"/>
  <c r="Q11" i="2"/>
  <c r="J12" i="2"/>
  <c r="Q12" i="2"/>
  <c r="J13" i="2"/>
  <c r="Q13" i="2"/>
  <c r="J14" i="2"/>
  <c r="Q14" i="2"/>
  <c r="J15" i="2"/>
  <c r="Q15" i="2"/>
  <c r="J16" i="2"/>
  <c r="Q16" i="2"/>
  <c r="J17" i="2"/>
  <c r="Q17" i="2"/>
  <c r="J18" i="2"/>
  <c r="Q18" i="2"/>
  <c r="J19" i="2"/>
  <c r="Q19" i="2"/>
  <c r="J20" i="2"/>
  <c r="Q20" i="2"/>
  <c r="J21" i="2"/>
  <c r="Q21" i="2"/>
  <c r="J22" i="2"/>
  <c r="Q22" i="2"/>
  <c r="J23" i="2"/>
  <c r="Q23" i="2"/>
  <c r="J24" i="2"/>
  <c r="Q24" i="2"/>
  <c r="J25" i="2"/>
  <c r="Q25" i="2"/>
  <c r="J26" i="2"/>
  <c r="Q26" i="2"/>
  <c r="J27" i="2"/>
  <c r="Q27" i="2"/>
  <c r="J28" i="2"/>
  <c r="Q28" i="2"/>
  <c r="J29" i="2"/>
  <c r="Q29" i="2"/>
  <c r="J30" i="2"/>
  <c r="Q30" i="2"/>
  <c r="J31" i="2"/>
  <c r="Q31" i="2"/>
  <c r="J32" i="2"/>
  <c r="Q32" i="2"/>
  <c r="J33" i="2"/>
  <c r="Q33" i="2"/>
  <c r="J34" i="2"/>
  <c r="Q34" i="2"/>
  <c r="J35" i="2"/>
  <c r="Q35" i="2"/>
  <c r="J36" i="2"/>
  <c r="Q36" i="2"/>
  <c r="J37" i="2"/>
  <c r="Q37" i="2"/>
  <c r="J38" i="2"/>
  <c r="Q38" i="2"/>
  <c r="J39" i="2"/>
  <c r="Q39" i="2"/>
  <c r="J40" i="2"/>
  <c r="Q40" i="2"/>
  <c r="J41" i="2"/>
  <c r="Q41" i="2"/>
  <c r="J42" i="2"/>
  <c r="Q42" i="2"/>
  <c r="J43" i="2"/>
  <c r="Q43" i="2"/>
  <c r="J44" i="2"/>
  <c r="Q44" i="2"/>
  <c r="J45" i="2"/>
  <c r="Q45" i="2"/>
  <c r="J46" i="2"/>
  <c r="Q46" i="2"/>
  <c r="J47" i="2"/>
  <c r="Q47" i="2"/>
  <c r="J48" i="2"/>
  <c r="Q48" i="2"/>
  <c r="J49" i="2"/>
  <c r="Q49" i="2"/>
  <c r="J50" i="2"/>
  <c r="Q50" i="2"/>
  <c r="J51" i="2"/>
  <c r="Q51" i="2"/>
  <c r="J52" i="2"/>
  <c r="Q52" i="2"/>
  <c r="J53" i="2"/>
  <c r="Q53" i="2"/>
  <c r="J54" i="2"/>
  <c r="Q54" i="2"/>
  <c r="J55" i="2"/>
  <c r="Q55" i="2"/>
  <c r="J56" i="2"/>
  <c r="Q56" i="2"/>
  <c r="J57" i="2"/>
  <c r="Q57" i="2"/>
  <c r="J58" i="2"/>
  <c r="Q58" i="2"/>
  <c r="J59" i="2"/>
  <c r="Q59" i="2"/>
  <c r="J60" i="2"/>
  <c r="Q60" i="2"/>
  <c r="J61" i="2"/>
  <c r="Q61" i="2"/>
  <c r="J62" i="2"/>
  <c r="Q62" i="2"/>
  <c r="J63" i="2"/>
  <c r="Q63" i="2"/>
  <c r="J64" i="2"/>
  <c r="Q64" i="2"/>
  <c r="J65" i="2"/>
  <c r="Q65" i="2"/>
  <c r="J66" i="2"/>
  <c r="Q66" i="2"/>
  <c r="J67" i="2"/>
  <c r="Q67" i="2"/>
  <c r="J68" i="2"/>
  <c r="Q68" i="2"/>
  <c r="J69" i="2"/>
  <c r="Q69" i="2"/>
  <c r="J70" i="2"/>
  <c r="Q70" i="2"/>
  <c r="J71" i="2"/>
  <c r="Q71" i="2"/>
  <c r="J72" i="2"/>
  <c r="Q72" i="2"/>
  <c r="J73" i="2"/>
  <c r="Q73" i="2"/>
  <c r="J74" i="2"/>
  <c r="Q74" i="2"/>
  <c r="J75" i="2"/>
  <c r="Q75" i="2"/>
  <c r="J76" i="2"/>
  <c r="Q76" i="2"/>
  <c r="J77" i="2"/>
  <c r="Q77" i="2"/>
  <c r="J78" i="2"/>
  <c r="Q78" i="2"/>
  <c r="J79" i="2"/>
  <c r="Q79" i="2"/>
  <c r="J80" i="2"/>
  <c r="Q80" i="2"/>
  <c r="J81" i="2"/>
  <c r="Q81" i="2"/>
  <c r="J82" i="2"/>
  <c r="Q82" i="2"/>
  <c r="J83" i="2"/>
  <c r="Q83" i="2"/>
  <c r="J84" i="2"/>
  <c r="Q84" i="2"/>
  <c r="J85" i="2"/>
  <c r="Q85" i="2"/>
  <c r="J86" i="2"/>
  <c r="Q86" i="2"/>
  <c r="J87" i="2"/>
  <c r="Q87" i="2"/>
  <c r="J88" i="2"/>
  <c r="Q88" i="2"/>
  <c r="J89" i="2"/>
  <c r="Q89" i="2"/>
  <c r="J90" i="2"/>
  <c r="Q90" i="2"/>
  <c r="J91" i="2"/>
  <c r="Q91" i="2"/>
  <c r="J92" i="2"/>
  <c r="Q92" i="2"/>
  <c r="J93" i="2"/>
  <c r="Q93" i="2"/>
  <c r="J94" i="2"/>
  <c r="Q94" i="2"/>
  <c r="J95" i="2"/>
  <c r="Q95" i="2"/>
  <c r="J96" i="2"/>
  <c r="Q96" i="2"/>
  <c r="J97" i="2"/>
  <c r="Q97" i="2"/>
  <c r="J98" i="2"/>
  <c r="Q98" i="2"/>
  <c r="J99" i="2"/>
  <c r="Q99" i="2"/>
  <c r="J100" i="2"/>
  <c r="Q100" i="2"/>
  <c r="J101" i="2"/>
  <c r="Q101" i="2"/>
  <c r="J102" i="2"/>
  <c r="Q102" i="2"/>
  <c r="J103" i="2"/>
  <c r="Q103" i="2"/>
  <c r="J104" i="2"/>
  <c r="Q104" i="2"/>
  <c r="J105" i="2"/>
  <c r="Q105" i="2"/>
  <c r="J106" i="2"/>
  <c r="Q106" i="2"/>
  <c r="J107" i="2"/>
  <c r="Q107" i="2"/>
  <c r="J108" i="2"/>
  <c r="Q108" i="2"/>
  <c r="J109" i="2"/>
  <c r="Q109" i="2"/>
  <c r="J110" i="2"/>
  <c r="Q110" i="2"/>
  <c r="J111" i="2"/>
  <c r="Q111" i="2"/>
  <c r="J112" i="2"/>
  <c r="Q112" i="2"/>
  <c r="J113" i="2"/>
  <c r="Q113" i="2"/>
  <c r="J114" i="2"/>
  <c r="Q114" i="2"/>
  <c r="J115" i="2"/>
  <c r="Q115" i="2"/>
  <c r="J116" i="2"/>
  <c r="Q116" i="2"/>
  <c r="J117" i="2"/>
  <c r="Q117" i="2"/>
  <c r="J118" i="2"/>
  <c r="Q118" i="2"/>
  <c r="J119" i="2"/>
  <c r="Q119" i="2"/>
  <c r="J120" i="2"/>
  <c r="Q120" i="2"/>
  <c r="J121" i="2"/>
  <c r="Q121" i="2"/>
  <c r="J122" i="2"/>
  <c r="Q122" i="2"/>
  <c r="J123" i="2"/>
  <c r="Q123" i="2"/>
  <c r="J124" i="2"/>
  <c r="Q124" i="2"/>
  <c r="J125" i="2"/>
  <c r="Q125" i="2"/>
  <c r="J126" i="2"/>
  <c r="Q126" i="2"/>
  <c r="J127" i="2"/>
  <c r="Q127" i="2"/>
  <c r="J128" i="2"/>
  <c r="Q128" i="2"/>
  <c r="J129" i="2"/>
  <c r="Q129" i="2"/>
  <c r="J130" i="2"/>
  <c r="Q130" i="2"/>
  <c r="J131" i="2"/>
  <c r="Q131" i="2"/>
  <c r="J132" i="2"/>
  <c r="Q132" i="2"/>
  <c r="J133" i="2"/>
  <c r="Q133" i="2"/>
  <c r="J134" i="2"/>
  <c r="Q134" i="2"/>
  <c r="J135" i="2"/>
  <c r="Q135" i="2"/>
  <c r="J136" i="2"/>
  <c r="Q136" i="2"/>
  <c r="J137" i="2"/>
  <c r="Q137" i="2"/>
  <c r="J138" i="2"/>
  <c r="Q138" i="2"/>
  <c r="J139" i="2"/>
  <c r="Q139" i="2"/>
  <c r="J140" i="2"/>
  <c r="Q140" i="2"/>
  <c r="J141" i="2"/>
  <c r="Q141" i="2"/>
  <c r="J142" i="2"/>
  <c r="Q142" i="2"/>
  <c r="J143" i="2"/>
  <c r="Q143" i="2"/>
  <c r="J144" i="2"/>
  <c r="Q144" i="2"/>
  <c r="J145" i="2"/>
  <c r="Q145" i="2"/>
  <c r="J146" i="2"/>
  <c r="Q146" i="2"/>
  <c r="J147" i="2"/>
  <c r="Q147" i="2"/>
  <c r="J148" i="2"/>
  <c r="Q148" i="2"/>
  <c r="J149" i="2"/>
  <c r="Q149" i="2"/>
  <c r="J150" i="2"/>
  <c r="Q150" i="2"/>
  <c r="J151" i="2"/>
  <c r="Q151" i="2"/>
  <c r="J152" i="2"/>
  <c r="Q152" i="2"/>
  <c r="J153" i="2"/>
  <c r="Q153" i="2"/>
  <c r="J154" i="2"/>
  <c r="Q154" i="2"/>
  <c r="J155" i="2"/>
  <c r="Q155" i="2"/>
  <c r="J156" i="2"/>
  <c r="Q156" i="2"/>
  <c r="J157" i="2"/>
  <c r="Q157" i="2"/>
  <c r="J158" i="2"/>
  <c r="Q158" i="2"/>
  <c r="J159" i="2"/>
  <c r="Q159" i="2"/>
  <c r="J160" i="2"/>
  <c r="Q160" i="2"/>
  <c r="J161" i="2"/>
  <c r="Q161" i="2"/>
  <c r="J162" i="2"/>
  <c r="Q162" i="2"/>
  <c r="J163" i="2"/>
  <c r="Q163" i="2"/>
  <c r="J164" i="2"/>
  <c r="Q164" i="2"/>
  <c r="J165" i="2"/>
  <c r="Q165" i="2"/>
  <c r="J166" i="2"/>
  <c r="Q166" i="2"/>
  <c r="J167" i="2"/>
  <c r="Q167" i="2"/>
  <c r="J168" i="2"/>
  <c r="Q168" i="2"/>
  <c r="J169" i="2"/>
  <c r="Q169" i="2"/>
  <c r="J170" i="2"/>
  <c r="Q170" i="2"/>
  <c r="J171" i="2"/>
  <c r="Q171" i="2"/>
  <c r="J172" i="2"/>
  <c r="Q172" i="2"/>
  <c r="J173" i="2"/>
  <c r="Q173" i="2"/>
  <c r="J174" i="2"/>
  <c r="Q174" i="2"/>
  <c r="J175" i="2"/>
  <c r="Q175" i="2"/>
  <c r="J176" i="2"/>
  <c r="Q176" i="2"/>
  <c r="J177" i="2"/>
  <c r="Q177" i="2"/>
  <c r="J178" i="2"/>
  <c r="Q178" i="2"/>
  <c r="J179" i="2"/>
  <c r="Q179" i="2"/>
  <c r="J180" i="2"/>
  <c r="Q180" i="2"/>
  <c r="J181" i="2"/>
  <c r="Q181" i="2"/>
  <c r="J182" i="2"/>
  <c r="Q182" i="2"/>
  <c r="J183" i="2"/>
  <c r="Q183" i="2"/>
  <c r="J184" i="2"/>
  <c r="Q184" i="2"/>
  <c r="J185" i="2"/>
  <c r="Q185" i="2"/>
  <c r="J186" i="2"/>
  <c r="Q186" i="2"/>
  <c r="J187" i="2"/>
  <c r="Q187" i="2"/>
  <c r="J188" i="2"/>
  <c r="Q188" i="2"/>
  <c r="J189" i="2"/>
  <c r="Q189" i="2"/>
  <c r="J190" i="2"/>
  <c r="Q190" i="2"/>
  <c r="J191" i="2"/>
  <c r="Q191" i="2"/>
  <c r="J192" i="2"/>
  <c r="Q192" i="2"/>
  <c r="J193" i="2"/>
  <c r="Q193" i="2"/>
  <c r="J194" i="2"/>
  <c r="Q194" i="2"/>
  <c r="J195" i="2"/>
  <c r="Q195" i="2"/>
  <c r="J196" i="2"/>
  <c r="Q196" i="2"/>
  <c r="J197" i="2"/>
  <c r="Q197" i="2"/>
  <c r="J198" i="2"/>
  <c r="Q198" i="2"/>
  <c r="J199" i="2"/>
  <c r="Q199" i="2"/>
  <c r="J200" i="2"/>
  <c r="Q200" i="2"/>
  <c r="J201" i="2"/>
  <c r="Q201" i="2"/>
  <c r="J202" i="2"/>
  <c r="Q202" i="2"/>
  <c r="J203" i="2"/>
  <c r="Q203" i="2"/>
  <c r="J204" i="2"/>
  <c r="Q204" i="2"/>
  <c r="J205" i="2"/>
  <c r="Q205" i="2"/>
  <c r="J206" i="2"/>
  <c r="Q206" i="2"/>
  <c r="J207" i="2"/>
  <c r="Q207" i="2"/>
  <c r="J208" i="2"/>
  <c r="Q208" i="2"/>
  <c r="J209" i="2"/>
  <c r="Q209" i="2"/>
  <c r="J210" i="2"/>
  <c r="Q210" i="2"/>
  <c r="J212" i="2"/>
  <c r="Q212" i="2"/>
  <c r="J213" i="2"/>
  <c r="Q213" i="2"/>
  <c r="J214" i="2"/>
  <c r="Q214" i="2"/>
  <c r="J215" i="2"/>
  <c r="Q215" i="2"/>
  <c r="J216" i="2"/>
  <c r="Q216" i="2"/>
  <c r="J217" i="2"/>
  <c r="Q217" i="2"/>
  <c r="J218" i="2"/>
  <c r="Q218" i="2"/>
  <c r="J219" i="2"/>
  <c r="Q219" i="2"/>
  <c r="J220" i="2"/>
  <c r="Q220" i="2"/>
  <c r="J221" i="2"/>
  <c r="Q221" i="2"/>
  <c r="J222" i="2"/>
  <c r="Q222" i="2"/>
  <c r="J223" i="2"/>
  <c r="Q223" i="2"/>
  <c r="J224" i="2"/>
  <c r="Q224" i="2"/>
  <c r="J225" i="2"/>
  <c r="Q22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Q1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" i="2"/>
  <c r="N2" i="2"/>
  <c r="M1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1" i="2"/>
  <c r="T228" i="1"/>
  <c r="U228" i="1"/>
  <c r="T227" i="1"/>
  <c r="U227" i="1"/>
  <c r="T226" i="1"/>
  <c r="U226" i="1"/>
  <c r="T225" i="1"/>
  <c r="U225" i="1"/>
  <c r="T224" i="1"/>
  <c r="U224" i="1"/>
  <c r="T223" i="1"/>
  <c r="U223" i="1"/>
  <c r="T222" i="1"/>
  <c r="U222" i="1"/>
  <c r="T221" i="1"/>
  <c r="U221" i="1"/>
  <c r="T220" i="1"/>
  <c r="U220" i="1"/>
  <c r="T219" i="1"/>
  <c r="U219" i="1"/>
  <c r="T218" i="1"/>
  <c r="U218" i="1"/>
  <c r="T217" i="1"/>
  <c r="U217" i="1"/>
  <c r="T216" i="1"/>
  <c r="U216" i="1"/>
  <c r="T215" i="1"/>
  <c r="U215" i="1"/>
  <c r="T214" i="1"/>
  <c r="U214" i="1"/>
  <c r="T213" i="1"/>
  <c r="U213" i="1"/>
  <c r="T212" i="1"/>
  <c r="U212" i="1"/>
  <c r="T211" i="1"/>
  <c r="U211" i="1"/>
  <c r="T210" i="1"/>
  <c r="U210" i="1"/>
  <c r="T209" i="1"/>
  <c r="U209" i="1"/>
  <c r="T208" i="1"/>
  <c r="U208" i="1"/>
  <c r="T207" i="1"/>
  <c r="U207" i="1"/>
  <c r="T206" i="1"/>
  <c r="U206" i="1"/>
  <c r="T205" i="1"/>
  <c r="U205" i="1"/>
  <c r="T204" i="1"/>
  <c r="U204" i="1"/>
  <c r="T203" i="1"/>
  <c r="U203" i="1"/>
  <c r="T202" i="1"/>
  <c r="U202" i="1"/>
  <c r="T201" i="1"/>
  <c r="U201" i="1"/>
  <c r="T200" i="1"/>
  <c r="U200" i="1"/>
  <c r="T199" i="1"/>
  <c r="U199" i="1"/>
  <c r="T198" i="1"/>
  <c r="U198" i="1"/>
  <c r="T197" i="1"/>
  <c r="U197" i="1"/>
  <c r="T196" i="1"/>
  <c r="U196" i="1"/>
  <c r="T195" i="1"/>
  <c r="U195" i="1"/>
  <c r="T194" i="1"/>
  <c r="U194" i="1"/>
  <c r="T193" i="1"/>
  <c r="U193" i="1"/>
  <c r="T192" i="1"/>
  <c r="U192" i="1"/>
  <c r="T191" i="1"/>
  <c r="U191" i="1"/>
  <c r="T190" i="1"/>
  <c r="U190" i="1"/>
  <c r="T189" i="1"/>
  <c r="U189" i="1"/>
  <c r="T188" i="1"/>
  <c r="U188" i="1"/>
  <c r="T187" i="1"/>
  <c r="U187" i="1"/>
  <c r="T186" i="1"/>
  <c r="U186" i="1"/>
  <c r="T185" i="1"/>
  <c r="U185" i="1"/>
  <c r="T184" i="1"/>
  <c r="U184" i="1"/>
  <c r="T183" i="1"/>
  <c r="U183" i="1"/>
  <c r="T182" i="1"/>
  <c r="U182" i="1"/>
  <c r="T181" i="1"/>
  <c r="U181" i="1"/>
  <c r="T180" i="1"/>
  <c r="U180" i="1"/>
  <c r="T179" i="1"/>
  <c r="U179" i="1"/>
  <c r="T178" i="1"/>
  <c r="U178" i="1"/>
  <c r="T177" i="1"/>
  <c r="U177" i="1"/>
  <c r="T176" i="1"/>
  <c r="U176" i="1"/>
  <c r="T175" i="1"/>
  <c r="U175" i="1"/>
  <c r="T174" i="1"/>
  <c r="U174" i="1"/>
  <c r="T173" i="1"/>
  <c r="U173" i="1"/>
  <c r="T172" i="1"/>
  <c r="U172" i="1"/>
  <c r="T171" i="1"/>
  <c r="U171" i="1"/>
  <c r="T170" i="1"/>
  <c r="U170" i="1"/>
  <c r="T169" i="1"/>
  <c r="U169" i="1"/>
  <c r="T168" i="1"/>
  <c r="U168" i="1"/>
  <c r="T167" i="1"/>
  <c r="U167" i="1"/>
  <c r="T166" i="1"/>
  <c r="U166" i="1"/>
  <c r="T165" i="1"/>
  <c r="U165" i="1"/>
  <c r="T164" i="1"/>
  <c r="U164" i="1"/>
  <c r="T163" i="1"/>
  <c r="U163" i="1"/>
  <c r="T162" i="1"/>
  <c r="U162" i="1"/>
  <c r="T161" i="1"/>
  <c r="U161" i="1"/>
  <c r="T160" i="1"/>
  <c r="U160" i="1"/>
  <c r="T159" i="1"/>
  <c r="U159" i="1"/>
  <c r="T158" i="1"/>
  <c r="U158" i="1"/>
  <c r="T157" i="1"/>
  <c r="U157" i="1"/>
  <c r="T156" i="1"/>
  <c r="U156" i="1"/>
  <c r="T155" i="1"/>
  <c r="U155" i="1"/>
  <c r="T154" i="1"/>
  <c r="U154" i="1"/>
  <c r="T153" i="1"/>
  <c r="U153" i="1"/>
  <c r="T152" i="1"/>
  <c r="U152" i="1"/>
  <c r="T151" i="1"/>
  <c r="U151" i="1"/>
  <c r="T150" i="1"/>
  <c r="U150" i="1"/>
  <c r="T149" i="1"/>
  <c r="U149" i="1"/>
  <c r="T148" i="1"/>
  <c r="U148" i="1"/>
  <c r="T147" i="1"/>
  <c r="U147" i="1"/>
  <c r="T146" i="1"/>
  <c r="U146" i="1"/>
  <c r="T145" i="1"/>
  <c r="U145" i="1"/>
  <c r="T144" i="1"/>
  <c r="U144" i="1"/>
  <c r="T143" i="1"/>
  <c r="U143" i="1"/>
  <c r="T142" i="1"/>
  <c r="U142" i="1"/>
  <c r="T141" i="1"/>
  <c r="U141" i="1"/>
  <c r="T140" i="1"/>
  <c r="U140" i="1"/>
  <c r="T139" i="1"/>
  <c r="U139" i="1"/>
  <c r="T138" i="1"/>
  <c r="U138" i="1"/>
  <c r="T137" i="1"/>
  <c r="U137" i="1"/>
  <c r="T136" i="1"/>
  <c r="U136" i="1"/>
  <c r="T135" i="1"/>
  <c r="U135" i="1"/>
  <c r="T134" i="1"/>
  <c r="U134" i="1"/>
  <c r="T133" i="1"/>
  <c r="U133" i="1"/>
  <c r="T132" i="1"/>
  <c r="U132" i="1"/>
  <c r="T131" i="1"/>
  <c r="U131" i="1"/>
  <c r="T130" i="1"/>
  <c r="U130" i="1"/>
  <c r="T129" i="1"/>
  <c r="U129" i="1"/>
  <c r="T128" i="1"/>
  <c r="U128" i="1"/>
  <c r="T127" i="1"/>
  <c r="U127" i="1"/>
  <c r="T126" i="1"/>
  <c r="U126" i="1"/>
  <c r="T125" i="1"/>
  <c r="U125" i="1"/>
  <c r="T124" i="1"/>
  <c r="U124" i="1"/>
  <c r="T123" i="1"/>
  <c r="U123" i="1"/>
  <c r="T122" i="1"/>
  <c r="U122" i="1"/>
  <c r="T121" i="1"/>
  <c r="U121" i="1"/>
  <c r="T120" i="1"/>
  <c r="U120" i="1"/>
  <c r="T119" i="1"/>
  <c r="U119" i="1"/>
  <c r="T118" i="1"/>
  <c r="U118" i="1"/>
  <c r="T117" i="1"/>
  <c r="U117" i="1"/>
  <c r="T116" i="1"/>
  <c r="U116" i="1"/>
  <c r="T115" i="1"/>
  <c r="U115" i="1"/>
  <c r="T114" i="1"/>
  <c r="U114" i="1"/>
  <c r="T113" i="1"/>
  <c r="U113" i="1"/>
  <c r="T112" i="1"/>
  <c r="U112" i="1"/>
  <c r="T111" i="1"/>
  <c r="U111" i="1"/>
  <c r="T110" i="1"/>
  <c r="U110" i="1"/>
  <c r="T109" i="1"/>
  <c r="U109" i="1"/>
  <c r="T108" i="1"/>
  <c r="U108" i="1"/>
  <c r="T107" i="1"/>
  <c r="U107" i="1"/>
  <c r="T106" i="1"/>
  <c r="U106" i="1"/>
  <c r="T105" i="1"/>
  <c r="U105" i="1"/>
  <c r="T104" i="1"/>
  <c r="U104" i="1"/>
  <c r="T103" i="1"/>
  <c r="U103" i="1"/>
  <c r="T102" i="1"/>
  <c r="U102" i="1"/>
  <c r="T101" i="1"/>
  <c r="U101" i="1"/>
  <c r="T100" i="1"/>
  <c r="U100" i="1"/>
  <c r="T99" i="1"/>
  <c r="U99" i="1"/>
  <c r="T98" i="1"/>
  <c r="U98" i="1"/>
  <c r="T97" i="1"/>
  <c r="U97" i="1"/>
  <c r="T96" i="1"/>
  <c r="U96" i="1"/>
  <c r="T95" i="1"/>
  <c r="U95" i="1"/>
  <c r="T94" i="1"/>
  <c r="U94" i="1"/>
  <c r="T93" i="1"/>
  <c r="U93" i="1"/>
  <c r="T92" i="1"/>
  <c r="U92" i="1"/>
  <c r="T91" i="1"/>
  <c r="U91" i="1"/>
  <c r="T90" i="1"/>
  <c r="U90" i="1"/>
  <c r="T89" i="1"/>
  <c r="U89" i="1"/>
  <c r="T88" i="1"/>
  <c r="U88" i="1"/>
  <c r="T87" i="1"/>
  <c r="U87" i="1"/>
  <c r="T86" i="1"/>
  <c r="U86" i="1"/>
  <c r="T85" i="1"/>
  <c r="U85" i="1"/>
  <c r="T84" i="1"/>
  <c r="U84" i="1"/>
  <c r="T83" i="1"/>
  <c r="U83" i="1"/>
  <c r="T82" i="1"/>
  <c r="U82" i="1"/>
  <c r="T81" i="1"/>
  <c r="U81" i="1"/>
  <c r="T80" i="1"/>
  <c r="U80" i="1"/>
  <c r="T79" i="1"/>
  <c r="U79" i="1"/>
  <c r="T78" i="1"/>
  <c r="U78" i="1"/>
  <c r="T77" i="1"/>
  <c r="U77" i="1"/>
  <c r="T76" i="1"/>
  <c r="U76" i="1"/>
  <c r="T75" i="1"/>
  <c r="U75" i="1"/>
  <c r="T74" i="1"/>
  <c r="U74" i="1"/>
  <c r="T73" i="1"/>
  <c r="U73" i="1"/>
  <c r="T72" i="1"/>
  <c r="U72" i="1"/>
  <c r="T71" i="1"/>
  <c r="U71" i="1"/>
  <c r="T70" i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/>
  <c r="U61" i="1"/>
  <c r="T60" i="1"/>
  <c r="U60" i="1"/>
  <c r="T59" i="1"/>
  <c r="U59" i="1"/>
  <c r="T58" i="1"/>
  <c r="U58" i="1"/>
  <c r="T57" i="1"/>
  <c r="U57" i="1"/>
  <c r="T56" i="1"/>
  <c r="U56" i="1"/>
  <c r="T55" i="1"/>
  <c r="U55" i="1"/>
  <c r="T54" i="1"/>
  <c r="U54" i="1"/>
  <c r="T53" i="1"/>
  <c r="U53" i="1"/>
  <c r="T52" i="1"/>
  <c r="U52" i="1"/>
  <c r="T51" i="1"/>
  <c r="U51" i="1"/>
  <c r="T50" i="1"/>
  <c r="U50" i="1"/>
  <c r="T49" i="1"/>
  <c r="U49" i="1"/>
  <c r="T48" i="1"/>
  <c r="U48" i="1"/>
  <c r="T47" i="1"/>
  <c r="U47" i="1"/>
  <c r="T46" i="1"/>
  <c r="U46" i="1"/>
  <c r="T45" i="1"/>
  <c r="U45" i="1"/>
  <c r="T44" i="1"/>
  <c r="U44" i="1"/>
  <c r="T43" i="1"/>
  <c r="U43" i="1"/>
  <c r="T42" i="1"/>
  <c r="U42" i="1"/>
  <c r="T41" i="1"/>
  <c r="U41" i="1"/>
  <c r="T40" i="1"/>
  <c r="U40" i="1"/>
  <c r="T39" i="1"/>
  <c r="U39" i="1"/>
  <c r="T38" i="1"/>
  <c r="U38" i="1"/>
  <c r="T37" i="1"/>
  <c r="U37" i="1"/>
  <c r="T36" i="1"/>
  <c r="U36" i="1"/>
  <c r="T35" i="1"/>
  <c r="U35" i="1"/>
  <c r="T34" i="1"/>
  <c r="U34" i="1"/>
  <c r="B33" i="1"/>
  <c r="C33" i="1"/>
  <c r="D33" i="1"/>
  <c r="E33" i="1"/>
  <c r="F33" i="1"/>
  <c r="G33" i="1"/>
  <c r="H33" i="1"/>
  <c r="I33" i="1"/>
  <c r="J33" i="1"/>
  <c r="S33" i="1"/>
  <c r="T33" i="1"/>
  <c r="U33" i="1"/>
  <c r="T32" i="1"/>
  <c r="U32" i="1"/>
  <c r="T31" i="1"/>
  <c r="U31" i="1"/>
  <c r="T30" i="1"/>
  <c r="U30" i="1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20" i="1"/>
  <c r="U20" i="1"/>
  <c r="T19" i="1"/>
  <c r="U19" i="1"/>
  <c r="T18" i="1"/>
  <c r="U18" i="1"/>
  <c r="T17" i="1"/>
  <c r="U17" i="1"/>
  <c r="T16" i="1"/>
  <c r="U16" i="1"/>
  <c r="T15" i="1"/>
  <c r="U15" i="1"/>
  <c r="T14" i="1"/>
  <c r="U14" i="1"/>
  <c r="T13" i="1"/>
  <c r="U13" i="1"/>
  <c r="T12" i="1"/>
  <c r="U12" i="1"/>
  <c r="T11" i="1"/>
  <c r="U11" i="1"/>
  <c r="T10" i="1"/>
  <c r="U10" i="1"/>
  <c r="T9" i="1"/>
  <c r="U9" i="1"/>
  <c r="T8" i="1"/>
  <c r="U8" i="1"/>
  <c r="T7" i="1"/>
  <c r="U7" i="1"/>
  <c r="U6" i="1"/>
  <c r="T6" i="1"/>
  <c r="S228" i="1"/>
  <c r="R228" i="1"/>
  <c r="Q228" i="1"/>
  <c r="P228" i="1"/>
  <c r="O228" i="1"/>
  <c r="N228" i="1"/>
  <c r="M228" i="1"/>
  <c r="L228" i="1"/>
  <c r="K228" i="1"/>
  <c r="S227" i="1"/>
  <c r="R227" i="1"/>
  <c r="Q227" i="1"/>
  <c r="P227" i="1"/>
  <c r="O227" i="1"/>
  <c r="N227" i="1"/>
  <c r="M227" i="1"/>
  <c r="L227" i="1"/>
  <c r="K227" i="1"/>
  <c r="S226" i="1"/>
  <c r="R226" i="1"/>
  <c r="Q226" i="1"/>
  <c r="P226" i="1"/>
  <c r="O226" i="1"/>
  <c r="N226" i="1"/>
  <c r="M226" i="1"/>
  <c r="L226" i="1"/>
  <c r="K226" i="1"/>
  <c r="S225" i="1"/>
  <c r="R225" i="1"/>
  <c r="Q225" i="1"/>
  <c r="P225" i="1"/>
  <c r="O225" i="1"/>
  <c r="N225" i="1"/>
  <c r="M225" i="1"/>
  <c r="L225" i="1"/>
  <c r="K225" i="1"/>
  <c r="S224" i="1"/>
  <c r="R224" i="1"/>
  <c r="Q224" i="1"/>
  <c r="P224" i="1"/>
  <c r="O224" i="1"/>
  <c r="N224" i="1"/>
  <c r="M224" i="1"/>
  <c r="L224" i="1"/>
  <c r="K224" i="1"/>
  <c r="S223" i="1"/>
  <c r="R223" i="1"/>
  <c r="Q223" i="1"/>
  <c r="P223" i="1"/>
  <c r="O223" i="1"/>
  <c r="N223" i="1"/>
  <c r="M223" i="1"/>
  <c r="L223" i="1"/>
  <c r="K223" i="1"/>
  <c r="S222" i="1"/>
  <c r="R222" i="1"/>
  <c r="Q222" i="1"/>
  <c r="P222" i="1"/>
  <c r="O222" i="1"/>
  <c r="N222" i="1"/>
  <c r="M222" i="1"/>
  <c r="L222" i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K220" i="1"/>
  <c r="S219" i="1"/>
  <c r="R219" i="1"/>
  <c r="Q219" i="1"/>
  <c r="P219" i="1"/>
  <c r="O219" i="1"/>
  <c r="N219" i="1"/>
  <c r="M219" i="1"/>
  <c r="L219" i="1"/>
  <c r="K219" i="1"/>
  <c r="S218" i="1"/>
  <c r="R218" i="1"/>
  <c r="Q218" i="1"/>
  <c r="P218" i="1"/>
  <c r="O218" i="1"/>
  <c r="N218" i="1"/>
  <c r="M218" i="1"/>
  <c r="L218" i="1"/>
  <c r="K218" i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K216" i="1"/>
  <c r="S215" i="1"/>
  <c r="R215" i="1"/>
  <c r="Q215" i="1"/>
  <c r="P215" i="1"/>
  <c r="O215" i="1"/>
  <c r="N215" i="1"/>
  <c r="M215" i="1"/>
  <c r="L215" i="1"/>
  <c r="K215" i="1"/>
  <c r="S214" i="1"/>
  <c r="R214" i="1"/>
  <c r="Q214" i="1"/>
  <c r="P214" i="1"/>
  <c r="O214" i="1"/>
  <c r="N214" i="1"/>
  <c r="M214" i="1"/>
  <c r="L214" i="1"/>
  <c r="K214" i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K212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K204" i="1"/>
  <c r="S203" i="1"/>
  <c r="R203" i="1"/>
  <c r="Q203" i="1"/>
  <c r="P203" i="1"/>
  <c r="O203" i="1"/>
  <c r="N203" i="1"/>
  <c r="M203" i="1"/>
  <c r="L203" i="1"/>
  <c r="K203" i="1"/>
  <c r="S202" i="1"/>
  <c r="R202" i="1"/>
  <c r="Q202" i="1"/>
  <c r="P202" i="1"/>
  <c r="O202" i="1"/>
  <c r="N202" i="1"/>
  <c r="M202" i="1"/>
  <c r="L202" i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K200" i="1"/>
  <c r="S199" i="1"/>
  <c r="R199" i="1"/>
  <c r="Q199" i="1"/>
  <c r="P199" i="1"/>
  <c r="O199" i="1"/>
  <c r="N199" i="1"/>
  <c r="M199" i="1"/>
  <c r="L199" i="1"/>
  <c r="K199" i="1"/>
  <c r="S198" i="1"/>
  <c r="R198" i="1"/>
  <c r="Q198" i="1"/>
  <c r="P198" i="1"/>
  <c r="O198" i="1"/>
  <c r="N198" i="1"/>
  <c r="M198" i="1"/>
  <c r="L198" i="1"/>
  <c r="K198" i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K196" i="1"/>
  <c r="S195" i="1"/>
  <c r="R195" i="1"/>
  <c r="Q195" i="1"/>
  <c r="P195" i="1"/>
  <c r="O195" i="1"/>
  <c r="N195" i="1"/>
  <c r="M195" i="1"/>
  <c r="L195" i="1"/>
  <c r="K195" i="1"/>
  <c r="S194" i="1"/>
  <c r="R194" i="1"/>
  <c r="Q194" i="1"/>
  <c r="P194" i="1"/>
  <c r="O194" i="1"/>
  <c r="N194" i="1"/>
  <c r="M194" i="1"/>
  <c r="L194" i="1"/>
  <c r="K194" i="1"/>
  <c r="S193" i="1"/>
  <c r="R193" i="1"/>
  <c r="Q193" i="1"/>
  <c r="P193" i="1"/>
  <c r="O193" i="1"/>
  <c r="N193" i="1"/>
  <c r="M193" i="1"/>
  <c r="L193" i="1"/>
  <c r="K193" i="1"/>
  <c r="S192" i="1"/>
  <c r="R192" i="1"/>
  <c r="Q192" i="1"/>
  <c r="P192" i="1"/>
  <c r="O192" i="1"/>
  <c r="N192" i="1"/>
  <c r="M192" i="1"/>
  <c r="L192" i="1"/>
  <c r="K192" i="1"/>
  <c r="S191" i="1"/>
  <c r="R191" i="1"/>
  <c r="Q191" i="1"/>
  <c r="P191" i="1"/>
  <c r="O191" i="1"/>
  <c r="N191" i="1"/>
  <c r="M191" i="1"/>
  <c r="L191" i="1"/>
  <c r="K191" i="1"/>
  <c r="S190" i="1"/>
  <c r="R190" i="1"/>
  <c r="Q190" i="1"/>
  <c r="P190" i="1"/>
  <c r="O190" i="1"/>
  <c r="N190" i="1"/>
  <c r="M190" i="1"/>
  <c r="L190" i="1"/>
  <c r="K190" i="1"/>
  <c r="S189" i="1"/>
  <c r="R189" i="1"/>
  <c r="Q189" i="1"/>
  <c r="P189" i="1"/>
  <c r="O189" i="1"/>
  <c r="N189" i="1"/>
  <c r="M189" i="1"/>
  <c r="L189" i="1"/>
  <c r="K189" i="1"/>
  <c r="S188" i="1"/>
  <c r="R188" i="1"/>
  <c r="Q188" i="1"/>
  <c r="P188" i="1"/>
  <c r="O188" i="1"/>
  <c r="N188" i="1"/>
  <c r="M188" i="1"/>
  <c r="L188" i="1"/>
  <c r="K188" i="1"/>
  <c r="S187" i="1"/>
  <c r="R187" i="1"/>
  <c r="Q187" i="1"/>
  <c r="P187" i="1"/>
  <c r="O187" i="1"/>
  <c r="N187" i="1"/>
  <c r="M187" i="1"/>
  <c r="L187" i="1"/>
  <c r="K187" i="1"/>
  <c r="S186" i="1"/>
  <c r="R186" i="1"/>
  <c r="Q186" i="1"/>
  <c r="P186" i="1"/>
  <c r="O186" i="1"/>
  <c r="N186" i="1"/>
  <c r="M186" i="1"/>
  <c r="L186" i="1"/>
  <c r="K186" i="1"/>
  <c r="S185" i="1"/>
  <c r="R185" i="1"/>
  <c r="Q185" i="1"/>
  <c r="P185" i="1"/>
  <c r="O185" i="1"/>
  <c r="N185" i="1"/>
  <c r="M185" i="1"/>
  <c r="L185" i="1"/>
  <c r="K185" i="1"/>
  <c r="S184" i="1"/>
  <c r="R184" i="1"/>
  <c r="Q184" i="1"/>
  <c r="P184" i="1"/>
  <c r="O184" i="1"/>
  <c r="N184" i="1"/>
  <c r="M184" i="1"/>
  <c r="L184" i="1"/>
  <c r="K184" i="1"/>
  <c r="S183" i="1"/>
  <c r="R183" i="1"/>
  <c r="Q183" i="1"/>
  <c r="P183" i="1"/>
  <c r="O183" i="1"/>
  <c r="N183" i="1"/>
  <c r="M183" i="1"/>
  <c r="L183" i="1"/>
  <c r="K183" i="1"/>
  <c r="S182" i="1"/>
  <c r="R182" i="1"/>
  <c r="Q182" i="1"/>
  <c r="P182" i="1"/>
  <c r="O182" i="1"/>
  <c r="N182" i="1"/>
  <c r="M182" i="1"/>
  <c r="L182" i="1"/>
  <c r="K182" i="1"/>
  <c r="S181" i="1"/>
  <c r="R181" i="1"/>
  <c r="Q181" i="1"/>
  <c r="P181" i="1"/>
  <c r="O181" i="1"/>
  <c r="N181" i="1"/>
  <c r="M181" i="1"/>
  <c r="L181" i="1"/>
  <c r="K181" i="1"/>
  <c r="S180" i="1"/>
  <c r="R180" i="1"/>
  <c r="Q180" i="1"/>
  <c r="P180" i="1"/>
  <c r="O180" i="1"/>
  <c r="N180" i="1"/>
  <c r="M180" i="1"/>
  <c r="L180" i="1"/>
  <c r="K180" i="1"/>
  <c r="S179" i="1"/>
  <c r="R179" i="1"/>
  <c r="Q179" i="1"/>
  <c r="P179" i="1"/>
  <c r="O179" i="1"/>
  <c r="N179" i="1"/>
  <c r="M179" i="1"/>
  <c r="L179" i="1"/>
  <c r="K179" i="1"/>
  <c r="S178" i="1"/>
  <c r="R178" i="1"/>
  <c r="Q178" i="1"/>
  <c r="P178" i="1"/>
  <c r="O178" i="1"/>
  <c r="N178" i="1"/>
  <c r="M178" i="1"/>
  <c r="L178" i="1"/>
  <c r="K178" i="1"/>
  <c r="S177" i="1"/>
  <c r="R177" i="1"/>
  <c r="Q177" i="1"/>
  <c r="P177" i="1"/>
  <c r="O177" i="1"/>
  <c r="N177" i="1"/>
  <c r="M177" i="1"/>
  <c r="L177" i="1"/>
  <c r="K177" i="1"/>
  <c r="S176" i="1"/>
  <c r="R176" i="1"/>
  <c r="Q176" i="1"/>
  <c r="P176" i="1"/>
  <c r="O176" i="1"/>
  <c r="N176" i="1"/>
  <c r="M176" i="1"/>
  <c r="L176" i="1"/>
  <c r="K176" i="1"/>
  <c r="S175" i="1"/>
  <c r="R175" i="1"/>
  <c r="Q175" i="1"/>
  <c r="P175" i="1"/>
  <c r="O175" i="1"/>
  <c r="N175" i="1"/>
  <c r="M175" i="1"/>
  <c r="L175" i="1"/>
  <c r="K175" i="1"/>
  <c r="S174" i="1"/>
  <c r="R174" i="1"/>
  <c r="Q174" i="1"/>
  <c r="P174" i="1"/>
  <c r="O174" i="1"/>
  <c r="N174" i="1"/>
  <c r="M174" i="1"/>
  <c r="L174" i="1"/>
  <c r="K174" i="1"/>
  <c r="S173" i="1"/>
  <c r="R173" i="1"/>
  <c r="Q173" i="1"/>
  <c r="P173" i="1"/>
  <c r="O173" i="1"/>
  <c r="N173" i="1"/>
  <c r="M173" i="1"/>
  <c r="L173" i="1"/>
  <c r="K173" i="1"/>
  <c r="S172" i="1"/>
  <c r="R172" i="1"/>
  <c r="Q172" i="1"/>
  <c r="P172" i="1"/>
  <c r="O172" i="1"/>
  <c r="N172" i="1"/>
  <c r="M172" i="1"/>
  <c r="L172" i="1"/>
  <c r="K172" i="1"/>
  <c r="S171" i="1"/>
  <c r="R171" i="1"/>
  <c r="Q171" i="1"/>
  <c r="P171" i="1"/>
  <c r="O171" i="1"/>
  <c r="N171" i="1"/>
  <c r="M171" i="1"/>
  <c r="L171" i="1"/>
  <c r="K171" i="1"/>
  <c r="S170" i="1"/>
  <c r="R170" i="1"/>
  <c r="Q170" i="1"/>
  <c r="P170" i="1"/>
  <c r="O170" i="1"/>
  <c r="N170" i="1"/>
  <c r="M170" i="1"/>
  <c r="L170" i="1"/>
  <c r="K170" i="1"/>
  <c r="S169" i="1"/>
  <c r="R169" i="1"/>
  <c r="Q169" i="1"/>
  <c r="P169" i="1"/>
  <c r="O169" i="1"/>
  <c r="N169" i="1"/>
  <c r="M169" i="1"/>
  <c r="L169" i="1"/>
  <c r="K169" i="1"/>
  <c r="S168" i="1"/>
  <c r="R168" i="1"/>
  <c r="Q168" i="1"/>
  <c r="P168" i="1"/>
  <c r="O168" i="1"/>
  <c r="N168" i="1"/>
  <c r="M168" i="1"/>
  <c r="L168" i="1"/>
  <c r="K168" i="1"/>
  <c r="S167" i="1"/>
  <c r="R167" i="1"/>
  <c r="Q167" i="1"/>
  <c r="P167" i="1"/>
  <c r="O167" i="1"/>
  <c r="N167" i="1"/>
  <c r="M167" i="1"/>
  <c r="L167" i="1"/>
  <c r="K167" i="1"/>
  <c r="S166" i="1"/>
  <c r="R166" i="1"/>
  <c r="Q166" i="1"/>
  <c r="P166" i="1"/>
  <c r="O166" i="1"/>
  <c r="N166" i="1"/>
  <c r="M166" i="1"/>
  <c r="L166" i="1"/>
  <c r="K166" i="1"/>
  <c r="S165" i="1"/>
  <c r="R165" i="1"/>
  <c r="Q165" i="1"/>
  <c r="P165" i="1"/>
  <c r="O165" i="1"/>
  <c r="N165" i="1"/>
  <c r="M165" i="1"/>
  <c r="L165" i="1"/>
  <c r="K165" i="1"/>
  <c r="S164" i="1"/>
  <c r="R164" i="1"/>
  <c r="Q164" i="1"/>
  <c r="P164" i="1"/>
  <c r="O164" i="1"/>
  <c r="N164" i="1"/>
  <c r="M164" i="1"/>
  <c r="L164" i="1"/>
  <c r="K164" i="1"/>
  <c r="S163" i="1"/>
  <c r="R163" i="1"/>
  <c r="Q163" i="1"/>
  <c r="P163" i="1"/>
  <c r="O163" i="1"/>
  <c r="N163" i="1"/>
  <c r="M163" i="1"/>
  <c r="L163" i="1"/>
  <c r="K163" i="1"/>
  <c r="S162" i="1"/>
  <c r="R162" i="1"/>
  <c r="Q162" i="1"/>
  <c r="P162" i="1"/>
  <c r="O162" i="1"/>
  <c r="N162" i="1"/>
  <c r="M162" i="1"/>
  <c r="L162" i="1"/>
  <c r="K162" i="1"/>
  <c r="S161" i="1"/>
  <c r="R161" i="1"/>
  <c r="Q161" i="1"/>
  <c r="P161" i="1"/>
  <c r="O161" i="1"/>
  <c r="N161" i="1"/>
  <c r="M161" i="1"/>
  <c r="L161" i="1"/>
  <c r="K161" i="1"/>
  <c r="S160" i="1"/>
  <c r="R160" i="1"/>
  <c r="Q160" i="1"/>
  <c r="P160" i="1"/>
  <c r="O160" i="1"/>
  <c r="N160" i="1"/>
  <c r="M160" i="1"/>
  <c r="L160" i="1"/>
  <c r="K160" i="1"/>
  <c r="S159" i="1"/>
  <c r="R159" i="1"/>
  <c r="Q159" i="1"/>
  <c r="P159" i="1"/>
  <c r="O159" i="1"/>
  <c r="N159" i="1"/>
  <c r="M159" i="1"/>
  <c r="L159" i="1"/>
  <c r="K159" i="1"/>
  <c r="S158" i="1"/>
  <c r="R158" i="1"/>
  <c r="Q158" i="1"/>
  <c r="P158" i="1"/>
  <c r="O158" i="1"/>
  <c r="N158" i="1"/>
  <c r="M158" i="1"/>
  <c r="L158" i="1"/>
  <c r="K158" i="1"/>
  <c r="S157" i="1"/>
  <c r="R157" i="1"/>
  <c r="Q157" i="1"/>
  <c r="P157" i="1"/>
  <c r="O157" i="1"/>
  <c r="N157" i="1"/>
  <c r="M157" i="1"/>
  <c r="L157" i="1"/>
  <c r="K157" i="1"/>
  <c r="S156" i="1"/>
  <c r="R156" i="1"/>
  <c r="Q156" i="1"/>
  <c r="P156" i="1"/>
  <c r="O156" i="1"/>
  <c r="N156" i="1"/>
  <c r="M156" i="1"/>
  <c r="L156" i="1"/>
  <c r="K156" i="1"/>
  <c r="S155" i="1"/>
  <c r="R155" i="1"/>
  <c r="Q155" i="1"/>
  <c r="P155" i="1"/>
  <c r="O155" i="1"/>
  <c r="N155" i="1"/>
  <c r="M155" i="1"/>
  <c r="L155" i="1"/>
  <c r="K155" i="1"/>
  <c r="S154" i="1"/>
  <c r="R154" i="1"/>
  <c r="Q154" i="1"/>
  <c r="P154" i="1"/>
  <c r="O154" i="1"/>
  <c r="N154" i="1"/>
  <c r="M154" i="1"/>
  <c r="L154" i="1"/>
  <c r="K154" i="1"/>
  <c r="S153" i="1"/>
  <c r="R153" i="1"/>
  <c r="Q153" i="1"/>
  <c r="P153" i="1"/>
  <c r="O153" i="1"/>
  <c r="N153" i="1"/>
  <c r="M153" i="1"/>
  <c r="L153" i="1"/>
  <c r="K153" i="1"/>
  <c r="S152" i="1"/>
  <c r="R152" i="1"/>
  <c r="Q152" i="1"/>
  <c r="P152" i="1"/>
  <c r="O152" i="1"/>
  <c r="N152" i="1"/>
  <c r="M152" i="1"/>
  <c r="L152" i="1"/>
  <c r="K152" i="1"/>
  <c r="S151" i="1"/>
  <c r="R151" i="1"/>
  <c r="Q151" i="1"/>
  <c r="P151" i="1"/>
  <c r="O151" i="1"/>
  <c r="N151" i="1"/>
  <c r="M151" i="1"/>
  <c r="L151" i="1"/>
  <c r="K151" i="1"/>
  <c r="S150" i="1"/>
  <c r="R150" i="1"/>
  <c r="Q150" i="1"/>
  <c r="P150" i="1"/>
  <c r="O150" i="1"/>
  <c r="N150" i="1"/>
  <c r="M150" i="1"/>
  <c r="L150" i="1"/>
  <c r="K150" i="1"/>
  <c r="S149" i="1"/>
  <c r="R149" i="1"/>
  <c r="Q149" i="1"/>
  <c r="P149" i="1"/>
  <c r="O149" i="1"/>
  <c r="N149" i="1"/>
  <c r="M149" i="1"/>
  <c r="L149" i="1"/>
  <c r="K149" i="1"/>
  <c r="S148" i="1"/>
  <c r="R148" i="1"/>
  <c r="Q148" i="1"/>
  <c r="P148" i="1"/>
  <c r="O148" i="1"/>
  <c r="N148" i="1"/>
  <c r="M148" i="1"/>
  <c r="L148" i="1"/>
  <c r="K148" i="1"/>
  <c r="S147" i="1"/>
  <c r="R147" i="1"/>
  <c r="Q147" i="1"/>
  <c r="P147" i="1"/>
  <c r="O147" i="1"/>
  <c r="N147" i="1"/>
  <c r="M147" i="1"/>
  <c r="L147" i="1"/>
  <c r="K147" i="1"/>
  <c r="S146" i="1"/>
  <c r="R146" i="1"/>
  <c r="Q146" i="1"/>
  <c r="P146" i="1"/>
  <c r="O146" i="1"/>
  <c r="N146" i="1"/>
  <c r="M146" i="1"/>
  <c r="L146" i="1"/>
  <c r="K146" i="1"/>
  <c r="S145" i="1"/>
  <c r="R145" i="1"/>
  <c r="Q145" i="1"/>
  <c r="P145" i="1"/>
  <c r="O145" i="1"/>
  <c r="N145" i="1"/>
  <c r="M145" i="1"/>
  <c r="L145" i="1"/>
  <c r="K145" i="1"/>
  <c r="S144" i="1"/>
  <c r="R144" i="1"/>
  <c r="Q144" i="1"/>
  <c r="P144" i="1"/>
  <c r="O144" i="1"/>
  <c r="N144" i="1"/>
  <c r="M144" i="1"/>
  <c r="L144" i="1"/>
  <c r="K144" i="1"/>
  <c r="S143" i="1"/>
  <c r="R143" i="1"/>
  <c r="Q143" i="1"/>
  <c r="P143" i="1"/>
  <c r="O143" i="1"/>
  <c r="N143" i="1"/>
  <c r="M143" i="1"/>
  <c r="L143" i="1"/>
  <c r="K143" i="1"/>
  <c r="S142" i="1"/>
  <c r="R142" i="1"/>
  <c r="Q142" i="1"/>
  <c r="P142" i="1"/>
  <c r="O142" i="1"/>
  <c r="N142" i="1"/>
  <c r="M142" i="1"/>
  <c r="L142" i="1"/>
  <c r="K142" i="1"/>
  <c r="S141" i="1"/>
  <c r="R141" i="1"/>
  <c r="Q141" i="1"/>
  <c r="P141" i="1"/>
  <c r="O141" i="1"/>
  <c r="N141" i="1"/>
  <c r="M141" i="1"/>
  <c r="L141" i="1"/>
  <c r="K141" i="1"/>
  <c r="S140" i="1"/>
  <c r="R140" i="1"/>
  <c r="Q140" i="1"/>
  <c r="P140" i="1"/>
  <c r="O140" i="1"/>
  <c r="N140" i="1"/>
  <c r="M140" i="1"/>
  <c r="L140" i="1"/>
  <c r="K140" i="1"/>
  <c r="S139" i="1"/>
  <c r="R139" i="1"/>
  <c r="Q139" i="1"/>
  <c r="P139" i="1"/>
  <c r="O139" i="1"/>
  <c r="N139" i="1"/>
  <c r="M139" i="1"/>
  <c r="L139" i="1"/>
  <c r="K139" i="1"/>
  <c r="S138" i="1"/>
  <c r="R138" i="1"/>
  <c r="Q138" i="1"/>
  <c r="P138" i="1"/>
  <c r="O138" i="1"/>
  <c r="N138" i="1"/>
  <c r="M138" i="1"/>
  <c r="L138" i="1"/>
  <c r="K138" i="1"/>
  <c r="S137" i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2" i="1"/>
  <c r="R122" i="1"/>
  <c r="Q122" i="1"/>
  <c r="P122" i="1"/>
  <c r="O122" i="1"/>
  <c r="N122" i="1"/>
  <c r="M122" i="1"/>
  <c r="L122" i="1"/>
  <c r="K122" i="1"/>
  <c r="S121" i="1"/>
  <c r="R121" i="1"/>
  <c r="Q121" i="1"/>
  <c r="P121" i="1"/>
  <c r="O121" i="1"/>
  <c r="N121" i="1"/>
  <c r="M121" i="1"/>
  <c r="L121" i="1"/>
  <c r="K121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S105" i="1"/>
  <c r="R105" i="1"/>
  <c r="Q105" i="1"/>
  <c r="P105" i="1"/>
  <c r="O105" i="1"/>
  <c r="N105" i="1"/>
  <c r="M105" i="1"/>
  <c r="L105" i="1"/>
  <c r="K105" i="1"/>
  <c r="S104" i="1"/>
  <c r="R104" i="1"/>
  <c r="Q104" i="1"/>
  <c r="P104" i="1"/>
  <c r="O104" i="1"/>
  <c r="N104" i="1"/>
  <c r="M104" i="1"/>
  <c r="L104" i="1"/>
  <c r="K104" i="1"/>
  <c r="S103" i="1"/>
  <c r="R103" i="1"/>
  <c r="Q103" i="1"/>
  <c r="P103" i="1"/>
  <c r="O103" i="1"/>
  <c r="N103" i="1"/>
  <c r="M103" i="1"/>
  <c r="L103" i="1"/>
  <c r="K103" i="1"/>
  <c r="S102" i="1"/>
  <c r="R102" i="1"/>
  <c r="Q102" i="1"/>
  <c r="P102" i="1"/>
  <c r="O102" i="1"/>
  <c r="N102" i="1"/>
  <c r="M102" i="1"/>
  <c r="L102" i="1"/>
  <c r="K102" i="1"/>
  <c r="S101" i="1"/>
  <c r="R101" i="1"/>
  <c r="Q101" i="1"/>
  <c r="P101" i="1"/>
  <c r="O101" i="1"/>
  <c r="N101" i="1"/>
  <c r="M101" i="1"/>
  <c r="L101" i="1"/>
  <c r="K101" i="1"/>
  <c r="S100" i="1"/>
  <c r="R100" i="1"/>
  <c r="Q100" i="1"/>
  <c r="P100" i="1"/>
  <c r="O100" i="1"/>
  <c r="N100" i="1"/>
  <c r="M100" i="1"/>
  <c r="L100" i="1"/>
  <c r="K100" i="1"/>
  <c r="S99" i="1"/>
  <c r="R99" i="1"/>
  <c r="Q99" i="1"/>
  <c r="P99" i="1"/>
  <c r="O99" i="1"/>
  <c r="N99" i="1"/>
  <c r="M99" i="1"/>
  <c r="L99" i="1"/>
  <c r="K99" i="1"/>
  <c r="S98" i="1"/>
  <c r="R98" i="1"/>
  <c r="Q98" i="1"/>
  <c r="P98" i="1"/>
  <c r="O98" i="1"/>
  <c r="N98" i="1"/>
  <c r="M98" i="1"/>
  <c r="L98" i="1"/>
  <c r="K98" i="1"/>
  <c r="S97" i="1"/>
  <c r="R97" i="1"/>
  <c r="Q97" i="1"/>
  <c r="P97" i="1"/>
  <c r="O97" i="1"/>
  <c r="N97" i="1"/>
  <c r="M97" i="1"/>
  <c r="L97" i="1"/>
  <c r="K97" i="1"/>
  <c r="S96" i="1"/>
  <c r="R96" i="1"/>
  <c r="Q96" i="1"/>
  <c r="P96" i="1"/>
  <c r="O96" i="1"/>
  <c r="N96" i="1"/>
  <c r="M96" i="1"/>
  <c r="L96" i="1"/>
  <c r="K96" i="1"/>
  <c r="S95" i="1"/>
  <c r="R95" i="1"/>
  <c r="Q95" i="1"/>
  <c r="P95" i="1"/>
  <c r="O95" i="1"/>
  <c r="N95" i="1"/>
  <c r="M95" i="1"/>
  <c r="L95" i="1"/>
  <c r="K95" i="1"/>
  <c r="S94" i="1"/>
  <c r="R94" i="1"/>
  <c r="Q94" i="1"/>
  <c r="P94" i="1"/>
  <c r="O94" i="1"/>
  <c r="N94" i="1"/>
  <c r="M94" i="1"/>
  <c r="L94" i="1"/>
  <c r="K94" i="1"/>
  <c r="S93" i="1"/>
  <c r="R93" i="1"/>
  <c r="Q93" i="1"/>
  <c r="P93" i="1"/>
  <c r="O93" i="1"/>
  <c r="N93" i="1"/>
  <c r="M93" i="1"/>
  <c r="L93" i="1"/>
  <c r="K93" i="1"/>
  <c r="S92" i="1"/>
  <c r="R92" i="1"/>
  <c r="Q92" i="1"/>
  <c r="P92" i="1"/>
  <c r="O92" i="1"/>
  <c r="N92" i="1"/>
  <c r="M92" i="1"/>
  <c r="L92" i="1"/>
  <c r="K92" i="1"/>
  <c r="S91" i="1"/>
  <c r="R91" i="1"/>
  <c r="Q91" i="1"/>
  <c r="P91" i="1"/>
  <c r="O91" i="1"/>
  <c r="N91" i="1"/>
  <c r="M91" i="1"/>
  <c r="L91" i="1"/>
  <c r="K91" i="1"/>
  <c r="S90" i="1"/>
  <c r="R90" i="1"/>
  <c r="Q90" i="1"/>
  <c r="P90" i="1"/>
  <c r="O90" i="1"/>
  <c r="N90" i="1"/>
  <c r="M90" i="1"/>
  <c r="L90" i="1"/>
  <c r="K90" i="1"/>
  <c r="S89" i="1"/>
  <c r="R89" i="1"/>
  <c r="Q89" i="1"/>
  <c r="P89" i="1"/>
  <c r="O89" i="1"/>
  <c r="N89" i="1"/>
  <c r="M89" i="1"/>
  <c r="L89" i="1"/>
  <c r="K89" i="1"/>
  <c r="S88" i="1"/>
  <c r="R88" i="1"/>
  <c r="Q88" i="1"/>
  <c r="P88" i="1"/>
  <c r="O88" i="1"/>
  <c r="N88" i="1"/>
  <c r="M88" i="1"/>
  <c r="L88" i="1"/>
  <c r="K88" i="1"/>
  <c r="S87" i="1"/>
  <c r="R87" i="1"/>
  <c r="Q87" i="1"/>
  <c r="P87" i="1"/>
  <c r="O87" i="1"/>
  <c r="N87" i="1"/>
  <c r="M87" i="1"/>
  <c r="L87" i="1"/>
  <c r="K87" i="1"/>
  <c r="S86" i="1"/>
  <c r="R86" i="1"/>
  <c r="Q86" i="1"/>
  <c r="P86" i="1"/>
  <c r="O86" i="1"/>
  <c r="N86" i="1"/>
  <c r="M86" i="1"/>
  <c r="L86" i="1"/>
  <c r="K86" i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S5" i="1"/>
  <c r="R6" i="1"/>
  <c r="R5" i="1"/>
  <c r="Q6" i="1"/>
  <c r="Q5" i="1"/>
  <c r="P6" i="1"/>
  <c r="P5" i="1"/>
  <c r="O6" i="1"/>
  <c r="O5" i="1"/>
  <c r="N6" i="1"/>
  <c r="N5" i="1"/>
  <c r="M5" i="1"/>
  <c r="M6" i="1"/>
  <c r="L6" i="1"/>
  <c r="L5" i="1"/>
  <c r="K6" i="1"/>
  <c r="B228" i="1"/>
  <c r="C228" i="1"/>
  <c r="D228" i="1"/>
  <c r="E228" i="1"/>
  <c r="F228" i="1"/>
  <c r="G228" i="1"/>
  <c r="H228" i="1"/>
  <c r="I228" i="1"/>
  <c r="J228" i="1"/>
  <c r="B227" i="1"/>
  <c r="C227" i="1"/>
  <c r="D227" i="1"/>
  <c r="E227" i="1"/>
  <c r="F227" i="1"/>
  <c r="G227" i="1"/>
  <c r="H227" i="1"/>
  <c r="I227" i="1"/>
  <c r="J227" i="1"/>
  <c r="B226" i="1"/>
  <c r="C226" i="1"/>
  <c r="D226" i="1"/>
  <c r="E226" i="1"/>
  <c r="F226" i="1"/>
  <c r="G226" i="1"/>
  <c r="H226" i="1"/>
  <c r="I226" i="1"/>
  <c r="J226" i="1"/>
  <c r="B225" i="1"/>
  <c r="C225" i="1"/>
  <c r="D225" i="1"/>
  <c r="E225" i="1"/>
  <c r="F225" i="1"/>
  <c r="G225" i="1"/>
  <c r="H225" i="1"/>
  <c r="I225" i="1"/>
  <c r="J225" i="1"/>
  <c r="B224" i="1"/>
  <c r="C224" i="1"/>
  <c r="D224" i="1"/>
  <c r="E224" i="1"/>
  <c r="F224" i="1"/>
  <c r="G224" i="1"/>
  <c r="H224" i="1"/>
  <c r="I224" i="1"/>
  <c r="J224" i="1"/>
  <c r="B223" i="1"/>
  <c r="C223" i="1"/>
  <c r="D223" i="1"/>
  <c r="E223" i="1"/>
  <c r="F223" i="1"/>
  <c r="G223" i="1"/>
  <c r="H223" i="1"/>
  <c r="I223" i="1"/>
  <c r="J223" i="1"/>
  <c r="B222" i="1"/>
  <c r="C222" i="1"/>
  <c r="D222" i="1"/>
  <c r="E222" i="1"/>
  <c r="F222" i="1"/>
  <c r="G222" i="1"/>
  <c r="H222" i="1"/>
  <c r="I222" i="1"/>
  <c r="J222" i="1"/>
  <c r="B221" i="1"/>
  <c r="C221" i="1"/>
  <c r="D221" i="1"/>
  <c r="E221" i="1"/>
  <c r="F221" i="1"/>
  <c r="G221" i="1"/>
  <c r="H221" i="1"/>
  <c r="I221" i="1"/>
  <c r="J221" i="1"/>
  <c r="B220" i="1"/>
  <c r="C220" i="1"/>
  <c r="D220" i="1"/>
  <c r="E220" i="1"/>
  <c r="F220" i="1"/>
  <c r="G220" i="1"/>
  <c r="H220" i="1"/>
  <c r="I220" i="1"/>
  <c r="J220" i="1"/>
  <c r="B219" i="1"/>
  <c r="C219" i="1"/>
  <c r="D219" i="1"/>
  <c r="E219" i="1"/>
  <c r="F219" i="1"/>
  <c r="G219" i="1"/>
  <c r="H219" i="1"/>
  <c r="I219" i="1"/>
  <c r="J219" i="1"/>
  <c r="B218" i="1"/>
  <c r="C218" i="1"/>
  <c r="D218" i="1"/>
  <c r="E218" i="1"/>
  <c r="F218" i="1"/>
  <c r="G218" i="1"/>
  <c r="H218" i="1"/>
  <c r="I218" i="1"/>
  <c r="J218" i="1"/>
  <c r="B217" i="1"/>
  <c r="C217" i="1"/>
  <c r="D217" i="1"/>
  <c r="E217" i="1"/>
  <c r="F217" i="1"/>
  <c r="G217" i="1"/>
  <c r="H217" i="1"/>
  <c r="I217" i="1"/>
  <c r="J217" i="1"/>
  <c r="B216" i="1"/>
  <c r="C216" i="1"/>
  <c r="D216" i="1"/>
  <c r="E216" i="1"/>
  <c r="F216" i="1"/>
  <c r="G216" i="1"/>
  <c r="H216" i="1"/>
  <c r="I216" i="1"/>
  <c r="J216" i="1"/>
  <c r="B215" i="1"/>
  <c r="C215" i="1"/>
  <c r="D215" i="1"/>
  <c r="E215" i="1"/>
  <c r="F215" i="1"/>
  <c r="G215" i="1"/>
  <c r="H215" i="1"/>
  <c r="I215" i="1"/>
  <c r="J215" i="1"/>
  <c r="B214" i="1"/>
  <c r="C214" i="1"/>
  <c r="D214" i="1"/>
  <c r="E214" i="1"/>
  <c r="F214" i="1"/>
  <c r="G214" i="1"/>
  <c r="H214" i="1"/>
  <c r="I214" i="1"/>
  <c r="J214" i="1"/>
  <c r="B213" i="1"/>
  <c r="C213" i="1"/>
  <c r="D213" i="1"/>
  <c r="E213" i="1"/>
  <c r="F213" i="1"/>
  <c r="G213" i="1"/>
  <c r="H213" i="1"/>
  <c r="I213" i="1"/>
  <c r="J213" i="1"/>
  <c r="B212" i="1"/>
  <c r="C212" i="1"/>
  <c r="D212" i="1"/>
  <c r="E212" i="1"/>
  <c r="F212" i="1"/>
  <c r="G212" i="1"/>
  <c r="H212" i="1"/>
  <c r="I212" i="1"/>
  <c r="J212" i="1"/>
  <c r="B211" i="1"/>
  <c r="C211" i="1"/>
  <c r="D211" i="1"/>
  <c r="E211" i="1"/>
  <c r="F211" i="1"/>
  <c r="G211" i="1"/>
  <c r="H211" i="1"/>
  <c r="I211" i="1"/>
  <c r="J211" i="1"/>
  <c r="B210" i="1"/>
  <c r="C210" i="1"/>
  <c r="D210" i="1"/>
  <c r="E210" i="1"/>
  <c r="F210" i="1"/>
  <c r="G210" i="1"/>
  <c r="H210" i="1"/>
  <c r="I210" i="1"/>
  <c r="J210" i="1"/>
  <c r="B209" i="1"/>
  <c r="C209" i="1"/>
  <c r="D209" i="1"/>
  <c r="E209" i="1"/>
  <c r="F209" i="1"/>
  <c r="G209" i="1"/>
  <c r="H209" i="1"/>
  <c r="I209" i="1"/>
  <c r="J209" i="1"/>
  <c r="B208" i="1"/>
  <c r="C208" i="1"/>
  <c r="D208" i="1"/>
  <c r="E208" i="1"/>
  <c r="F208" i="1"/>
  <c r="G208" i="1"/>
  <c r="H208" i="1"/>
  <c r="I208" i="1"/>
  <c r="J208" i="1"/>
  <c r="B207" i="1"/>
  <c r="C207" i="1"/>
  <c r="D207" i="1"/>
  <c r="E207" i="1"/>
  <c r="F207" i="1"/>
  <c r="G207" i="1"/>
  <c r="H207" i="1"/>
  <c r="I207" i="1"/>
  <c r="J207" i="1"/>
  <c r="B206" i="1"/>
  <c r="C206" i="1"/>
  <c r="D206" i="1"/>
  <c r="E206" i="1"/>
  <c r="F206" i="1"/>
  <c r="G206" i="1"/>
  <c r="H206" i="1"/>
  <c r="I206" i="1"/>
  <c r="J206" i="1"/>
  <c r="B205" i="1"/>
  <c r="C205" i="1"/>
  <c r="D205" i="1"/>
  <c r="E205" i="1"/>
  <c r="F205" i="1"/>
  <c r="G205" i="1"/>
  <c r="H205" i="1"/>
  <c r="I205" i="1"/>
  <c r="J205" i="1"/>
  <c r="B204" i="1"/>
  <c r="C204" i="1"/>
  <c r="D204" i="1"/>
  <c r="E204" i="1"/>
  <c r="F204" i="1"/>
  <c r="G204" i="1"/>
  <c r="H204" i="1"/>
  <c r="I204" i="1"/>
  <c r="J204" i="1"/>
  <c r="B203" i="1"/>
  <c r="C203" i="1"/>
  <c r="D203" i="1"/>
  <c r="E203" i="1"/>
  <c r="F203" i="1"/>
  <c r="G203" i="1"/>
  <c r="H203" i="1"/>
  <c r="I203" i="1"/>
  <c r="J203" i="1"/>
  <c r="B202" i="1"/>
  <c r="C202" i="1"/>
  <c r="D202" i="1"/>
  <c r="E202" i="1"/>
  <c r="F202" i="1"/>
  <c r="G202" i="1"/>
  <c r="H202" i="1"/>
  <c r="I202" i="1"/>
  <c r="J202" i="1"/>
  <c r="B201" i="1"/>
  <c r="C201" i="1"/>
  <c r="D201" i="1"/>
  <c r="E201" i="1"/>
  <c r="F201" i="1"/>
  <c r="G201" i="1"/>
  <c r="H201" i="1"/>
  <c r="I201" i="1"/>
  <c r="J201" i="1"/>
  <c r="B200" i="1"/>
  <c r="C200" i="1"/>
  <c r="D200" i="1"/>
  <c r="E200" i="1"/>
  <c r="F200" i="1"/>
  <c r="G200" i="1"/>
  <c r="H200" i="1"/>
  <c r="I200" i="1"/>
  <c r="J200" i="1"/>
  <c r="B199" i="1"/>
  <c r="C199" i="1"/>
  <c r="D199" i="1"/>
  <c r="E199" i="1"/>
  <c r="F199" i="1"/>
  <c r="G199" i="1"/>
  <c r="H199" i="1"/>
  <c r="I199" i="1"/>
  <c r="J199" i="1"/>
  <c r="B198" i="1"/>
  <c r="C198" i="1"/>
  <c r="D198" i="1"/>
  <c r="E198" i="1"/>
  <c r="F198" i="1"/>
  <c r="G198" i="1"/>
  <c r="H198" i="1"/>
  <c r="I198" i="1"/>
  <c r="J198" i="1"/>
  <c r="B197" i="1"/>
  <c r="C197" i="1"/>
  <c r="D197" i="1"/>
  <c r="E197" i="1"/>
  <c r="F197" i="1"/>
  <c r="G197" i="1"/>
  <c r="H197" i="1"/>
  <c r="I197" i="1"/>
  <c r="J197" i="1"/>
  <c r="B196" i="1"/>
  <c r="C196" i="1"/>
  <c r="D196" i="1"/>
  <c r="E196" i="1"/>
  <c r="F196" i="1"/>
  <c r="G196" i="1"/>
  <c r="H196" i="1"/>
  <c r="I196" i="1"/>
  <c r="J196" i="1"/>
  <c r="B195" i="1"/>
  <c r="C195" i="1"/>
  <c r="D195" i="1"/>
  <c r="E195" i="1"/>
  <c r="F195" i="1"/>
  <c r="G195" i="1"/>
  <c r="H195" i="1"/>
  <c r="I195" i="1"/>
  <c r="J195" i="1"/>
  <c r="B194" i="1"/>
  <c r="C194" i="1"/>
  <c r="D194" i="1"/>
  <c r="E194" i="1"/>
  <c r="F194" i="1"/>
  <c r="G194" i="1"/>
  <c r="H194" i="1"/>
  <c r="I194" i="1"/>
  <c r="J194" i="1"/>
  <c r="B193" i="1"/>
  <c r="C193" i="1"/>
  <c r="D193" i="1"/>
  <c r="E193" i="1"/>
  <c r="F193" i="1"/>
  <c r="G193" i="1"/>
  <c r="H193" i="1"/>
  <c r="I193" i="1"/>
  <c r="J193" i="1"/>
  <c r="B192" i="1"/>
  <c r="C192" i="1"/>
  <c r="D192" i="1"/>
  <c r="E192" i="1"/>
  <c r="F192" i="1"/>
  <c r="G192" i="1"/>
  <c r="H192" i="1"/>
  <c r="I192" i="1"/>
  <c r="J192" i="1"/>
  <c r="B191" i="1"/>
  <c r="C191" i="1"/>
  <c r="D191" i="1"/>
  <c r="E191" i="1"/>
  <c r="F191" i="1"/>
  <c r="G191" i="1"/>
  <c r="H191" i="1"/>
  <c r="I191" i="1"/>
  <c r="J191" i="1"/>
  <c r="B190" i="1"/>
  <c r="C190" i="1"/>
  <c r="D190" i="1"/>
  <c r="E190" i="1"/>
  <c r="F190" i="1"/>
  <c r="G190" i="1"/>
  <c r="H190" i="1"/>
  <c r="I190" i="1"/>
  <c r="J190" i="1"/>
  <c r="B189" i="1"/>
  <c r="C189" i="1"/>
  <c r="D189" i="1"/>
  <c r="E189" i="1"/>
  <c r="F189" i="1"/>
  <c r="G189" i="1"/>
  <c r="H189" i="1"/>
  <c r="I189" i="1"/>
  <c r="J189" i="1"/>
  <c r="B188" i="1"/>
  <c r="C188" i="1"/>
  <c r="D188" i="1"/>
  <c r="E188" i="1"/>
  <c r="F188" i="1"/>
  <c r="G188" i="1"/>
  <c r="H188" i="1"/>
  <c r="I188" i="1"/>
  <c r="J188" i="1"/>
  <c r="B187" i="1"/>
  <c r="C187" i="1"/>
  <c r="D187" i="1"/>
  <c r="E187" i="1"/>
  <c r="F187" i="1"/>
  <c r="G187" i="1"/>
  <c r="H187" i="1"/>
  <c r="I187" i="1"/>
  <c r="J187" i="1"/>
  <c r="B186" i="1"/>
  <c r="C186" i="1"/>
  <c r="D186" i="1"/>
  <c r="E186" i="1"/>
  <c r="F186" i="1"/>
  <c r="G186" i="1"/>
  <c r="H186" i="1"/>
  <c r="I186" i="1"/>
  <c r="J186" i="1"/>
  <c r="B185" i="1"/>
  <c r="C185" i="1"/>
  <c r="D185" i="1"/>
  <c r="E185" i="1"/>
  <c r="F185" i="1"/>
  <c r="G185" i="1"/>
  <c r="H185" i="1"/>
  <c r="I185" i="1"/>
  <c r="J185" i="1"/>
  <c r="B184" i="1"/>
  <c r="C184" i="1"/>
  <c r="D184" i="1"/>
  <c r="E184" i="1"/>
  <c r="F184" i="1"/>
  <c r="G184" i="1"/>
  <c r="H184" i="1"/>
  <c r="I184" i="1"/>
  <c r="J184" i="1"/>
  <c r="B183" i="1"/>
  <c r="C183" i="1"/>
  <c r="D183" i="1"/>
  <c r="E183" i="1"/>
  <c r="F183" i="1"/>
  <c r="G183" i="1"/>
  <c r="H183" i="1"/>
  <c r="I183" i="1"/>
  <c r="J183" i="1"/>
  <c r="B182" i="1"/>
  <c r="C182" i="1"/>
  <c r="D182" i="1"/>
  <c r="E182" i="1"/>
  <c r="F182" i="1"/>
  <c r="G182" i="1"/>
  <c r="H182" i="1"/>
  <c r="I182" i="1"/>
  <c r="J182" i="1"/>
  <c r="B181" i="1"/>
  <c r="C181" i="1"/>
  <c r="D181" i="1"/>
  <c r="E181" i="1"/>
  <c r="F181" i="1"/>
  <c r="G181" i="1"/>
  <c r="H181" i="1"/>
  <c r="I181" i="1"/>
  <c r="J181" i="1"/>
  <c r="B180" i="1"/>
  <c r="C180" i="1"/>
  <c r="D180" i="1"/>
  <c r="E180" i="1"/>
  <c r="F180" i="1"/>
  <c r="G180" i="1"/>
  <c r="H180" i="1"/>
  <c r="I180" i="1"/>
  <c r="J180" i="1"/>
  <c r="B179" i="1"/>
  <c r="C179" i="1"/>
  <c r="D179" i="1"/>
  <c r="E179" i="1"/>
  <c r="F179" i="1"/>
  <c r="G179" i="1"/>
  <c r="H179" i="1"/>
  <c r="I179" i="1"/>
  <c r="J179" i="1"/>
  <c r="B178" i="1"/>
  <c r="C178" i="1"/>
  <c r="D178" i="1"/>
  <c r="E178" i="1"/>
  <c r="F178" i="1"/>
  <c r="G178" i="1"/>
  <c r="H178" i="1"/>
  <c r="I178" i="1"/>
  <c r="J178" i="1"/>
  <c r="B177" i="1"/>
  <c r="C177" i="1"/>
  <c r="D177" i="1"/>
  <c r="E177" i="1"/>
  <c r="F177" i="1"/>
  <c r="G177" i="1"/>
  <c r="H177" i="1"/>
  <c r="I177" i="1"/>
  <c r="J177" i="1"/>
  <c r="B176" i="1"/>
  <c r="C176" i="1"/>
  <c r="D176" i="1"/>
  <c r="E176" i="1"/>
  <c r="F176" i="1"/>
  <c r="G176" i="1"/>
  <c r="H176" i="1"/>
  <c r="I176" i="1"/>
  <c r="J176" i="1"/>
  <c r="B175" i="1"/>
  <c r="C175" i="1"/>
  <c r="D175" i="1"/>
  <c r="E175" i="1"/>
  <c r="F175" i="1"/>
  <c r="G175" i="1"/>
  <c r="H175" i="1"/>
  <c r="I175" i="1"/>
  <c r="J175" i="1"/>
  <c r="B174" i="1"/>
  <c r="C174" i="1"/>
  <c r="D174" i="1"/>
  <c r="E174" i="1"/>
  <c r="F174" i="1"/>
  <c r="G174" i="1"/>
  <c r="H174" i="1"/>
  <c r="I174" i="1"/>
  <c r="J174" i="1"/>
  <c r="B173" i="1"/>
  <c r="C173" i="1"/>
  <c r="D173" i="1"/>
  <c r="E173" i="1"/>
  <c r="F173" i="1"/>
  <c r="G173" i="1"/>
  <c r="H173" i="1"/>
  <c r="I173" i="1"/>
  <c r="J173" i="1"/>
  <c r="B172" i="1"/>
  <c r="C172" i="1"/>
  <c r="D172" i="1"/>
  <c r="E172" i="1"/>
  <c r="F172" i="1"/>
  <c r="G172" i="1"/>
  <c r="H172" i="1"/>
  <c r="I172" i="1"/>
  <c r="J172" i="1"/>
  <c r="B171" i="1"/>
  <c r="C171" i="1"/>
  <c r="D171" i="1"/>
  <c r="E171" i="1"/>
  <c r="F171" i="1"/>
  <c r="G171" i="1"/>
  <c r="H171" i="1"/>
  <c r="I171" i="1"/>
  <c r="J171" i="1"/>
  <c r="B170" i="1"/>
  <c r="C170" i="1"/>
  <c r="D170" i="1"/>
  <c r="E170" i="1"/>
  <c r="F170" i="1"/>
  <c r="G170" i="1"/>
  <c r="H170" i="1"/>
  <c r="I170" i="1"/>
  <c r="J170" i="1"/>
  <c r="B169" i="1"/>
  <c r="C169" i="1"/>
  <c r="D169" i="1"/>
  <c r="E169" i="1"/>
  <c r="F169" i="1"/>
  <c r="G169" i="1"/>
  <c r="H169" i="1"/>
  <c r="I169" i="1"/>
  <c r="J169" i="1"/>
  <c r="B168" i="1"/>
  <c r="C168" i="1"/>
  <c r="D168" i="1"/>
  <c r="E168" i="1"/>
  <c r="F168" i="1"/>
  <c r="G168" i="1"/>
  <c r="H168" i="1"/>
  <c r="I168" i="1"/>
  <c r="J168" i="1"/>
  <c r="B167" i="1"/>
  <c r="C167" i="1"/>
  <c r="D167" i="1"/>
  <c r="E167" i="1"/>
  <c r="F167" i="1"/>
  <c r="G167" i="1"/>
  <c r="H167" i="1"/>
  <c r="I167" i="1"/>
  <c r="J167" i="1"/>
  <c r="B166" i="1"/>
  <c r="C166" i="1"/>
  <c r="D166" i="1"/>
  <c r="E166" i="1"/>
  <c r="F166" i="1"/>
  <c r="G166" i="1"/>
  <c r="H166" i="1"/>
  <c r="I166" i="1"/>
  <c r="J166" i="1"/>
  <c r="B165" i="1"/>
  <c r="C165" i="1"/>
  <c r="D165" i="1"/>
  <c r="E165" i="1"/>
  <c r="F165" i="1"/>
  <c r="G165" i="1"/>
  <c r="H165" i="1"/>
  <c r="I165" i="1"/>
  <c r="J165" i="1"/>
  <c r="B164" i="1"/>
  <c r="C164" i="1"/>
  <c r="D164" i="1"/>
  <c r="E164" i="1"/>
  <c r="F164" i="1"/>
  <c r="G164" i="1"/>
  <c r="H164" i="1"/>
  <c r="I164" i="1"/>
  <c r="J164" i="1"/>
  <c r="B163" i="1"/>
  <c r="C163" i="1"/>
  <c r="D163" i="1"/>
  <c r="E163" i="1"/>
  <c r="F163" i="1"/>
  <c r="G163" i="1"/>
  <c r="H163" i="1"/>
  <c r="I163" i="1"/>
  <c r="J163" i="1"/>
  <c r="B162" i="1"/>
  <c r="C162" i="1"/>
  <c r="D162" i="1"/>
  <c r="E162" i="1"/>
  <c r="F162" i="1"/>
  <c r="G162" i="1"/>
  <c r="H162" i="1"/>
  <c r="I162" i="1"/>
  <c r="J162" i="1"/>
  <c r="B161" i="1"/>
  <c r="C161" i="1"/>
  <c r="D161" i="1"/>
  <c r="E161" i="1"/>
  <c r="F161" i="1"/>
  <c r="G161" i="1"/>
  <c r="H161" i="1"/>
  <c r="I161" i="1"/>
  <c r="J161" i="1"/>
  <c r="B160" i="1"/>
  <c r="C160" i="1"/>
  <c r="D160" i="1"/>
  <c r="E160" i="1"/>
  <c r="F160" i="1"/>
  <c r="G160" i="1"/>
  <c r="H160" i="1"/>
  <c r="I160" i="1"/>
  <c r="J160" i="1"/>
  <c r="B159" i="1"/>
  <c r="C159" i="1"/>
  <c r="D159" i="1"/>
  <c r="E159" i="1"/>
  <c r="F159" i="1"/>
  <c r="G159" i="1"/>
  <c r="H159" i="1"/>
  <c r="I159" i="1"/>
  <c r="J159" i="1"/>
  <c r="B158" i="1"/>
  <c r="C158" i="1"/>
  <c r="D158" i="1"/>
  <c r="E158" i="1"/>
  <c r="F158" i="1"/>
  <c r="G158" i="1"/>
  <c r="H158" i="1"/>
  <c r="I158" i="1"/>
  <c r="J158" i="1"/>
  <c r="B157" i="1"/>
  <c r="C157" i="1"/>
  <c r="D157" i="1"/>
  <c r="E157" i="1"/>
  <c r="F157" i="1"/>
  <c r="G157" i="1"/>
  <c r="H157" i="1"/>
  <c r="I157" i="1"/>
  <c r="J157" i="1"/>
  <c r="B156" i="1"/>
  <c r="C156" i="1"/>
  <c r="D156" i="1"/>
  <c r="E156" i="1"/>
  <c r="F156" i="1"/>
  <c r="G156" i="1"/>
  <c r="H156" i="1"/>
  <c r="I156" i="1"/>
  <c r="J156" i="1"/>
  <c r="B155" i="1"/>
  <c r="C155" i="1"/>
  <c r="D155" i="1"/>
  <c r="E155" i="1"/>
  <c r="F155" i="1"/>
  <c r="G155" i="1"/>
  <c r="H155" i="1"/>
  <c r="I155" i="1"/>
  <c r="J155" i="1"/>
  <c r="B154" i="1"/>
  <c r="C154" i="1"/>
  <c r="D154" i="1"/>
  <c r="E154" i="1"/>
  <c r="F154" i="1"/>
  <c r="G154" i="1"/>
  <c r="H154" i="1"/>
  <c r="I154" i="1"/>
  <c r="J154" i="1"/>
  <c r="B153" i="1"/>
  <c r="C153" i="1"/>
  <c r="D153" i="1"/>
  <c r="E153" i="1"/>
  <c r="F153" i="1"/>
  <c r="G153" i="1"/>
  <c r="H153" i="1"/>
  <c r="I153" i="1"/>
  <c r="J153" i="1"/>
  <c r="B152" i="1"/>
  <c r="C152" i="1"/>
  <c r="D152" i="1"/>
  <c r="E152" i="1"/>
  <c r="F152" i="1"/>
  <c r="G152" i="1"/>
  <c r="H152" i="1"/>
  <c r="I152" i="1"/>
  <c r="J152" i="1"/>
  <c r="B151" i="1"/>
  <c r="C151" i="1"/>
  <c r="D151" i="1"/>
  <c r="E151" i="1"/>
  <c r="F151" i="1"/>
  <c r="G151" i="1"/>
  <c r="H151" i="1"/>
  <c r="I151" i="1"/>
  <c r="J151" i="1"/>
  <c r="B150" i="1"/>
  <c r="C150" i="1"/>
  <c r="D150" i="1"/>
  <c r="E150" i="1"/>
  <c r="F150" i="1"/>
  <c r="G150" i="1"/>
  <c r="H150" i="1"/>
  <c r="I150" i="1"/>
  <c r="J150" i="1"/>
  <c r="B149" i="1"/>
  <c r="C149" i="1"/>
  <c r="D149" i="1"/>
  <c r="E149" i="1"/>
  <c r="F149" i="1"/>
  <c r="G149" i="1"/>
  <c r="H149" i="1"/>
  <c r="I149" i="1"/>
  <c r="J149" i="1"/>
  <c r="B148" i="1"/>
  <c r="C148" i="1"/>
  <c r="D148" i="1"/>
  <c r="E148" i="1"/>
  <c r="F148" i="1"/>
  <c r="G148" i="1"/>
  <c r="H148" i="1"/>
  <c r="I148" i="1"/>
  <c r="J148" i="1"/>
  <c r="B147" i="1"/>
  <c r="C147" i="1"/>
  <c r="D147" i="1"/>
  <c r="E147" i="1"/>
  <c r="F147" i="1"/>
  <c r="G147" i="1"/>
  <c r="H147" i="1"/>
  <c r="I147" i="1"/>
  <c r="J147" i="1"/>
  <c r="B146" i="1"/>
  <c r="C146" i="1"/>
  <c r="D146" i="1"/>
  <c r="E146" i="1"/>
  <c r="F146" i="1"/>
  <c r="G146" i="1"/>
  <c r="H146" i="1"/>
  <c r="I146" i="1"/>
  <c r="J146" i="1"/>
  <c r="B145" i="1"/>
  <c r="C145" i="1"/>
  <c r="D145" i="1"/>
  <c r="E145" i="1"/>
  <c r="F145" i="1"/>
  <c r="G145" i="1"/>
  <c r="H145" i="1"/>
  <c r="I145" i="1"/>
  <c r="J145" i="1"/>
  <c r="B144" i="1"/>
  <c r="C144" i="1"/>
  <c r="D144" i="1"/>
  <c r="E144" i="1"/>
  <c r="F144" i="1"/>
  <c r="G144" i="1"/>
  <c r="H144" i="1"/>
  <c r="I144" i="1"/>
  <c r="J144" i="1"/>
  <c r="B143" i="1"/>
  <c r="C143" i="1"/>
  <c r="D143" i="1"/>
  <c r="E143" i="1"/>
  <c r="F143" i="1"/>
  <c r="G143" i="1"/>
  <c r="H143" i="1"/>
  <c r="I143" i="1"/>
  <c r="J143" i="1"/>
  <c r="B142" i="1"/>
  <c r="C142" i="1"/>
  <c r="D142" i="1"/>
  <c r="E142" i="1"/>
  <c r="F142" i="1"/>
  <c r="G142" i="1"/>
  <c r="H142" i="1"/>
  <c r="I142" i="1"/>
  <c r="J142" i="1"/>
  <c r="B141" i="1"/>
  <c r="C141" i="1"/>
  <c r="D141" i="1"/>
  <c r="E141" i="1"/>
  <c r="F141" i="1"/>
  <c r="G141" i="1"/>
  <c r="H141" i="1"/>
  <c r="I141" i="1"/>
  <c r="J141" i="1"/>
  <c r="B140" i="1"/>
  <c r="C140" i="1"/>
  <c r="D140" i="1"/>
  <c r="E140" i="1"/>
  <c r="F140" i="1"/>
  <c r="G140" i="1"/>
  <c r="H140" i="1"/>
  <c r="I140" i="1"/>
  <c r="J140" i="1"/>
  <c r="B139" i="1"/>
  <c r="C139" i="1"/>
  <c r="D139" i="1"/>
  <c r="E139" i="1"/>
  <c r="F139" i="1"/>
  <c r="G139" i="1"/>
  <c r="H139" i="1"/>
  <c r="I139" i="1"/>
  <c r="J139" i="1"/>
  <c r="B138" i="1"/>
  <c r="C138" i="1"/>
  <c r="D138" i="1"/>
  <c r="E138" i="1"/>
  <c r="F138" i="1"/>
  <c r="G138" i="1"/>
  <c r="H138" i="1"/>
  <c r="I138" i="1"/>
  <c r="J138" i="1"/>
  <c r="B137" i="1"/>
  <c r="C137" i="1"/>
  <c r="D137" i="1"/>
  <c r="E137" i="1"/>
  <c r="F137" i="1"/>
  <c r="G137" i="1"/>
  <c r="H137" i="1"/>
  <c r="I137" i="1"/>
  <c r="J137" i="1"/>
  <c r="B136" i="1"/>
  <c r="C136" i="1"/>
  <c r="D136" i="1"/>
  <c r="E136" i="1"/>
  <c r="F136" i="1"/>
  <c r="G136" i="1"/>
  <c r="H136" i="1"/>
  <c r="I136" i="1"/>
  <c r="J136" i="1"/>
  <c r="B135" i="1"/>
  <c r="C135" i="1"/>
  <c r="D135" i="1"/>
  <c r="E135" i="1"/>
  <c r="F135" i="1"/>
  <c r="G135" i="1"/>
  <c r="H135" i="1"/>
  <c r="I135" i="1"/>
  <c r="J135" i="1"/>
  <c r="B134" i="1"/>
  <c r="C134" i="1"/>
  <c r="D134" i="1"/>
  <c r="E134" i="1"/>
  <c r="F134" i="1"/>
  <c r="G134" i="1"/>
  <c r="H134" i="1"/>
  <c r="I134" i="1"/>
  <c r="J134" i="1"/>
  <c r="B133" i="1"/>
  <c r="C133" i="1"/>
  <c r="D133" i="1"/>
  <c r="E133" i="1"/>
  <c r="F133" i="1"/>
  <c r="G133" i="1"/>
  <c r="H133" i="1"/>
  <c r="I133" i="1"/>
  <c r="J133" i="1"/>
  <c r="B132" i="1"/>
  <c r="C132" i="1"/>
  <c r="D132" i="1"/>
  <c r="E132" i="1"/>
  <c r="F132" i="1"/>
  <c r="G132" i="1"/>
  <c r="H132" i="1"/>
  <c r="I132" i="1"/>
  <c r="J132" i="1"/>
  <c r="B131" i="1"/>
  <c r="C131" i="1"/>
  <c r="D131" i="1"/>
  <c r="E131" i="1"/>
  <c r="F131" i="1"/>
  <c r="G131" i="1"/>
  <c r="H131" i="1"/>
  <c r="I131" i="1"/>
  <c r="J131" i="1"/>
  <c r="B130" i="1"/>
  <c r="C130" i="1"/>
  <c r="D130" i="1"/>
  <c r="E130" i="1"/>
  <c r="F130" i="1"/>
  <c r="G130" i="1"/>
  <c r="H130" i="1"/>
  <c r="I130" i="1"/>
  <c r="J130" i="1"/>
  <c r="B129" i="1"/>
  <c r="C129" i="1"/>
  <c r="D129" i="1"/>
  <c r="E129" i="1"/>
  <c r="F129" i="1"/>
  <c r="G129" i="1"/>
  <c r="H129" i="1"/>
  <c r="I129" i="1"/>
  <c r="J129" i="1"/>
  <c r="B128" i="1"/>
  <c r="C128" i="1"/>
  <c r="D128" i="1"/>
  <c r="E128" i="1"/>
  <c r="F128" i="1"/>
  <c r="G128" i="1"/>
  <c r="H128" i="1"/>
  <c r="I128" i="1"/>
  <c r="J128" i="1"/>
  <c r="B127" i="1"/>
  <c r="C127" i="1"/>
  <c r="D127" i="1"/>
  <c r="E127" i="1"/>
  <c r="F127" i="1"/>
  <c r="G127" i="1"/>
  <c r="H127" i="1"/>
  <c r="I127" i="1"/>
  <c r="J127" i="1"/>
  <c r="B126" i="1"/>
  <c r="C126" i="1"/>
  <c r="D126" i="1"/>
  <c r="E126" i="1"/>
  <c r="F126" i="1"/>
  <c r="G126" i="1"/>
  <c r="H126" i="1"/>
  <c r="I126" i="1"/>
  <c r="J126" i="1"/>
  <c r="B125" i="1"/>
  <c r="C125" i="1"/>
  <c r="D125" i="1"/>
  <c r="E125" i="1"/>
  <c r="F125" i="1"/>
  <c r="G125" i="1"/>
  <c r="H125" i="1"/>
  <c r="I125" i="1"/>
  <c r="J125" i="1"/>
  <c r="B124" i="1"/>
  <c r="C124" i="1"/>
  <c r="D124" i="1"/>
  <c r="E124" i="1"/>
  <c r="F124" i="1"/>
  <c r="G124" i="1"/>
  <c r="H124" i="1"/>
  <c r="I124" i="1"/>
  <c r="J124" i="1"/>
  <c r="B123" i="1"/>
  <c r="C123" i="1"/>
  <c r="D123" i="1"/>
  <c r="E123" i="1"/>
  <c r="F123" i="1"/>
  <c r="G123" i="1"/>
  <c r="H123" i="1"/>
  <c r="I123" i="1"/>
  <c r="J123" i="1"/>
  <c r="B122" i="1"/>
  <c r="C122" i="1"/>
  <c r="D122" i="1"/>
  <c r="E122" i="1"/>
  <c r="F122" i="1"/>
  <c r="G122" i="1"/>
  <c r="H122" i="1"/>
  <c r="I122" i="1"/>
  <c r="J122" i="1"/>
  <c r="B121" i="1"/>
  <c r="C121" i="1"/>
  <c r="D121" i="1"/>
  <c r="E121" i="1"/>
  <c r="F121" i="1"/>
  <c r="G121" i="1"/>
  <c r="H121" i="1"/>
  <c r="I121" i="1"/>
  <c r="J121" i="1"/>
  <c r="B120" i="1"/>
  <c r="C120" i="1"/>
  <c r="D120" i="1"/>
  <c r="E120" i="1"/>
  <c r="F120" i="1"/>
  <c r="G120" i="1"/>
  <c r="H120" i="1"/>
  <c r="I120" i="1"/>
  <c r="J120" i="1"/>
  <c r="B119" i="1"/>
  <c r="C119" i="1"/>
  <c r="D119" i="1"/>
  <c r="E119" i="1"/>
  <c r="F119" i="1"/>
  <c r="G119" i="1"/>
  <c r="H119" i="1"/>
  <c r="I119" i="1"/>
  <c r="J119" i="1"/>
  <c r="B118" i="1"/>
  <c r="C118" i="1"/>
  <c r="D118" i="1"/>
  <c r="E118" i="1"/>
  <c r="F118" i="1"/>
  <c r="G118" i="1"/>
  <c r="H118" i="1"/>
  <c r="I118" i="1"/>
  <c r="J118" i="1"/>
  <c r="B117" i="1"/>
  <c r="C117" i="1"/>
  <c r="D117" i="1"/>
  <c r="E117" i="1"/>
  <c r="F117" i="1"/>
  <c r="G117" i="1"/>
  <c r="H117" i="1"/>
  <c r="I117" i="1"/>
  <c r="J117" i="1"/>
  <c r="B116" i="1"/>
  <c r="C116" i="1"/>
  <c r="D116" i="1"/>
  <c r="E116" i="1"/>
  <c r="F116" i="1"/>
  <c r="G116" i="1"/>
  <c r="H116" i="1"/>
  <c r="I116" i="1"/>
  <c r="J116" i="1"/>
  <c r="B115" i="1"/>
  <c r="C115" i="1"/>
  <c r="D115" i="1"/>
  <c r="E115" i="1"/>
  <c r="F115" i="1"/>
  <c r="G115" i="1"/>
  <c r="H115" i="1"/>
  <c r="I115" i="1"/>
  <c r="J115" i="1"/>
  <c r="B114" i="1"/>
  <c r="C114" i="1"/>
  <c r="D114" i="1"/>
  <c r="E114" i="1"/>
  <c r="F114" i="1"/>
  <c r="G114" i="1"/>
  <c r="H114" i="1"/>
  <c r="I114" i="1"/>
  <c r="J114" i="1"/>
  <c r="B113" i="1"/>
  <c r="C113" i="1"/>
  <c r="D113" i="1"/>
  <c r="E113" i="1"/>
  <c r="F113" i="1"/>
  <c r="G113" i="1"/>
  <c r="H113" i="1"/>
  <c r="I113" i="1"/>
  <c r="J113" i="1"/>
  <c r="B112" i="1"/>
  <c r="C112" i="1"/>
  <c r="D112" i="1"/>
  <c r="E112" i="1"/>
  <c r="F112" i="1"/>
  <c r="G112" i="1"/>
  <c r="H112" i="1"/>
  <c r="I112" i="1"/>
  <c r="J112" i="1"/>
  <c r="B111" i="1"/>
  <c r="C111" i="1"/>
  <c r="D111" i="1"/>
  <c r="E111" i="1"/>
  <c r="F111" i="1"/>
  <c r="G111" i="1"/>
  <c r="H111" i="1"/>
  <c r="I111" i="1"/>
  <c r="J111" i="1"/>
  <c r="B110" i="1"/>
  <c r="C110" i="1"/>
  <c r="D110" i="1"/>
  <c r="E110" i="1"/>
  <c r="F110" i="1"/>
  <c r="G110" i="1"/>
  <c r="H110" i="1"/>
  <c r="I110" i="1"/>
  <c r="J110" i="1"/>
  <c r="B109" i="1"/>
  <c r="C109" i="1"/>
  <c r="D109" i="1"/>
  <c r="E109" i="1"/>
  <c r="F109" i="1"/>
  <c r="G109" i="1"/>
  <c r="H109" i="1"/>
  <c r="I109" i="1"/>
  <c r="J109" i="1"/>
  <c r="B108" i="1"/>
  <c r="C108" i="1"/>
  <c r="D108" i="1"/>
  <c r="E108" i="1"/>
  <c r="F108" i="1"/>
  <c r="G108" i="1"/>
  <c r="H108" i="1"/>
  <c r="I108" i="1"/>
  <c r="J108" i="1"/>
  <c r="B107" i="1"/>
  <c r="C107" i="1"/>
  <c r="D107" i="1"/>
  <c r="E107" i="1"/>
  <c r="F107" i="1"/>
  <c r="G107" i="1"/>
  <c r="H107" i="1"/>
  <c r="I107" i="1"/>
  <c r="J107" i="1"/>
  <c r="B106" i="1"/>
  <c r="C106" i="1"/>
  <c r="D106" i="1"/>
  <c r="E106" i="1"/>
  <c r="F106" i="1"/>
  <c r="G106" i="1"/>
  <c r="H106" i="1"/>
  <c r="I106" i="1"/>
  <c r="J106" i="1"/>
  <c r="B105" i="1"/>
  <c r="C105" i="1"/>
  <c r="D105" i="1"/>
  <c r="E105" i="1"/>
  <c r="F105" i="1"/>
  <c r="G105" i="1"/>
  <c r="H105" i="1"/>
  <c r="I105" i="1"/>
  <c r="J105" i="1"/>
  <c r="B104" i="1"/>
  <c r="C104" i="1"/>
  <c r="D104" i="1"/>
  <c r="E104" i="1"/>
  <c r="F104" i="1"/>
  <c r="G104" i="1"/>
  <c r="H104" i="1"/>
  <c r="I104" i="1"/>
  <c r="J104" i="1"/>
  <c r="B103" i="1"/>
  <c r="C103" i="1"/>
  <c r="D103" i="1"/>
  <c r="E103" i="1"/>
  <c r="F103" i="1"/>
  <c r="G103" i="1"/>
  <c r="H103" i="1"/>
  <c r="I103" i="1"/>
  <c r="J103" i="1"/>
  <c r="B102" i="1"/>
  <c r="C102" i="1"/>
  <c r="D102" i="1"/>
  <c r="E102" i="1"/>
  <c r="F102" i="1"/>
  <c r="G102" i="1"/>
  <c r="H102" i="1"/>
  <c r="I102" i="1"/>
  <c r="J102" i="1"/>
  <c r="B101" i="1"/>
  <c r="C101" i="1"/>
  <c r="D101" i="1"/>
  <c r="E101" i="1"/>
  <c r="F101" i="1"/>
  <c r="G101" i="1"/>
  <c r="H101" i="1"/>
  <c r="I101" i="1"/>
  <c r="J101" i="1"/>
  <c r="B100" i="1"/>
  <c r="C100" i="1"/>
  <c r="D100" i="1"/>
  <c r="E100" i="1"/>
  <c r="F100" i="1"/>
  <c r="G100" i="1"/>
  <c r="H100" i="1"/>
  <c r="I100" i="1"/>
  <c r="J100" i="1"/>
  <c r="B99" i="1"/>
  <c r="C99" i="1"/>
  <c r="D99" i="1"/>
  <c r="E99" i="1"/>
  <c r="F99" i="1"/>
  <c r="G99" i="1"/>
  <c r="H99" i="1"/>
  <c r="I99" i="1"/>
  <c r="J99" i="1"/>
  <c r="B98" i="1"/>
  <c r="C98" i="1"/>
  <c r="D98" i="1"/>
  <c r="E98" i="1"/>
  <c r="F98" i="1"/>
  <c r="G98" i="1"/>
  <c r="H98" i="1"/>
  <c r="I98" i="1"/>
  <c r="J98" i="1"/>
  <c r="B97" i="1"/>
  <c r="C97" i="1"/>
  <c r="D97" i="1"/>
  <c r="E97" i="1"/>
  <c r="F97" i="1"/>
  <c r="G97" i="1"/>
  <c r="H97" i="1"/>
  <c r="I97" i="1"/>
  <c r="J97" i="1"/>
  <c r="B96" i="1"/>
  <c r="C96" i="1"/>
  <c r="D96" i="1"/>
  <c r="E96" i="1"/>
  <c r="F96" i="1"/>
  <c r="G96" i="1"/>
  <c r="H96" i="1"/>
  <c r="I96" i="1"/>
  <c r="J96" i="1"/>
  <c r="B95" i="1"/>
  <c r="C95" i="1"/>
  <c r="D95" i="1"/>
  <c r="E95" i="1"/>
  <c r="F95" i="1"/>
  <c r="G95" i="1"/>
  <c r="H95" i="1"/>
  <c r="I95" i="1"/>
  <c r="J95" i="1"/>
  <c r="B94" i="1"/>
  <c r="C94" i="1"/>
  <c r="D94" i="1"/>
  <c r="E94" i="1"/>
  <c r="F94" i="1"/>
  <c r="G94" i="1"/>
  <c r="H94" i="1"/>
  <c r="I94" i="1"/>
  <c r="J94" i="1"/>
  <c r="B93" i="1"/>
  <c r="C93" i="1"/>
  <c r="D93" i="1"/>
  <c r="E93" i="1"/>
  <c r="F93" i="1"/>
  <c r="G93" i="1"/>
  <c r="H93" i="1"/>
  <c r="I93" i="1"/>
  <c r="J93" i="1"/>
  <c r="B92" i="1"/>
  <c r="C92" i="1"/>
  <c r="D92" i="1"/>
  <c r="E92" i="1"/>
  <c r="F92" i="1"/>
  <c r="G92" i="1"/>
  <c r="H92" i="1"/>
  <c r="I92" i="1"/>
  <c r="J92" i="1"/>
  <c r="B91" i="1"/>
  <c r="C91" i="1"/>
  <c r="D91" i="1"/>
  <c r="E91" i="1"/>
  <c r="F91" i="1"/>
  <c r="G91" i="1"/>
  <c r="H91" i="1"/>
  <c r="I91" i="1"/>
  <c r="J91" i="1"/>
  <c r="B90" i="1"/>
  <c r="C90" i="1"/>
  <c r="D90" i="1"/>
  <c r="E90" i="1"/>
  <c r="F90" i="1"/>
  <c r="G90" i="1"/>
  <c r="H90" i="1"/>
  <c r="I90" i="1"/>
  <c r="J90" i="1"/>
  <c r="B89" i="1"/>
  <c r="C89" i="1"/>
  <c r="D89" i="1"/>
  <c r="E89" i="1"/>
  <c r="F89" i="1"/>
  <c r="G89" i="1"/>
  <c r="H89" i="1"/>
  <c r="I89" i="1"/>
  <c r="J89" i="1"/>
  <c r="B88" i="1"/>
  <c r="C88" i="1"/>
  <c r="D88" i="1"/>
  <c r="E88" i="1"/>
  <c r="F88" i="1"/>
  <c r="G88" i="1"/>
  <c r="H88" i="1"/>
  <c r="I88" i="1"/>
  <c r="J88" i="1"/>
  <c r="B87" i="1"/>
  <c r="C87" i="1"/>
  <c r="D87" i="1"/>
  <c r="E87" i="1"/>
  <c r="F87" i="1"/>
  <c r="G87" i="1"/>
  <c r="H87" i="1"/>
  <c r="I87" i="1"/>
  <c r="J87" i="1"/>
  <c r="B86" i="1"/>
  <c r="C86" i="1"/>
  <c r="D86" i="1"/>
  <c r="E86" i="1"/>
  <c r="F86" i="1"/>
  <c r="G86" i="1"/>
  <c r="H86" i="1"/>
  <c r="I86" i="1"/>
  <c r="J86" i="1"/>
  <c r="B85" i="1"/>
  <c r="C85" i="1"/>
  <c r="D85" i="1"/>
  <c r="E85" i="1"/>
  <c r="F85" i="1"/>
  <c r="G85" i="1"/>
  <c r="H85" i="1"/>
  <c r="I85" i="1"/>
  <c r="J85" i="1"/>
  <c r="B84" i="1"/>
  <c r="C84" i="1"/>
  <c r="D84" i="1"/>
  <c r="E84" i="1"/>
  <c r="F84" i="1"/>
  <c r="G84" i="1"/>
  <c r="H84" i="1"/>
  <c r="I84" i="1"/>
  <c r="J84" i="1"/>
  <c r="B83" i="1"/>
  <c r="C83" i="1"/>
  <c r="D83" i="1"/>
  <c r="E83" i="1"/>
  <c r="F83" i="1"/>
  <c r="G83" i="1"/>
  <c r="H83" i="1"/>
  <c r="I83" i="1"/>
  <c r="J83" i="1"/>
  <c r="B82" i="1"/>
  <c r="C82" i="1"/>
  <c r="D82" i="1"/>
  <c r="E82" i="1"/>
  <c r="F82" i="1"/>
  <c r="G82" i="1"/>
  <c r="H82" i="1"/>
  <c r="I82" i="1"/>
  <c r="J82" i="1"/>
  <c r="B81" i="1"/>
  <c r="C81" i="1"/>
  <c r="D81" i="1"/>
  <c r="E81" i="1"/>
  <c r="F81" i="1"/>
  <c r="G81" i="1"/>
  <c r="H81" i="1"/>
  <c r="I81" i="1"/>
  <c r="J81" i="1"/>
  <c r="B80" i="1"/>
  <c r="C80" i="1"/>
  <c r="D80" i="1"/>
  <c r="E80" i="1"/>
  <c r="F80" i="1"/>
  <c r="G80" i="1"/>
  <c r="H80" i="1"/>
  <c r="I80" i="1"/>
  <c r="J80" i="1"/>
  <c r="B79" i="1"/>
  <c r="C79" i="1"/>
  <c r="D79" i="1"/>
  <c r="E79" i="1"/>
  <c r="F79" i="1"/>
  <c r="G79" i="1"/>
  <c r="H79" i="1"/>
  <c r="I79" i="1"/>
  <c r="J79" i="1"/>
  <c r="B78" i="1"/>
  <c r="C78" i="1"/>
  <c r="D78" i="1"/>
  <c r="E78" i="1"/>
  <c r="F78" i="1"/>
  <c r="G78" i="1"/>
  <c r="H78" i="1"/>
  <c r="I78" i="1"/>
  <c r="J78" i="1"/>
  <c r="B77" i="1"/>
  <c r="C77" i="1"/>
  <c r="D77" i="1"/>
  <c r="E77" i="1"/>
  <c r="F77" i="1"/>
  <c r="G77" i="1"/>
  <c r="H77" i="1"/>
  <c r="I77" i="1"/>
  <c r="J77" i="1"/>
  <c r="B76" i="1"/>
  <c r="C76" i="1"/>
  <c r="D76" i="1"/>
  <c r="E76" i="1"/>
  <c r="F76" i="1"/>
  <c r="G76" i="1"/>
  <c r="H76" i="1"/>
  <c r="I76" i="1"/>
  <c r="J76" i="1"/>
  <c r="B75" i="1"/>
  <c r="C75" i="1"/>
  <c r="D75" i="1"/>
  <c r="E75" i="1"/>
  <c r="F75" i="1"/>
  <c r="G75" i="1"/>
  <c r="H75" i="1"/>
  <c r="I75" i="1"/>
  <c r="J75" i="1"/>
  <c r="B74" i="1"/>
  <c r="C74" i="1"/>
  <c r="D74" i="1"/>
  <c r="E74" i="1"/>
  <c r="F74" i="1"/>
  <c r="G74" i="1"/>
  <c r="H74" i="1"/>
  <c r="I74" i="1"/>
  <c r="J74" i="1"/>
  <c r="B73" i="1"/>
  <c r="C73" i="1"/>
  <c r="D73" i="1"/>
  <c r="E73" i="1"/>
  <c r="F73" i="1"/>
  <c r="G73" i="1"/>
  <c r="H73" i="1"/>
  <c r="I73" i="1"/>
  <c r="J73" i="1"/>
  <c r="B72" i="1"/>
  <c r="C72" i="1"/>
  <c r="D72" i="1"/>
  <c r="E72" i="1"/>
  <c r="F72" i="1"/>
  <c r="G72" i="1"/>
  <c r="H72" i="1"/>
  <c r="I72" i="1"/>
  <c r="J72" i="1"/>
  <c r="B71" i="1"/>
  <c r="C71" i="1"/>
  <c r="D71" i="1"/>
  <c r="E71" i="1"/>
  <c r="F71" i="1"/>
  <c r="G71" i="1"/>
  <c r="H71" i="1"/>
  <c r="I71" i="1"/>
  <c r="J71" i="1"/>
  <c r="B70" i="1"/>
  <c r="C70" i="1"/>
  <c r="D70" i="1"/>
  <c r="E70" i="1"/>
  <c r="F70" i="1"/>
  <c r="G70" i="1"/>
  <c r="H70" i="1"/>
  <c r="I70" i="1"/>
  <c r="J70" i="1"/>
  <c r="B69" i="1"/>
  <c r="C69" i="1"/>
  <c r="D69" i="1"/>
  <c r="E69" i="1"/>
  <c r="F69" i="1"/>
  <c r="G69" i="1"/>
  <c r="H69" i="1"/>
  <c r="I69" i="1"/>
  <c r="J69" i="1"/>
  <c r="B68" i="1"/>
  <c r="C68" i="1"/>
  <c r="D68" i="1"/>
  <c r="E68" i="1"/>
  <c r="F68" i="1"/>
  <c r="G68" i="1"/>
  <c r="H68" i="1"/>
  <c r="I68" i="1"/>
  <c r="J68" i="1"/>
  <c r="B67" i="1"/>
  <c r="C67" i="1"/>
  <c r="D67" i="1"/>
  <c r="E67" i="1"/>
  <c r="F67" i="1"/>
  <c r="G67" i="1"/>
  <c r="H67" i="1"/>
  <c r="I67" i="1"/>
  <c r="J67" i="1"/>
  <c r="B66" i="1"/>
  <c r="C66" i="1"/>
  <c r="D66" i="1"/>
  <c r="E66" i="1"/>
  <c r="F66" i="1"/>
  <c r="G66" i="1"/>
  <c r="H66" i="1"/>
  <c r="I66" i="1"/>
  <c r="J66" i="1"/>
  <c r="B65" i="1"/>
  <c r="C65" i="1"/>
  <c r="D65" i="1"/>
  <c r="E65" i="1"/>
  <c r="F65" i="1"/>
  <c r="G65" i="1"/>
  <c r="H65" i="1"/>
  <c r="I65" i="1"/>
  <c r="J65" i="1"/>
  <c r="B64" i="1"/>
  <c r="C64" i="1"/>
  <c r="D64" i="1"/>
  <c r="E64" i="1"/>
  <c r="F64" i="1"/>
  <c r="G64" i="1"/>
  <c r="H64" i="1"/>
  <c r="I64" i="1"/>
  <c r="J64" i="1"/>
  <c r="B63" i="1"/>
  <c r="C63" i="1"/>
  <c r="D63" i="1"/>
  <c r="E63" i="1"/>
  <c r="F63" i="1"/>
  <c r="G63" i="1"/>
  <c r="H63" i="1"/>
  <c r="I63" i="1"/>
  <c r="J63" i="1"/>
  <c r="B62" i="1"/>
  <c r="C62" i="1"/>
  <c r="D62" i="1"/>
  <c r="E62" i="1"/>
  <c r="F62" i="1"/>
  <c r="G62" i="1"/>
  <c r="H62" i="1"/>
  <c r="I62" i="1"/>
  <c r="J62" i="1"/>
  <c r="B61" i="1"/>
  <c r="C61" i="1"/>
  <c r="D61" i="1"/>
  <c r="E61" i="1"/>
  <c r="F61" i="1"/>
  <c r="G61" i="1"/>
  <c r="H61" i="1"/>
  <c r="I61" i="1"/>
  <c r="J61" i="1"/>
  <c r="B60" i="1"/>
  <c r="C60" i="1"/>
  <c r="D60" i="1"/>
  <c r="E60" i="1"/>
  <c r="F60" i="1"/>
  <c r="G60" i="1"/>
  <c r="H60" i="1"/>
  <c r="I60" i="1"/>
  <c r="J60" i="1"/>
  <c r="B59" i="1"/>
  <c r="C59" i="1"/>
  <c r="D59" i="1"/>
  <c r="E59" i="1"/>
  <c r="F59" i="1"/>
  <c r="G59" i="1"/>
  <c r="H59" i="1"/>
  <c r="I59" i="1"/>
  <c r="J59" i="1"/>
  <c r="B58" i="1"/>
  <c r="C58" i="1"/>
  <c r="D58" i="1"/>
  <c r="E58" i="1"/>
  <c r="F58" i="1"/>
  <c r="G58" i="1"/>
  <c r="H58" i="1"/>
  <c r="I58" i="1"/>
  <c r="J58" i="1"/>
  <c r="B57" i="1"/>
  <c r="C57" i="1"/>
  <c r="D57" i="1"/>
  <c r="E57" i="1"/>
  <c r="F57" i="1"/>
  <c r="G57" i="1"/>
  <c r="H57" i="1"/>
  <c r="I57" i="1"/>
  <c r="J57" i="1"/>
  <c r="B56" i="1"/>
  <c r="C56" i="1"/>
  <c r="D56" i="1"/>
  <c r="E56" i="1"/>
  <c r="F56" i="1"/>
  <c r="G56" i="1"/>
  <c r="H56" i="1"/>
  <c r="I56" i="1"/>
  <c r="J56" i="1"/>
  <c r="B55" i="1"/>
  <c r="C55" i="1"/>
  <c r="D55" i="1"/>
  <c r="E55" i="1"/>
  <c r="F55" i="1"/>
  <c r="G55" i="1"/>
  <c r="H55" i="1"/>
  <c r="I55" i="1"/>
  <c r="J55" i="1"/>
  <c r="B54" i="1"/>
  <c r="C54" i="1"/>
  <c r="D54" i="1"/>
  <c r="E54" i="1"/>
  <c r="F54" i="1"/>
  <c r="G54" i="1"/>
  <c r="H54" i="1"/>
  <c r="I54" i="1"/>
  <c r="J54" i="1"/>
  <c r="B53" i="1"/>
  <c r="C53" i="1"/>
  <c r="D53" i="1"/>
  <c r="E53" i="1"/>
  <c r="F53" i="1"/>
  <c r="G53" i="1"/>
  <c r="H53" i="1"/>
  <c r="I53" i="1"/>
  <c r="J53" i="1"/>
  <c r="B52" i="1"/>
  <c r="C52" i="1"/>
  <c r="D52" i="1"/>
  <c r="E52" i="1"/>
  <c r="F52" i="1"/>
  <c r="G52" i="1"/>
  <c r="H52" i="1"/>
  <c r="I52" i="1"/>
  <c r="J52" i="1"/>
  <c r="B51" i="1"/>
  <c r="C51" i="1"/>
  <c r="D51" i="1"/>
  <c r="E51" i="1"/>
  <c r="F51" i="1"/>
  <c r="G51" i="1"/>
  <c r="H51" i="1"/>
  <c r="I51" i="1"/>
  <c r="J51" i="1"/>
  <c r="B50" i="1"/>
  <c r="C50" i="1"/>
  <c r="D50" i="1"/>
  <c r="E50" i="1"/>
  <c r="F50" i="1"/>
  <c r="G50" i="1"/>
  <c r="H50" i="1"/>
  <c r="I50" i="1"/>
  <c r="J50" i="1"/>
  <c r="B49" i="1"/>
  <c r="C49" i="1"/>
  <c r="D49" i="1"/>
  <c r="E49" i="1"/>
  <c r="F49" i="1"/>
  <c r="G49" i="1"/>
  <c r="H49" i="1"/>
  <c r="I49" i="1"/>
  <c r="J49" i="1"/>
  <c r="B48" i="1"/>
  <c r="C48" i="1"/>
  <c r="D48" i="1"/>
  <c r="E48" i="1"/>
  <c r="F48" i="1"/>
  <c r="G48" i="1"/>
  <c r="H48" i="1"/>
  <c r="I48" i="1"/>
  <c r="J48" i="1"/>
  <c r="B47" i="1"/>
  <c r="C47" i="1"/>
  <c r="D47" i="1"/>
  <c r="E47" i="1"/>
  <c r="F47" i="1"/>
  <c r="G47" i="1"/>
  <c r="H47" i="1"/>
  <c r="I47" i="1"/>
  <c r="J47" i="1"/>
  <c r="B46" i="1"/>
  <c r="C46" i="1"/>
  <c r="D46" i="1"/>
  <c r="E46" i="1"/>
  <c r="F46" i="1"/>
  <c r="G46" i="1"/>
  <c r="H46" i="1"/>
  <c r="I46" i="1"/>
  <c r="J46" i="1"/>
  <c r="B45" i="1"/>
  <c r="C45" i="1"/>
  <c r="D45" i="1"/>
  <c r="E45" i="1"/>
  <c r="F45" i="1"/>
  <c r="G45" i="1"/>
  <c r="H45" i="1"/>
  <c r="I45" i="1"/>
  <c r="J45" i="1"/>
  <c r="B44" i="1"/>
  <c r="C44" i="1"/>
  <c r="D44" i="1"/>
  <c r="E44" i="1"/>
  <c r="F44" i="1"/>
  <c r="G44" i="1"/>
  <c r="H44" i="1"/>
  <c r="I44" i="1"/>
  <c r="J44" i="1"/>
  <c r="B43" i="1"/>
  <c r="C43" i="1"/>
  <c r="D43" i="1"/>
  <c r="E43" i="1"/>
  <c r="F43" i="1"/>
  <c r="G43" i="1"/>
  <c r="H43" i="1"/>
  <c r="I43" i="1"/>
  <c r="J43" i="1"/>
  <c r="B42" i="1"/>
  <c r="C42" i="1"/>
  <c r="D42" i="1"/>
  <c r="E42" i="1"/>
  <c r="F42" i="1"/>
  <c r="G42" i="1"/>
  <c r="H42" i="1"/>
  <c r="I42" i="1"/>
  <c r="J42" i="1"/>
  <c r="B41" i="1"/>
  <c r="C41" i="1"/>
  <c r="D41" i="1"/>
  <c r="E41" i="1"/>
  <c r="F41" i="1"/>
  <c r="G41" i="1"/>
  <c r="H41" i="1"/>
  <c r="I41" i="1"/>
  <c r="J41" i="1"/>
  <c r="B40" i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8" i="1"/>
  <c r="C38" i="1"/>
  <c r="D38" i="1"/>
  <c r="E38" i="1"/>
  <c r="F38" i="1"/>
  <c r="G38" i="1"/>
  <c r="H38" i="1"/>
  <c r="I38" i="1"/>
  <c r="J38" i="1"/>
  <c r="B37" i="1"/>
  <c r="C37" i="1"/>
  <c r="D37" i="1"/>
  <c r="E37" i="1"/>
  <c r="F37" i="1"/>
  <c r="G37" i="1"/>
  <c r="H37" i="1"/>
  <c r="I37" i="1"/>
  <c r="J37" i="1"/>
  <c r="B36" i="1"/>
  <c r="C36" i="1"/>
  <c r="D36" i="1"/>
  <c r="E36" i="1"/>
  <c r="F36" i="1"/>
  <c r="G36" i="1"/>
  <c r="H36" i="1"/>
  <c r="I36" i="1"/>
  <c r="J36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2" i="1"/>
  <c r="C32" i="1"/>
  <c r="D32" i="1"/>
  <c r="E32" i="1"/>
  <c r="F32" i="1"/>
  <c r="G32" i="1"/>
  <c r="H32" i="1"/>
  <c r="I32" i="1"/>
  <c r="J32" i="1"/>
  <c r="B31" i="1"/>
  <c r="C31" i="1"/>
  <c r="D31" i="1"/>
  <c r="E31" i="1"/>
  <c r="F31" i="1"/>
  <c r="G31" i="1"/>
  <c r="H31" i="1"/>
  <c r="I31" i="1"/>
  <c r="J31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8" i="1"/>
  <c r="C28" i="1"/>
  <c r="D28" i="1"/>
  <c r="E28" i="1"/>
  <c r="F28" i="1"/>
  <c r="G28" i="1"/>
  <c r="H28" i="1"/>
  <c r="I28" i="1"/>
  <c r="J28" i="1"/>
  <c r="B27" i="1"/>
  <c r="C27" i="1"/>
  <c r="D27" i="1"/>
  <c r="E27" i="1"/>
  <c r="F27" i="1"/>
  <c r="G27" i="1"/>
  <c r="H27" i="1"/>
  <c r="I27" i="1"/>
  <c r="J27" i="1"/>
  <c r="B26" i="1"/>
  <c r="C26" i="1"/>
  <c r="D26" i="1"/>
  <c r="E26" i="1"/>
  <c r="F26" i="1"/>
  <c r="G26" i="1"/>
  <c r="H26" i="1"/>
  <c r="I26" i="1"/>
  <c r="J26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3" i="1"/>
  <c r="C23" i="1"/>
  <c r="D23" i="1"/>
  <c r="E23" i="1"/>
  <c r="F23" i="1"/>
  <c r="G23" i="1"/>
  <c r="H23" i="1"/>
  <c r="I23" i="1"/>
  <c r="J23" i="1"/>
  <c r="B22" i="1"/>
  <c r="C22" i="1"/>
  <c r="D22" i="1"/>
  <c r="E22" i="1"/>
  <c r="F22" i="1"/>
  <c r="G22" i="1"/>
  <c r="H22" i="1"/>
  <c r="I22" i="1"/>
  <c r="J22" i="1"/>
  <c r="B21" i="1"/>
  <c r="C21" i="1"/>
  <c r="D21" i="1"/>
  <c r="E21" i="1"/>
  <c r="F21" i="1"/>
  <c r="G21" i="1"/>
  <c r="H21" i="1"/>
  <c r="I21" i="1"/>
  <c r="J21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8" i="1"/>
  <c r="C18" i="1"/>
  <c r="D18" i="1"/>
  <c r="E18" i="1"/>
  <c r="F18" i="1"/>
  <c r="G18" i="1"/>
  <c r="H18" i="1"/>
  <c r="I18" i="1"/>
  <c r="J18" i="1"/>
  <c r="B17" i="1"/>
  <c r="C17" i="1"/>
  <c r="D17" i="1"/>
  <c r="E17" i="1"/>
  <c r="F17" i="1"/>
  <c r="G17" i="1"/>
  <c r="H17" i="1"/>
  <c r="I17" i="1"/>
  <c r="J17" i="1"/>
  <c r="B16" i="1"/>
  <c r="C16" i="1"/>
  <c r="D16" i="1"/>
  <c r="E16" i="1"/>
  <c r="F16" i="1"/>
  <c r="G16" i="1"/>
  <c r="H16" i="1"/>
  <c r="I16" i="1"/>
  <c r="J16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3" i="1"/>
  <c r="C13" i="1"/>
  <c r="D13" i="1"/>
  <c r="E13" i="1"/>
  <c r="F13" i="1"/>
  <c r="G13" i="1"/>
  <c r="H13" i="1"/>
  <c r="I13" i="1"/>
  <c r="J13" i="1"/>
  <c r="B12" i="1"/>
  <c r="C12" i="1"/>
  <c r="D12" i="1"/>
  <c r="E12" i="1"/>
  <c r="F12" i="1"/>
  <c r="G12" i="1"/>
  <c r="H12" i="1"/>
  <c r="I12" i="1"/>
  <c r="J12" i="1"/>
  <c r="B11" i="1"/>
  <c r="C11" i="1"/>
  <c r="D11" i="1"/>
  <c r="E11" i="1"/>
  <c r="F11" i="1"/>
  <c r="G11" i="1"/>
  <c r="H11" i="1"/>
  <c r="I11" i="1"/>
  <c r="J11" i="1"/>
  <c r="B10" i="1"/>
  <c r="C10" i="1"/>
  <c r="D10" i="1"/>
  <c r="E10" i="1"/>
  <c r="F10" i="1"/>
  <c r="G10" i="1"/>
  <c r="H10" i="1"/>
  <c r="I10" i="1"/>
  <c r="J10" i="1"/>
  <c r="B9" i="1"/>
  <c r="C9" i="1"/>
  <c r="D9" i="1"/>
  <c r="E9" i="1"/>
  <c r="F9" i="1"/>
  <c r="G9" i="1"/>
  <c r="H9" i="1"/>
  <c r="I9" i="1"/>
  <c r="J9" i="1"/>
  <c r="B8" i="1"/>
  <c r="C8" i="1"/>
  <c r="D8" i="1"/>
  <c r="E8" i="1"/>
  <c r="F8" i="1"/>
  <c r="G8" i="1"/>
  <c r="H8" i="1"/>
  <c r="I8" i="1"/>
  <c r="J8" i="1"/>
  <c r="B7" i="1"/>
  <c r="C7" i="1"/>
  <c r="D7" i="1"/>
  <c r="E7" i="1"/>
  <c r="F7" i="1"/>
  <c r="G7" i="1"/>
  <c r="H7" i="1"/>
  <c r="I7" i="1"/>
  <c r="J7" i="1"/>
  <c r="C6" i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<sst xmlns="http://schemas.openxmlformats.org/spreadsheetml/2006/main" count="1867" uniqueCount="1138">
  <si>
    <t>index:1|imgUrl:Matthew-Olyphant-Chicago-Theater-2012.jpg|maxWidth:1600|maxHeight:1455|orientation:landscape|index2:1|thumb:Matthew-Olyphant-Chicago-Theater-2012.jpg|alt:Matthew Olyphant - Chicago Theater - 2012 - Spray paint,oil,oil paint stick,charcoal,on canvas - 84&amp;#34; x 96&amp;#34;|title:Matthew Olyphant - Chicago Theater - 2012 - Spray paint,oil,oil paint stick,charcoal,on canvas - 84&amp;#34; x 96&amp;#34;|END</t>
  </si>
  <si>
    <t>index:2|imgUrl:Matthew-Olyphant-Speed-of-Orange-(film-art)-2012.jpg|maxWidth:1600|maxHeight:991|orientation:portrait|index2:2|thumb:Matthew-Olyphant-Speed-of-Orange-(film-art)-2012.jpg|alt:Matthew Olyphant - Speed of Orange (film art) - 2012 - Spray paint,oil paint stick on canvas - 32&amp;#34; x 46&amp;#34;|title:Matthew Olyphant - Speed of Orange (film art) - 2012 - Spray paint,oil paint stick on canvas - 32&amp;#34; x 46&amp;#34;|END</t>
  </si>
  <si>
    <t>index:3|imgUrl:Matthew-Olyphant-Chesapeake-2012.jpg|maxWidth:1600|maxHeight:1081|orientation:landscape|index2:3|thumb:Matthew-Olyphant-Chesapeake-2012.jpg|alt:Matthew Olyphant - Chesapeake - 2012 - Spray paint,oil paint stick,oil,on canvas - 24&amp;#34; x 36&amp;#34;|title:Matthew Olyphant - Chesapeake - 2012 - Spray paint,oil paint stick,oil,on canvas - 24&amp;#34; x 36&amp;#34;|END</t>
  </si>
  <si>
    <t>index:4|imgUrl:Matthew-Olyphant-GG-Black-2012.jpg|maxWidth:1600|maxHeight:1269|orientation:landscape|index2:4|thumb:Matthew-Olyphant-GG-Black-2012.jpg|alt:Matthew Olyphant - GG Black - 2012 - Spray paint,oil paint stick on canvas - 20&amp;#34; x 32&amp;#34;|title:Matthew Olyphant - GG Black - 2012 - Spray paint,oil paint stick on canvas - 20&amp;#34; x 32&amp;#34;|END</t>
  </si>
  <si>
    <t>index:5|imgUrl:Matthew-Olyphant-Philly-2012.jpg|maxWidth:1600|maxHeight:1065|orientation:landscape|index2:5|thumb:Matthew-Olyphant-Philly-2012.jpg|alt:Matthew Olyphant - Philly - 2012 - Spray paint,oil,oil paint stick,acrylic,on canvas - 42&amp;#34; x 56&amp;#34;|title:Matthew Olyphant - Philly - 2012 - Spray paint,oil,oil paint stick,acrylic,on canvas - 42&amp;#34; x 56&amp;#34;|END</t>
  </si>
  <si>
    <t>index:6|imgUrl:Matthew-Olyphant-Genos-2012.jpg|maxWidth:1600|maxHeight:966|orientation:portrait|index2:6|thumb:Matthew-Olyphant-Genos-2012.jpg|alt:Matthew Olyphant - Genos - 2012 - Spray paint,oil paint stick,acrylic,oil,on canvas - 42&amp;#34; x 60&amp;#34;|title:Matthew Olyphant - Genos - 2012 - Spray paint,oil paint stick,acrylic,oil,on canvas - 42&amp;#34; x 60&amp;#34;|END</t>
  </si>
  <si>
    <t>index:7|imgUrl:Matthew-Olyphant-DC-2012.jpg|maxWidth:1600|maxHeight:1060|orientation:landscape|index2:7|thumb:Matthew-Olyphant-DC-2012.jpg|alt:Matthew Olyphant - DC - 2012 - Spray paint,oil,oil paint stick,on canvas - 24&amp;#34; x 36&amp;#34;|title:Matthew Olyphant - DC - 2012 - Spray paint,oil,oil paint stick,on canvas - 24&amp;#34; x 36&amp;#34;|END</t>
  </si>
  <si>
    <t>index:8|imgUrl:Matthew-Olyphant-Yellow-Cab-2012.jpg|maxWidth:1600|maxHeight:1088|orientation:landscape|index2:8|thumb:Matthew-Olyphant-Yellow-Cab-2012.jpg|alt:Matthew Olyphant - Yellow Cab - 2012 - Spray paint,oil,acrylic,oil paint stick,charcoal,on canvas - 42&amp;#34; x 56&amp;#34;|title:Matthew Olyphant - Yellow Cab - 2012 - Spray paint,oil,acrylic,oil paint stick,charcoal,on canvas - 42&amp;#34; x 56&amp;#34;|END</t>
  </si>
  <si>
    <t>index:9|imgUrl:Matthew-Olyphant-Pick-window-2012.jpg|maxWidth:1600|maxHeight:1068|orientation:landscape|index2:9|thumb:Matthew-Olyphant-Pick-window-2012.jpg|alt:Matthew Olyphant - Pick window - 2012 - Spray paint,oil,oil paint stick,charcoal,acrylic,on canvas - 44&amp;#34; x 58&amp;#34;|title:Matthew Olyphant - Pick window - 2012 - Spray paint,oil,oil paint stick,charcoal,acrylic,on canvas - 44&amp;#34; x 58&amp;#34;|END</t>
  </si>
  <si>
    <t>index:10|imgUrl:Matthew-Olyphant-GG-Blue-2012.jpg|maxWidth:1600|maxHeight:1294|orientation:landscape|index2:10|thumb:Matthew-Olyphant-GG-Blue-2012.jpg|alt:Matthew Olyphant - GG Blue - 2012 - Spray paint,charcoal,oil,on canvas - 44&amp;#34; x 58&amp;#34;|title:Matthew Olyphant - GG Blue - 2012 - Spray paint,charcoal,oil,on canvas - 44&amp;#34; x 58&amp;#34;|END</t>
  </si>
  <si>
    <t>index:11|imgUrl:Matthew-Olyphant-Windows-2012.jpg|maxWidth:1600|maxHeight:1308|orientation:landscape|index2:11|thumb:Matthew-Olyphant-Windows-2012.jpg|alt:Matthew Olyphant - Windows - 2012 - Spray paint,charcoal,oil,on canvas - 44&amp;#34; x 62&amp;#34;|title:Matthew Olyphant - Windows - 2012 - Spray paint,charcoal,oil,on canvas - 44&amp;#34; x 62&amp;#34;|END</t>
  </si>
  <si>
    <t>index:12|imgUrl:Matthew-Olyphant-GG-purple-2012.jpg|maxWidth:1600|maxHeight:1043|orientation:landscape|index2:12|thumb:Matthew-Olyphant-GG-purple-2012.jpg|alt:Matthew Olyphant - GG purple - 2012 - Spray paint,oil,acrylic,charcoal,on canvas - 32&amp;#34; x 44&amp;#34;|title:Matthew Olyphant - GG purple - 2012 - Spray paint,oil,acrylic,charcoal,on canvas - 32&amp;#34; x 44&amp;#34;|END</t>
  </si>
  <si>
    <t>index:13|imgUrl:Matthew-Olyphant-Chicago-Skyline-2012.jpg|maxWidth:1600|maxHeight:487|orientation:portrait|index2:13|thumb:Matthew-Olyphant-Chicago-Skyline-2012.jpg|alt:Matthew Olyphant - Chicago Skyline - 2012 - Spray paint,acrylic,oil,oil paint stick,charcoal,on canvas - 66&amp;#34; x 180&amp;#34;|title:Matthew Olyphant - Chicago Skyline - 2012 - Spray paint,acrylic,oil,oil paint stick,charcoal,on canvas - 66&amp;#34; x 180&amp;#34;|END</t>
  </si>
  <si>
    <t>index:14|imgUrl:Matthew-Olyphant-Pink-Dot-2012.jpg|maxWidth:1600|maxHeight:2040|orientation:portrait|index2:14|thumb:Matthew-Olyphant-Pink-Dot-2012.jpg|alt:Matthew Olyphant - Pink Dot - 2012 - Spray paint on canvas - 44&amp;#34; x 52&amp;#34;|title:Matthew Olyphant - Pink Dot - 2012 - Spray paint on canvas - 44&amp;#34; x 52&amp;#34;|END</t>
  </si>
  <si>
    <t>index:15|imgUrl:Matthew-Olyphant-Pink-House-2011.jpg|maxWidth:1600|maxHeight:1993|orientation:portrait|index2:15|thumb:Matthew-Olyphant-Pink-House-2011.jpg|alt:Matthew Olyphant - Pink House - 2011 - Spray paint,oil,oil paint stick,charcoal,acrylic,on canvas - 46&amp;#34; x 56&amp;#34;|title:Matthew Olyphant - Pink House - 2011 - Spray paint,oil,oil paint stick,charcoal,acrylic,on canvas - 46&amp;#34; x 56&amp;#34;|END</t>
  </si>
  <si>
    <t>index:16|imgUrl:Matthew-Olyphant-Crimson-2011.jpg|maxWidth:1600|maxHeight:1978|orientation:portrait|index2:16|thumb:Matthew-Olyphant-Crimson-2011.jpg|alt:Matthew Olyphant - Crimson - 2011 - Spray paint,oil,oil paint stick,acrylic,charcoal,on canvas - 44&amp;#34; x 56&amp;#34;|title:Matthew Olyphant - Crimson - 2011 - Spray paint,oil,oil paint stick,acrylic,charcoal,on canvas - 44&amp;#34; x 56&amp;#34;|END</t>
  </si>
  <si>
    <t>index:17|imgUrl:Matthew-Olyphant-Adeline-2011.jpg|maxWidth:1600|maxHeight:1976|orientation:portrait|index2:17|thumb:Matthew-Olyphant-Adeline-2011.jpg|alt:Matthew Olyphant - Adeline - 2011 - Spray paint,oil,acrylic,oil paint stick,charcoal,on canvas - 46&amp;#34; x 56&amp;#34;|title:Matthew Olyphant - Adeline - 2011 - Spray paint,oil,acrylic,oil paint stick,charcoal,on canvas - 46&amp;#34; x 56&amp;#34;|END</t>
  </si>
  <si>
    <t>index:18|imgUrl:Matthew-Olyphant-Shine,Panic,Freeze-2011.jpg|maxWidth:1600|maxHeight:1196|orientation:landscape|index2:18|thumb:Matthew-Olyphant-Shine,Panic,Freeze-2011.jpg|alt:Matthew Olyphant - Shine,Panic,Freeze - 2011 - Diptych - Spray paint,oil,oil paint stick,acrylic,on canvas - 48&amp;#34; x 44&amp;#34;|title:Matthew Olyphant - Shine,Panic,Freeze - 2011 - Diptych - Spray paint,oil,oil paint stick,acrylic,on canvas - 48&amp;#34; x 44&amp;#34;|END</t>
  </si>
  <si>
    <t>index:19|imgUrl:Matthew-Olyphant-Distortion-2011.jpg|maxWidth:1600|maxHeight:1183|orientation:landscape|index2:19|thumb:Matthew-Olyphant-Distortion-2011.jpg|alt:Matthew Olyphant - Distortion - 2011 - Diptych - Spray paint,oil,oil paint stick,acrylic,on canvas - 44&amp;#34; x 48&amp;#34;|title:Matthew Olyphant - Distortion - 2011 - Diptych - Spray paint,oil,oil paint stick,acrylic,on canvas - 44&amp;#34; x 48&amp;#34;|END</t>
  </si>
  <si>
    <t>index:20|imgUrl:Matthew-Olyphant-Thin-Red-Line-2012.jpg|maxWidth:1600|maxHeight:1888|orientation:portrait|index2:20|thumb:Matthew-Olyphant-Thin-Red-Line-2012.jpg|alt:Matthew Olyphant - Thin Red Line - 2012 - (Commission Piece) Oil, Acrylic, Spray Paint, Charcoal, Oil Paint Stick On Canvas - 56&amp;#34; x 78&amp;#34;|title:Matthew Olyphant - Thin Red Line - 2012 - (Commission Piece) Oil, Acrylic, Spray Paint, Charcoal, Oil Paint Stick On Canvas - 56&amp;#34; x 78&amp;#34;|END</t>
  </si>
  <si>
    <t>index:21|imgUrl:Matthew-Olyphant-GG-White-2011.jpg|maxWidth:1600|maxHeight:407|orientation:portrait|index2:21|thumb:Matthew-Olyphant-GG-White-2011.jpg|alt:Matthew Olyphant - GG White - 2011 - Charcoal,spray paint,acrylic,on canvas - 18&amp;#34; x 46&amp;#34;|title:Matthew Olyphant - GG White - 2011 - Charcoal,spray paint,acrylic,on canvas - 18&amp;#34; x 46&amp;#34;|END</t>
  </si>
  <si>
    <t>index:22|imgUrl:Matthew-Olyphant-Femme-Fetal-2011.jpg|maxWidth:1600|maxHeight:2143|orientation:portrait|index2:22|thumb:Matthew-Olyphant-Femme-Fetal-2011.jpg|alt:Matthew Olyphant - Femme Fetal - 2011 - Diptych - Spray paint,oil paint stick,on canvas - 24&amp;#34; x 32&amp;#34;|title:Matthew Olyphant - Femme Fetal - 2011 - Diptych - Spray paint,oil paint stick,on canvas - 24&amp;#34; x 32&amp;#34;|END</t>
  </si>
  <si>
    <t>index:23|imgUrl:Matthew-Olyphant-Beat-a-Dead-Horse-2011.jpg|maxWidth:1600|maxHeight:790|orientation:portrait|index2:23|thumb:Matthew-Olyphant-Beat-a-Dead-Horse-2011.jpg|alt:Matthew Olyphant - Beat a Dead Horse - 2011 - Spray paint,oil,oil paint stick,on canvas - 12&amp;#34; x 20&amp;#34;|title:Matthew Olyphant - Beat a Dead Horse - 2011 - Spray paint,oil,oil paint stick,on canvas - 12&amp;#34; x 20&amp;#34;|END</t>
  </si>
  <si>
    <t>index:24|imgUrl:Matthew-Olyphant-Candy-Cane-2011.jpg|maxWidth:1600|maxHeight:856|orientation:portrait|index2:24|thumb:Matthew-Olyphant-Candy-Cane-2011.jpg|alt:Matthew Olyphant - Candy Cane - 2011 - Spray paint,oil,oil paint stick,acrylic,charcoal,on canvas - 30&amp;#34; x 60&amp;#34;|title:Matthew Olyphant - Candy Cane - 2011 - Spray paint,oil,oil paint stick,acrylic,charcoal,on canvas - 30&amp;#34; x 60&amp;#34;|END</t>
  </si>
  <si>
    <t>index:25|imgUrl:Matthew-Olyphant-GG-(thin-line)-2011.jpg|maxWidth:1600|maxHeight:679|orientation:portrait|index2:25|thumb:Matthew-Olyphant-GG-(thin-line)-2011.jpg|alt:Matthew Olyphant - GG (thin line) - 2011 - Spray paint,charcoal,on canvas - 12&amp;#34; x 20&amp;#34;|title:Matthew Olyphant - GG (thin line) - 2011 - Spray paint,charcoal,on canvas - 12&amp;#34; x 20&amp;#34;|END</t>
  </si>
  <si>
    <t>index:26|imgUrl:Matthew-Olyphant-The-Arch-(population-330,003)-2011.jpg|maxWidth:1600|maxHeight:1104|orientation:landscape|index2:26|thumb:Matthew-Olyphant-The-Arch-(population-330,003)-2011.jpg|alt:Matthew Olyphant - The Arch (population 330,003) - 2011 - Spray paint,oil,oil paint stick,charcoal,on canvas - 44&amp;#34; x 62&amp;#34;|title:Matthew Olyphant - The Arch (population 330,003) - 2011 - Spray paint,oil,oil paint stick,charcoal,on canvas - 44&amp;#34; x 62&amp;#34;|END</t>
  </si>
  <si>
    <t>index:27|imgUrl:Matthew-Olyphant-Kentucky-2011.jpg|maxWidth:1600|maxHeight:1167|orientation:landscape|index2:27|thumb:Matthew-Olyphant-Kentucky-2011.jpg|alt:Matthew Olyphant - Kentucky - 2011 - Spray paint,charcoal,acrylic,oil,oil paint stick,on canvas - 44&amp;#34; x 58&amp;#34;|title:Matthew Olyphant - Kentucky - 2011 - Spray paint,charcoal,acrylic,oil,oil paint stick,on canvas - 44&amp;#34; x 58&amp;#34;|END</t>
  </si>
  <si>
    <t>index:29|imgUrl:Matthew-Olyphant-Fog-2011.jpg|maxWidth:1600|maxHeight:1214|orientation:landscape|index2:29|thumb:Matthew-Olyphant-Fog-2011.jpg|alt:Matthew Olyphant - Fog - 2011 - Spray paint,acrylic,oil paint stick,oil,on canvas - 32&amp;#34; x 42&amp;#34;|title:Matthew Olyphant - Fog - 2011 - Spray paint,acrylic,oil paint stick,oil,on canvas - 32&amp;#34; x 42&amp;#34;|END</t>
  </si>
  <si>
    <t>index:30|imgUrl:Matthew-Olyphant-Frantic-2011.jpg|maxWidth:1600|maxHeight:1005|orientation:landscape|index2:30|thumb:Matthew-Olyphant-Frantic-2011.jpg|alt:Matthew Olyphant - Frantic - 2011 - Spray paint,oil,oil paint stick,charcoal,on canvas - 30&amp;#34; x 60&amp;#34;|title:Matthew Olyphant - Frantic - 2011 - Spray paint,oil,oil paint stick,charcoal,on canvas - 30&amp;#34; x 60&amp;#34;|END</t>
  </si>
  <si>
    <t>index:31|imgUrl:Matthew-Olyphant-Suburbia-2011.jpg|maxWidth:1600|maxHeight:1073|orientation:landscape|index2:31|thumb:Matthew-Olyphant-Suburbia-2011.jpg|alt:Matthew Olyphant - Suburbia - 2011 - Oil, Acrylic, Oil Paint Stick, Spray Paint, Charcoal, Staples On Canvas - 24&amp;#34; x 36&amp;#34;|title:Matthew Olyphant - Suburbia - 2011 - Oil, Acrylic, Oil Paint Stick, Spray Paint, Charcoal, Staples On Canvas - 24&amp;#34; x 36&amp;#34;|END</t>
  </si>
  <si>
    <t>index:32|imgUrl:Matthew-Olyphant-White-Picket-Fence-2011.jpg|maxWidth:1600|maxHeight:535|orientation:portrait|index2:32|thumb:Matthew-Olyphant-White-Picket-Fence-2011.jpg|alt:Matthew Olyphant - White Picket Fence - 2011 - Diptych - Spray paint,oil,oil paint stick,charcoal,acrylic,on canvas - 24&amp;#34; x 72&amp;#34;|title:Matthew Olyphant - White Picket Fence - 2011 - Diptych - Spray paint,oil,oil paint stick,charcoal,acrylic,on canvas - 24&amp;#34; x 72&amp;#34;|END</t>
  </si>
  <si>
    <t>index:33|imgUrl:Matthew-Olyphant-April-2011.jpg|maxWidth:1600|maxHeight:2311|orientation:portrait|index2:33|thumb:Matthew-Olyphant-April-2011.jpg|alt:Matthew Olyphant - April - 2011 - Spray paint,oil,oil paint stick,gesso,acrylic,on canvas - 46&amp;#34; x 72&amp;#34;|title:Matthew Olyphant - April - 2011 - Spray paint,oil,oil paint stick,gesso,acrylic,on canvas - 46&amp;#34; x 72&amp;#34;|END</t>
  </si>
  <si>
    <t>index:34|imgUrl:Matthew-Olyphant-Black-Hole-Sun-2011.jpg|maxWidth:1600|maxHeight:1013|orientation:landscape|index2:34|thumb:Matthew-Olyphant-Black-Hole-Sun-2011.jpg|alt:Matthew Olyphant - Black Hole Sun - 2011 - Spray paint,oil,oil paint stick,charcoal,acrylic,on canvas - 34&amp;#34; x 48&amp;#34;|title:Matthew Olyphant - Black Hole Sun - 2011 - Spray paint,oil,oil paint stick,charcoal,acrylic,on canvas - 34&amp;#34; x 48&amp;#34;|END</t>
  </si>
  <si>
    <t>index:35|imgUrl:Matthew-Olyphant-Suburban-Sunset-2011.jpg|maxWidth:1600|maxHeight:1177|orientation:landscape|index2:35|thumb:Matthew-Olyphant-Suburban-Sunset-2011.jpg|alt:Matthew Olyphant - Suburban Sunset - 2011 - Spray paint,acrylic,oil,oil paint stick,charcoal,on canvas - 44&amp;#34; x 56&amp;#34;|title:Matthew Olyphant - Suburban Sunset - 2011 - Spray paint,acrylic,oil,oil paint stick,charcoal,on canvas - 44&amp;#34; x 56&amp;#34;|END</t>
  </si>
  <si>
    <t>index:36|imgUrl:Matthew-Olyphant-Suburban-Black-Cloud-2011.jpg|maxWidth:1600|maxHeight:1162|orientation:landscape|index2:36|thumb:Matthew-Olyphant-Suburban-Black-Cloud-2011.jpg|alt:Matthew Olyphant - Suburban Black Cloud - 2011 - Spray paint,oil,oil paint stick,charcoal,acrylic,on canvas - 44&amp;#34; x 56&amp;#34;|title:Matthew Olyphant - Suburban Black Cloud - 2011 - Spray paint,oil,oil paint stick,charcoal,acrylic,on canvas - 44&amp;#34; x 56&amp;#34;|END</t>
  </si>
  <si>
    <t>index:37|imgUrl:Matthew-Olyphant-Cruising-Prohibited-2011.jpg|maxWidth:1600|maxHeight:2310|orientation:portrait|index2:37|thumb:Matthew-Olyphant-Cruising-Prohibited-2011.jpg|alt:Matthew Olyphant - Cruising Prohibited - 2011 - Spray paint,charcoal,gesso,acrylic,on canvas - 42&amp;#34; x 72&amp;#34;|title:Matthew Olyphant - Cruising Prohibited - 2011 - Spray paint,charcoal,gesso,acrylic,on canvas - 42&amp;#34; x 72&amp;#34;|END</t>
  </si>
  <si>
    <t>index:38|imgUrl:Matthew-Olyphant-Seventy-two-2011.jpg|maxWidth:1600|maxHeight:1959|orientation:portrait|index2:38|thumb:Matthew-Olyphant-Seventy-two-2011.jpg|alt:Matthew Olyphant - Seventy-two - 2011 - Spray paint,oil,oil paint stick,acrylic,charcoal,on canvas - 46&amp;#34; x 52&amp;#34;|title:Matthew Olyphant - Seventy-two - 2011 - Spray paint,oil,oil paint stick,acrylic,charcoal,on canvas - 46&amp;#34; x 52&amp;#34;|END</t>
  </si>
  <si>
    <t>index:39|imgUrl:Matthew-Olyphant-WWCH-2011.jpg|maxWidth:1600|maxHeight:528|orientation:portrait|index2:39|thumb:Matthew-Olyphant-WWCH-2011.jpg|alt:Matthew Olyphant - WWCH - 2011 - Diptych - Spray paint,charcoal,oil,acrylic,on canvas - 24&amp;#34; x 72&amp;#34;|title:Matthew Olyphant - WWCH - 2011 - Diptych - Spray paint,charcoal,oil,acrylic,on canvas - 24&amp;#34; x 72&amp;#34;|END</t>
  </si>
  <si>
    <t>index:40|imgUrl:Matthew-Olyphant-One-More-Year-2011.jpg|maxWidth:1600|maxHeight:1206|orientation:landscape|index2:40|thumb:Matthew-Olyphant-One-More-Year-2011.jpg|alt:Matthew Olyphant - One More Year - 2011 - Spray paint,charcoal,acrylic,oil,oil paint stick,on canvas - 32&amp;#34; x 46&amp;#34;|title:Matthew Olyphant - One More Year - 2011 - Spray paint,charcoal,acrylic,oil,oil paint stick,on canvas - 32&amp;#34; x 46&amp;#34;|END</t>
  </si>
  <si>
    <t>index:41|imgUrl:Matthew-Olyphant-Summertime-2011.jpg|maxWidth:1600|maxHeight:531|orientation:portrait|index2:41|thumb:Matthew-Olyphant-Summertime-2011.jpg|alt:Matthew Olyphant - Summertime - 2011 - Diptych - (Commission Piece) Oil, Acrylic, Spray Paint, Charcoal, Oil Paint Stick On Canvas - 24&amp;#34; x 72&amp;#34;|title:Matthew Olyphant - Summertime - 2011 - Diptych - (Commission Piece) Oil, Acrylic, Spray Paint, Charcoal, Oil Paint Stick On Canvas - 24&amp;#34; x 72&amp;#34;|END</t>
  </si>
  <si>
    <t>index:42|imgUrl:Matthew-Olyphant-Blue-SF-2011.jpg|maxWidth:1600|maxHeight:816|orientation:portrait|index2:42|thumb:Matthew-Olyphant-Blue-SF-2011.jpg|alt:Matthew Olyphant - Blue SF - 2011 - Spray paint,oil paint stick,oil,charcoal,on canvas - 26&amp;#34; x 44&amp;#34;|title:Matthew Olyphant - Blue SF - 2011 - Spray paint,oil paint stick,oil,charcoal,on canvas - 26&amp;#34; x 44&amp;#34;|END</t>
  </si>
  <si>
    <t>index:43|imgUrl:Matthew-Olyphant-City-lights-2011.jpg|maxWidth:1600|maxHeight:795|orientation:portrait|index2:43|thumb:Matthew-Olyphant-City-lights-2011.jpg|alt:Matthew Olyphant - City lights - 2011 - Spray paint,oil,oil paint stick,acrylic,charcoal,on canvas - 32&amp;#34; x 46&amp;#34;|title:Matthew Olyphant - City lights - 2011 - Spray paint,oil,oil paint stick,acrylic,charcoal,on canvas - 32&amp;#34; x 46&amp;#34;|END</t>
  </si>
  <si>
    <t>index:44|imgUrl:Matthew-Olyphant-Full-Moon-2011.jpg|maxWidth:1600|maxHeight:1086|orientation:landscape|index2:44|thumb:Matthew-Olyphant-Full-Moon-2011.jpg|alt:Matthew Olyphant - Full Moon - 2011 - Spray paint,oil,oil paint stick,charcoal,acrylic,on canvas - 24&amp;#34; x 38&amp;#34;|title:Matthew Olyphant - Full Moon - 2011 - Spray paint,oil,oil paint stick,charcoal,acrylic,on canvas - 24&amp;#34; x 38&amp;#34;|END</t>
  </si>
  <si>
    <t>index:45|imgUrl:Matthew-Olyphant-JJ-2011.jpg|maxWidth:1600|maxHeight:855|orientation:portrait|index2:45|thumb:Matthew-Olyphant-JJ-2011.jpg|alt:Matthew Olyphant - JJ - 2011 - Spray paint,oil paint stick,gesso,oil,on canvas - 30&amp;#34; x 60&amp;#34;|title:Matthew Olyphant - JJ - 2011 - Spray paint,oil paint stick,gesso,oil,on canvas - 30&amp;#34; x 60&amp;#34;|END</t>
  </si>
  <si>
    <t>index:46|imgUrl:Matthew-Olyphant-Pink-Skyscraper-2011.jpg|maxWidth:1600|maxHeight:1288|orientation:landscape|index2:46|thumb:Matthew-Olyphant-Pink-Skyscraper-2011.jpg|alt:Matthew Olyphant - Pink Skyscraper - 2011 - Charcoal,spray paint,oil,oil paint stick,acrylic,on canvas - 44&amp;#34; x 52&amp;#34;|title:Matthew Olyphant - Pink Skyscraper - 2011 - Charcoal,spray paint,oil,oil paint stick,acrylic,on canvas - 44&amp;#34; x 52&amp;#34;|END</t>
  </si>
  <si>
    <t>index:47|imgUrl:Matthew-Olyphant-North-Bound-2011.jpg|maxWidth:1600|maxHeight:2607|orientation:portrait|index2:47|thumb:Matthew-Olyphant-North-Bound-2011.jpg|alt:Matthew Olyphant - North Bound - 2011 - Spray paint,oil paint stick,acrylic,on canvas - 34&amp;#34; x 54&amp;#34;|title:Matthew Olyphant - North Bound - 2011 - Spray paint,oil paint stick,acrylic,on canvas - 34&amp;#34; x 54&amp;#34;|END</t>
  </si>
  <si>
    <t>index:48|imgUrl:Matthew-Olyphant-City-Limits-2011.jpg|maxWidth:1600|maxHeight:1090|orientation:landscape|index2:48|thumb:Matthew-Olyphant-City-Limits-2011.jpg|alt:Matthew Olyphant - City Limits - 2011 - Spray paint,charcoal,oil,on canvas - 42&amp;#34; x 62&amp;#34;|title:Matthew Olyphant - City Limits - 2011 - Spray paint,charcoal,oil,on canvas - 42&amp;#34; x 62&amp;#34;|END</t>
  </si>
  <si>
    <t>index:49|imgUrl:Matthew-Olyphant-Taxi-2010.jpg|maxWidth:1600|maxHeight:1791|orientation:portrait|index2:49|thumb:Matthew-Olyphant-Taxi-2010.jpg|alt:Matthew Olyphant - Taxi - 2010 - Oil, Acrylic, Oil Paint Stick, Spray Paint, Charcoal On Canvas - 46&amp;#34; x 58&amp;#34;|title:Matthew Olyphant - Taxi - 2010 - Oil, Acrylic, Oil Paint Stick, Spray Paint, Charcoal On Canvas - 46&amp;#34; x 58&amp;#34;|END</t>
  </si>
  <si>
    <t>index:50|imgUrl:Matthew-Olyphant-San-Francisc0-2011.jpg|maxWidth:1600|maxHeight:802|orientation:portrait|index2:50|thumb:Matthew-Olyphant-San-Francisc0-2011.jpg|alt:Matthew Olyphant - San Francisc0 - 2011 - Spray paint,charcoal,on canvas - 10&amp;#34; x 20&amp;#34;|title:Matthew Olyphant - San Francisc0 - 2011 - Spray paint,charcoal,on canvas - 10&amp;#34; x 20&amp;#34;|END</t>
  </si>
  <si>
    <t>index:51|imgUrl:Matthew-Olyphant-Blackened-2011.jpg|maxWidth:1600|maxHeight:1161|orientation:landscape|index2:51|thumb:Matthew-Olyphant-Blackened-2011.jpg|alt:Matthew Olyphant - Blackened - 2011 - Spray paint,oil,charcoal,on canvas - 42&amp;#34; x 54&amp;#34;|title:Matthew Olyphant - Blackened - 2011 - Spray paint,oil,charcoal,on canvas - 42&amp;#34; x 54&amp;#34;|END</t>
  </si>
  <si>
    <t>index:52|imgUrl:Matthew-Olyphant-White-Pony-2011.jpg|maxWidth:1600|maxHeight:1150|orientation:landscape|index2:52|thumb:Matthew-Olyphant-White-Pony-2011.jpg|alt:Matthew Olyphant - White Pony - 2011 - Spray paint,oil,acrylic,gesso,charcoal,on canvas - 42&amp;#34; x 54&amp;#34;|title:Matthew Olyphant - White Pony - 2011 - Spray paint,oil,acrylic,gesso,charcoal,on canvas - 42&amp;#34; x 54&amp;#34;|END</t>
  </si>
  <si>
    <t>index:53|imgUrl:Matthew-Olyphant-Perishable-2011.jpg|maxWidth:1600|maxHeight:2418|orientation:portrait|index2:53|thumb:Matthew-Olyphant-Perishable-2011.jpg|alt:Matthew Olyphant - Perishable - 2011 - Oil paint stick,spray paint,oil,on canvas - 42&amp;#34; x 62&amp;#34;|title:Matthew Olyphant - Perishable - 2011 - Oil paint stick,spray paint,oil,on canvas - 42&amp;#34; x 62&amp;#34;|END</t>
  </si>
  <si>
    <t>index:54|imgUrl:Matthew-Olyphant-NYC-2011.jpg|maxWidth:1600|maxHeight:956|orientation:portrait|index2:54|thumb:Matthew-Olyphant-NYC-2011.jpg|alt:Matthew Olyphant - NYC - 2011 - Spray paint,oil paint stick,oil,acrylic,charcoal,on canvas - 36&amp;#34; x 60&amp;#34;|title:Matthew Olyphant - NYC - 2011 - Spray paint,oil paint stick,oil,acrylic,charcoal,on canvas - 36&amp;#34; x 60&amp;#34;|END</t>
  </si>
  <si>
    <t>index:55|imgUrl:Matthew-Olyphant-God-Save-The-Queen-2011.jpg|maxWidth:1600|maxHeight:1084|orientation:landscape|index2:55|thumb:Matthew-Olyphant-God-Save-The-Queen-2011.jpg|alt:Matthew Olyphant - God Save The Queen - 2011 - Spray paint,oil,charcoal,on canvas - 46&amp;#34; x 72&amp;#34;|title:Matthew Olyphant - God Save The Queen - 2011 - Spray paint,oil,charcoal,on canvas - 46&amp;#34; x 72&amp;#34;|END</t>
  </si>
  <si>
    <t>index:56|imgUrl:Matthew-Olyphant-Vegas-2011.jpg|maxWidth:1600|maxHeight:1689|orientation:portrait|index2:56|thumb:Matthew-Olyphant-Vegas-2011.jpg|alt:Matthew Olyphant - Vegas - 2011 - Spray paint,oil,oil paint stick,charcoal,on canvas - 48&amp;#34; x 48&amp;#34;|title:Matthew Olyphant - Vegas - 2011 - Spray paint,oil,oil paint stick,charcoal,on canvas - 48&amp;#34; x 48&amp;#34;|END</t>
  </si>
  <si>
    <t>index:57|imgUrl:Matthew-Olyphant-Miami-2011.jpg|maxWidth:1600|maxHeight:2066|orientation:portrait|index2:57|thumb:Matthew-Olyphant-Miami-2011.jpg|alt:Matthew Olyphant - Miami - 2011 - Spray paint,oil,oil paint stick,charcoal,on canvas - 36&amp;#34; x 48&amp;#34;|title:Matthew Olyphant - Miami - 2011 - Spray paint,oil,oil paint stick,charcoal,on canvas - 36&amp;#34; x 48&amp;#34;|END</t>
  </si>
  <si>
    <t>index:58|imgUrl:Matthew-Olyphant-Malibu-2011.jpg|maxWidth:1600|maxHeight:2437|orientation:portrait|index2:58|thumb:Matthew-Olyphant-Malibu-2011.jpg|alt:Matthew Olyphant - Malibu - 2011 - Spray paint,oil,oil paint stick,charcoal,on canvas - 36&amp;#34; x 62&amp;#34;|title:Matthew Olyphant - Malibu - 2011 - Spray paint,oil,oil paint stick,charcoal,on canvas - 36&amp;#34; x 62&amp;#34;|END</t>
  </si>
  <si>
    <t>index:59|imgUrl:Matthew-Olyphant-GG-Fog-Rolls-In-2011.jpg|maxWidth:1600|maxHeight:2058|orientation:portrait|index2:59|thumb:Matthew-Olyphant-GG-Fog-Rolls-In-2011.jpg|alt:Matthew Olyphant - GG Fog Rolls In - 2011 - Spray paint,acrylic,oil,gesso,charcoal,oil paint stick,on canvas - 44&amp;#34; x 56&amp;#34;|title:Matthew Olyphant - GG Fog Rolls In - 2011 - Spray paint,acrylic,oil,gesso,charcoal,oil paint stick,on canvas - 44&amp;#34; x 56&amp;#34;|END</t>
  </si>
  <si>
    <t>index:60|imgUrl:Matthew-Olyphant-Los-Angeles-2011.jpg|maxWidth:1600|maxHeight:2699|orientation:portrait|index2:60|thumb:Matthew-Olyphant-Los-Angeles-2011.jpg|alt:Matthew Olyphant - Los Angeles - 2011 - Spray paint,oil,oil paint stick,charcoal,on canvas - 34&amp;#34; x 60&amp;#34;|title:Matthew Olyphant - Los Angeles - 2011 - Spray paint,oil,oil paint stick,charcoal,on canvas - 34&amp;#34; x 60&amp;#34;|END</t>
  </si>
  <si>
    <t>index:61|imgUrl:Matthew-Olyphant-The-Palms-2011.jpg|maxWidth:1600|maxHeight:2636|orientation:portrait|index2:61|thumb:Matthew-Olyphant-The-Palms-2011.jpg|alt:Matthew Olyphant - The Palms - 2011 - Spray paint,oil,oil paint stick,charcoal,on canvas - 34&amp;#34; x 60&amp;#34;|title:Matthew Olyphant - The Palms - 2011 - Spray paint,oil,oil paint stick,charcoal,on canvas - 34&amp;#34; x 60&amp;#34;|END</t>
  </si>
  <si>
    <t>index:62|imgUrl:Matthew-Olyphant-Lake-Shore-2011.jpg|maxWidth:1600|maxHeight:1222|orientation:landscape|index2:62|thumb:Matthew-Olyphant-Lake-Shore-2011.jpg|alt:Matthew Olyphant - Lake Shore - 2011 - Spray paint,charcoal,oil,oil paint stick,on canvas - 32&amp;#34; x 44&amp;#34;|title:Matthew Olyphant - Lake Shore - 2011 - Spray paint,charcoal,oil,oil paint stick,on canvas - 32&amp;#34; x 44&amp;#34;|END</t>
  </si>
  <si>
    <t>index:63|imgUrl:Matthew-Olyphant-Espana-2011.jpg|maxWidth:1600|maxHeight:1090|orientation:landscape|index2:63|thumb:Matthew-Olyphant-Espana-2011.jpg|alt:Matthew Olyphant - Espana - 2011 - Spray paint,charcoal,on canvas - 46&amp;#34; x 72&amp;#34;|title:Matthew Olyphant - Espana - 2011 - Spray paint,charcoal,on canvas - 46&amp;#34; x 72&amp;#34;|END</t>
  </si>
  <si>
    <t>index:64|imgUrl:Matthew-Olyphant-GG-Haze-2011.jpg|maxWidth:1600|maxHeight:1267|orientation:landscape|index2:64|thumb:Matthew-Olyphant-GG-Haze-2011.jpg|alt:Matthew Olyphant - GG Haze - 2011 - Spray paint,oil,oil paint stick,charcoal,on canvas - 44&amp;#34; x 56&amp;#34;|title:Matthew Olyphant - GG Haze - 2011 - Spray paint,oil,oil paint stick,charcoal,on canvas - 44&amp;#34; x 56&amp;#34;|END</t>
  </si>
  <si>
    <t>index:65|imgUrl:Matthew-Olyphant-Transamerica-&amp;-Crimson-2011.jpg|maxWidth:1600|maxHeight:2023|orientation:portrait|index2:65|thumb:Matthew-Olyphant-Transamerica-&amp;-Crimson-2011.jpg|alt:Matthew Olyphant - Transamerica &amp; Crimson - 2011 - Spray paint,acrylic,oil paint stick,oil,charcoal,on canvas - 44&amp;#34; x 54&amp;#34;|title:Matthew Olyphant - Transamerica &amp; Crimson - 2011 - Spray paint,acrylic,oil paint stick,oil,charcoal,on canvas - 44&amp;#34; x 54&amp;#34;|END</t>
  </si>
  <si>
    <t>index:66|imgUrl:Matthew-Olyphant-GG-and-black-2011.jpg|maxWidth:1600|maxHeight:1274|orientation:landscape|index2:66|thumb:Matthew-Olyphant-GG-and-black-2011.jpg|alt:Matthew Olyphant - GG and black - 2011 - Spray paint,oil,charcoal,on canvas - 46&amp;#34; x 54&amp;#34;|title:Matthew Olyphant - GG and black - 2011 - Spray paint,oil,charcoal,on canvas - 46&amp;#34; x 54&amp;#34;|END</t>
  </si>
  <si>
    <t>index:67|imgUrl:Matthew-Olyphant-GG-Giant-2011.jpg|maxWidth:1600|maxHeight:2058|orientation:portrait|index2:67|thumb:Matthew-Olyphant-GG-Giant-2011.jpg|alt:Matthew Olyphant - GG Giant - 2011 - Acrylic,spray paint,on canvas - 44&amp;#34; x 48&amp;#34;|title:Matthew Olyphant - GG Giant - 2011 - Acrylic,spray paint,on canvas - 44&amp;#34; x 48&amp;#34;|END</t>
  </si>
  <si>
    <t>index:68|imgUrl:Matthew-Olyphant-Venice-2011.jpg|maxWidth:1600|maxHeight:1683|orientation:portrait|index2:68|thumb:Matthew-Olyphant-Venice-2011.jpg|alt:Matthew Olyphant - Venice - 2011 - Spray paint,oil,oil paint stick,charcoal,on canvas - 48&amp;#34; x 48&amp;#34;|title:Matthew Olyphant - Venice - 2011 - Spray paint,oil,oil paint stick,charcoal,on canvas - 48&amp;#34; x 48&amp;#34;|END</t>
  </si>
  <si>
    <t>index:69|imgUrl:Matthew-Olyphant-Hermosa-2011.jpg|maxWidth:1600|maxHeight:1677|orientation:portrait|index2:69|thumb:Matthew-Olyphant-Hermosa-2011.jpg|alt:Matthew Olyphant - Hermosa - 2011 - Spray paint,oil,oil paint stick,charcoal,on canvas - 48&amp;#34; x 48&amp;#34;|title:Matthew Olyphant - Hermosa - 2011 - Spray paint,oil,oil paint stick,charcoal,on canvas - 48&amp;#34; x 48&amp;#34;|END</t>
  </si>
  <si>
    <t>index:70|imgUrl:Matthew-Olyphant-Santa-Monica-2011.jpg|maxWidth:1600|maxHeight:2056|orientation:portrait|index2:70|thumb:Matthew-Olyphant-Santa-Monica-2011.jpg|alt:Matthew Olyphant - Santa Monica - 2011 - Spray paint,charcoal,oil,oil paint stick,gesso,on canvas - 36&amp;#34; x 48&amp;#34;|title:Matthew Olyphant - Santa Monica - 2011 - Spray paint,charcoal,oil,oil paint stick,gesso,on canvas - 36&amp;#34; x 48&amp;#34;|END</t>
  </si>
  <si>
    <t>index:71|imgUrl:Matthew-Olyphant-Dog-Town-2011.jpg|maxWidth:1600|maxHeight:3218|orientation:portrait|index2:71|thumb:Matthew-Olyphant-Dog-Town-2011.jpg|alt:Matthew Olyphant - Dog Town - 2011 - Spray paint,charcoal,oil,on canvas - 24&amp;#34; x 46&amp;#34;|title:Matthew Olyphant - Dog Town - 2011 - Spray paint,charcoal,oil,on canvas - 24&amp;#34; x 46&amp;#34;|END</t>
  </si>
  <si>
    <t>index:72|imgUrl:Matthew-Olyphant-Hollywood-2011.jpg|maxWidth:1600|maxHeight:1255|orientation:landscape|index2:72|thumb:Matthew-Olyphant-Hollywood-2011.jpg|alt:Matthew Olyphant - Hollywood - 2011 - Oil,oil paint stick,acrylic,gesso,spray paint,on canvas - 44&amp;#34; x 56&amp;#34;|title:Matthew Olyphant - Hollywood - 2011 - Oil,oil paint stick,acrylic,gesso,spray paint,on canvas - 44&amp;#34; x 56&amp;#34;|END</t>
  </si>
  <si>
    <t>index:73|imgUrl:Matthew-Olyphant-Newport-2011.jpg|maxWidth:1600|maxHeight:1603|orientation:portrait|index2:73|thumb:Matthew-Olyphant-Newport-2011.jpg|alt:Matthew Olyphant - Newport - 2011 - Diptych - Spray paint,charcoal,oil,oil paint stick,on canvas - 48&amp;#34; x 52&amp;#34;|title:Matthew Olyphant - Newport - 2011 - Diptych - Spray paint,charcoal,oil,oil paint stick,on canvas - 48&amp;#34; x 52&amp;#34;|END</t>
  </si>
  <si>
    <t>index:74|imgUrl:Matthew-Olyphant-Santa-Monica-II-2011.jpg|maxWidth:1600|maxHeight:1282|orientation:landscape|index2:74|thumb:Matthew-Olyphant-Santa-Monica-II-2011.jpg|alt:Matthew Olyphant - Santa Monica II - 2011 - Spray paint,oil,gesso,charcoal,oil paint stick,on canvas - 46&amp;#34; x 66&amp;#34;|title:Matthew Olyphant - Santa Monica II - 2011 - Spray paint,oil,gesso,charcoal,oil paint stick,on canvas - 46&amp;#34; x 66&amp;#34;|END</t>
  </si>
  <si>
    <t>index:75|imgUrl:Matthew-Olyphant-City-of-Angels-2011.jpg|maxWidth:1600|maxHeight:1632|orientation:portrait|index2:75|thumb:Matthew-Olyphant-City-of-Angels-2011.jpg|alt:Matthew Olyphant - City of Angels - 2011 - Spray paint,charcoal,on canvas - 12&amp;#34; x 12&amp;#34;|title:Matthew Olyphant - City of Angels - 2011 - Spray paint,charcoal,on canvas - 12&amp;#34; x 12&amp;#34;|END</t>
  </si>
  <si>
    <t>index:76|imgUrl:Matthew-Olyphant-Los-Angeles-(skyline)-2011.jpg|maxWidth:1600|maxHeight:971|orientation:portrait|index2:76|thumb:Matthew-Olyphant-Los-Angeles-(skyline)-2011.jpg|alt:Matthew Olyphant - Los Angeles (skyline) - 2011 - Charcoal,spray paint,oil,on canvas - 32&amp;#34; x 72&amp;#34;|title:Matthew Olyphant - Los Angeles (skyline) - 2011 - Charcoal,spray paint,oil,on canvas - 32&amp;#34; x 72&amp;#34;|END</t>
  </si>
  <si>
    <t>index:77|imgUrl:Matthew-Olyphant-California-Uber-Alles-2011.jpg|maxWidth:1600|maxHeight:2023|orientation:portrait|index2:77|thumb:Matthew-Olyphant-California-Uber-Alles-2011.jpg|alt:Matthew Olyphant - California Uber Alles - 2011 - Oil,charcoal,spray paint,on canvas - 46&amp;#34; x 54&amp;#34;|title:Matthew Olyphant - California Uber Alles - 2011 - Oil,charcoal,spray paint,on canvas - 46&amp;#34; x 54&amp;#34;|END</t>
  </si>
  <si>
    <t>index:78|imgUrl:Matthew-Olyphant-No.-So.-2011.jpg|maxWidth:1600|maxHeight:2034|orientation:portrait|index2:78|thumb:Matthew-Olyphant-No.-So.-2011.jpg|alt:Matthew Olyphant - No. So. - 2011 - Oil,oil paint stick,spray paint,charcoal,on canvas - 48&amp;#34; x 56&amp;#34;|title:Matthew Olyphant - No. So. - 2011 - Oil,oil paint stick,spray paint,charcoal,on canvas - 48&amp;#34; x 56&amp;#34;|END</t>
  </si>
  <si>
    <t>index:79|imgUrl:Matthew-Olyphant-LA-palms-2011.jpg|maxWidth:1600|maxHeight:1278|orientation:landscape|index2:79|thumb:Matthew-Olyphant-LA-palms-2011.jpg|alt:Matthew Olyphant - LA palms - 2011 - oil,spray paint,charcoal,on canvas - 18&amp;#34; x 22&amp;#34;|title:Matthew Olyphant - LA palms - 2011 - oil,spray paint,charcoal,on canvas - 18&amp;#34; x 22&amp;#34;|END</t>
  </si>
  <si>
    <t>index:80|imgUrl:Matthew-Olyphant-Twin-Palms-2011.jpg|maxWidth:1600|maxHeight:1599|orientation:landscape|index2:80|thumb:Matthew-Olyphant-Twin-Palms-2011.jpg|alt:Matthew Olyphant - Twin Palms - 2011 - oil,charcoal,spray paint,on canvas - 24&amp;#34; x 24&amp;#34;|title:Matthew Olyphant - Twin Palms - 2011 - oil,charcoal,spray paint,on canvas - 24&amp;#34; x 24&amp;#34;|END</t>
  </si>
  <si>
    <t>index:81|imgUrl:Matthew-Olyphant-Southern-Metropolis-2011.jpg|maxWidth:1600|maxHeight:953|orientation:portrait|index2:81|thumb:Matthew-Olyphant-Southern-Metropolis-2011.jpg|alt:Matthew Olyphant - Southern Metropolis - 2011 - Spray paint,charcoal,oil,oil paint stick,on canvas - 32&amp;#34; x 62&amp;#34;|title:Matthew Olyphant - Southern Metropolis - 2011 - Spray paint,charcoal,oil,oil paint stick,on canvas - 32&amp;#34; x 62&amp;#34;|END</t>
  </si>
  <si>
    <t>index:82|imgUrl:Matthew-Olyphant-Malibu-Palm-2011.jpg|maxWidth:1600|maxHeight:2040|orientation:portrait|index2:82|thumb:Matthew-Olyphant-Malibu-Palm-2011.jpg|alt:Matthew Olyphant - Malibu Palm - 2011 - Oil,spray paint,oil paint stick,charcoal,on canvas - 44&amp;#34; x 52&amp;#34;|title:Matthew Olyphant - Malibu Palm - 2011 - Oil,spray paint,oil paint stick,charcoal,on canvas - 44&amp;#34; x 52&amp;#34;|END</t>
  </si>
  <si>
    <t>index:83|imgUrl:Matthew-Olyphant-City-of-Angels-(skyline)-2011.jpg|maxWidth:1600|maxHeight:1256|orientation:landscape|index2:83|thumb:Matthew-Olyphant-City-of-Angels-(skyline)-2011.jpg|alt:Matthew Olyphant - City of Angels (skyline) - 2011 - Charcoal,spray paint,oil paint stick,on canvas - 46&amp;#34; x 52&amp;#34;|title:Matthew Olyphant - City of Angels (skyline) - 2011 - Charcoal,spray paint,oil paint stick,on canvas - 46&amp;#34; x 52&amp;#34;|END</t>
  </si>
  <si>
    <t>index:84|imgUrl:Matthew-Olyphant-Bunny-2011.jpg|maxWidth:1600|maxHeight:1621|orientation:portrait|index2:84|thumb:Matthew-Olyphant-Bunny-2011.jpg|alt:Matthew Olyphant - Bunny - 2011 - (trip-tych) Spray paint on canvas - 12&amp;#34; x 12&amp;#34;|title:Matthew Olyphant - Bunny - 2011 - (trip-tych) Spray paint on canvas - 12&amp;#34; x 12&amp;#34;|END</t>
  </si>
  <si>
    <t>index:85|imgUrl:Matthew-Olyphant-Beverly-Hills-2011.jpg|maxWidth:1600|maxHeight:1615|orientation:portrait|index2:85|thumb:Matthew-Olyphant-Beverly-Hills-2011.jpg|alt:Matthew Olyphant - Beverly Hills - 2011 - Spray paint charcoal on canvas - 12&amp;#34; x 12&amp;#34;|title:Matthew Olyphant - Beverly Hills - 2011 - Spray paint charcoal on canvas - 12&amp;#34; x 12&amp;#34;|END</t>
  </si>
  <si>
    <t>index:86|imgUrl:Matthew-Olyphant-Wilshire-2011.jpg|maxWidth:1600|maxHeight:1259|orientation:landscape|index2:86|thumb:Matthew-Olyphant-Wilshire-2011.jpg|alt:Matthew Olyphant - Wilshire - 2011 - Spray paint,charcoal,oil,oil paint stick,on canvas - 44&amp;#34; x 52&amp;#34;|title:Matthew Olyphant - Wilshire - 2011 - Spray paint,charcoal,oil,oil paint stick,on canvas - 44&amp;#34; x 52&amp;#34;|END</t>
  </si>
  <si>
    <t>index:87|imgUrl:Matthew-Olyphant-Chicago-2010.jpg|maxWidth:1600|maxHeight:1331|orientation:landscape|index2:87|thumb:Matthew-Olyphant-Chicago-2010.jpg|alt:Matthew Olyphant - Chicago - 2010 - Spray paint,charcoal,oil,oil paint stick,on canvas - 24&amp;#34; x 32&amp;#34;|title:Matthew Olyphant - Chicago - 2010 - Spray paint,charcoal,oil,oil paint stick,on canvas - 24&amp;#34; x 32&amp;#34;|END</t>
  </si>
  <si>
    <t>index:88|imgUrl:Matthew-Olyphant-Broadway-2010.jpg|maxWidth:1600|maxHeight:1177|orientation:landscape|index2:88|thumb:Matthew-Olyphant-Broadway-2010.jpg|alt:Matthew Olyphant - Broadway - 2010 - Spray paint,charcoal,oil,oil paint stick,acrylic,gesso,on canvas - 44&amp;#34; x 54&amp;#34;|title:Matthew Olyphant - Broadway - 2010 - Spray paint,charcoal,oil,oil paint stick,acrylic,gesso,on canvas - 44&amp;#34; x 54&amp;#34;|END</t>
  </si>
  <si>
    <t>index:89|imgUrl:Matthew-Olyphant-Embarcadero-2010.jpg|maxWidth:1600|maxHeight:1102|orientation:landscape|index2:89|thumb:Matthew-Olyphant-Embarcadero-2010.jpg|alt:Matthew Olyphant - Embarcadero - 2010 - Spray Paint, Charcoal, Acrylic, Oil, Oil Paint Stick On Canvas - 44&amp;#34; x 52&amp;#34;|title:Matthew Olyphant - Embarcadero - 2010 - Spray Paint, Charcoal, Acrylic, Oil, Oil Paint Stick On Canvas - 44&amp;#34; x 52&amp;#34;|END</t>
  </si>
  <si>
    <t>index:90|imgUrl:Matthew-Olyphant-Vancouver-2010.jpg|maxWidth:1600|maxHeight:1118|orientation:landscape|index2:90|thumb:Matthew-Olyphant-Vancouver-2010.jpg|alt:Matthew Olyphant - Vancouver - 2010 - Spray paint,acrylic,oil,oil paint stick,charcoal,on canvas - 36&amp;#34; x 52&amp;#34;|title:Matthew Olyphant - Vancouver - 2010 - Spray paint,acrylic,oil,oil paint stick,charcoal,on canvas - 36&amp;#34; x 52&amp;#34;|END</t>
  </si>
  <si>
    <t>index:91|imgUrl:Matthew-Olyphant-Love-2010.jpg|maxWidth:1600|maxHeight:1959|orientation:portrait|index2:91|thumb:Matthew-Olyphant-Love-2010.jpg|alt:Matthew Olyphant - Love - 2010 - Charcoal, Spray Paint, Acrylic, Oil On Canvas - 46&amp;#34; x 62&amp;#34;|title:Matthew Olyphant - Love - 2010 - Charcoal, Spray Paint, Acrylic, Oil On Canvas - 46&amp;#34; x 62&amp;#34;|END</t>
  </si>
  <si>
    <t>index:92|imgUrl:Matthew-Olyphant-XXX-2010.jpg|maxWidth:1600|maxHeight:1084|orientation:landscape|index2:92|thumb:Matthew-Olyphant-XXX-2010.jpg|alt:Matthew Olyphant - XXX - 2010 - Spray Paint, Charcoal, Acrylic, Oil On Canvas - 44&amp;#34; x 56&amp;#34;|title:Matthew Olyphant - XXX - 2010 - Spray Paint, Charcoal, Acrylic, Oil On Canvas - 44&amp;#34; x 56&amp;#34;|END</t>
  </si>
  <si>
    <t>index:93|imgUrl:Matthew-Olyphant-Montana-2010.jpg|maxWidth:1600|maxHeight:977|orientation:portrait|index2:93|thumb:Matthew-Olyphant-Montana-2010.jpg|alt:Matthew Olyphant - Montana - 2010 - Oil, Acrylic, Oil Paint Stick, Spray Paint On Canvas - 26&amp;#34; x 42&amp;#34;|title:Matthew Olyphant - Montana - 2010 - Oil, Acrylic, Oil Paint Stick, Spray Paint On Canvas - 26&amp;#34; x 42&amp;#34;|END</t>
  </si>
  <si>
    <t>index:94|imgUrl:Matthew-Olyphant-NYC-(liberty)-2010.jpg|maxWidth:1600|maxHeight:2415|orientation:portrait|index2:94|thumb:Matthew-Olyphant-NYC-(liberty)-2010.jpg|alt:Matthew Olyphant - NYC (liberty) - 2010 - Spray paint,oil,oil paint stick,charcoal,staples,on canvas - 36&amp;#34; x 48&amp;#34;|title:Matthew Olyphant - NYC (liberty) - 2010 - Spray paint,oil,oil paint stick,charcoal,staples,on canvas - 36&amp;#34; x 48&amp;#34;|END</t>
  </si>
  <si>
    <t>index:95|imgUrl:Matthew-Olyphant-The-Bay-2010.jpg|maxWidth:1600|maxHeight:1150|orientation:landscape|index2:95|thumb:Matthew-Olyphant-The-Bay-2010.jpg|alt:Matthew Olyphant - The Bay - 2010 - Spray paint,oil,charcoal,on canvas - 46&amp;#34; x 58&amp;#34;|title:Matthew Olyphant - The Bay - 2010 - Spray paint,oil,charcoal,on canvas - 46&amp;#34; x 58&amp;#34;|END</t>
  </si>
  <si>
    <t>index:96|imgUrl:Matthew-Olyphant-One-Way-Ticket-(lyrics-on-canvas)-2007.jpg|maxWidth:1600|maxHeight:1906|orientation:portrait|index2:96|thumb:Matthew-Olyphant-One-Way-Ticket-(lyrics-on-canvas)-2007.jpg|alt:Matthew Olyphant - One Way Ticket (lyrics on canvas) - 2007 - Spray paint,oil paint stick,on canvas - 54&amp;#34; x 62&amp;#34;|title:Matthew Olyphant - One Way Ticket (lyrics on canvas) - 2007 - Spray paint,oil paint stick,on canvas - 54&amp;#34; x 62&amp;#34;|END</t>
  </si>
  <si>
    <t>index:97|imgUrl:Matthew-Olyphant-Buried-(lyrics-on-canvas)-2007.jpg|maxWidth:1600|maxHeight:2694|orientation:portrait|index2:97|thumb:Matthew-Olyphant-Buried-(lyrics-on-canvas)-2007.jpg|alt:Matthew Olyphant - Buried (lyrics on canvas) - 2007 - Spray paint on canvas - 46&amp;#34; x 72&amp;#34;|title:Matthew Olyphant - Buried (lyrics on canvas) - 2007 - Spray paint on canvas - 46&amp;#34; x 72&amp;#34;|END</t>
  </si>
  <si>
    <t>index:98|imgUrl:Matthew-Olyphant-Fall-from-Grace-(lyrics-on-canvas)-2007.jpg|maxWidth:1600|maxHeight:2228|orientation:portrait|index2:98|thumb:Matthew-Olyphant-Fall-from-Grace-(lyrics-on-canvas)-2007.jpg|alt:Matthew Olyphant - Fall from Grace (lyrics on canvas) - 2007 - Spray paint on canvas - 44&amp;#34; x 56&amp;#34;|title:Matthew Olyphant - Fall from Grace (lyrics on canvas) - 2007 - Spray paint on canvas - 44&amp;#34; x 56&amp;#34;|END</t>
  </si>
  <si>
    <t>index:99|imgUrl:Matthew-Olyphant-Easy-Living-(lyrics-on-canvas)-2007.jpg|maxWidth:1600|maxHeight:2217|orientation:portrait|index2:99|thumb:Matthew-Olyphant-Easy-Living-(lyrics-on-canvas)-2007.jpg|alt:Matthew Olyphant - Easy Living (lyrics on canvas) - 2007 - Spray paint on canvas - 44&amp;#34; x 56&amp;#34;|title:Matthew Olyphant - Easy Living (lyrics on canvas) - 2007 - Spray paint on canvas - 44&amp;#34; x 56&amp;#34;|END</t>
  </si>
  <si>
    <t>index:100|imgUrl:Matthew-Olyphant-La-Bella-(lyrics-on-canvas)-2007.jpg|maxWidth:1600|maxHeight:2671|orientation:portrait|index2:100|thumb:Matthew-Olyphant-La-Bella-(lyrics-on-canvas)-2007.jpg|alt:Matthew Olyphant - La Bella (lyrics on canvas) - 2007 - Spray paint on canvas - 36&amp;#34; x 72&amp;#34;|title:Matthew Olyphant - La Bella (lyrics on canvas) - 2007 - Spray paint on canvas - 36&amp;#34; x 72&amp;#34;|END</t>
  </si>
  <si>
    <t>index:101|imgUrl:Matthew-Olyphant-Puzzled-(lyrics-on-canvas)-2007.jpg|maxWidth:1600|maxHeight:2211|orientation:portrait|index2:101|thumb:Matthew-Olyphant-Puzzled-(lyrics-on-canvas)-2007.jpg|alt:Matthew Olyphant - Puzzled (lyrics on canvas) - 2007 - Spray paint on canvas - 44&amp;#34; x 56&amp;#34;|title:Matthew Olyphant - Puzzled (lyrics on canvas) - 2007 - Spray paint on canvas - 44&amp;#34; x 56&amp;#34;|END</t>
  </si>
  <si>
    <t>index:102|imgUrl:Matthew-Olyphant-Serenity-(lyrics-on-canvas)-2007.jpg|maxWidth:1600|maxHeight:1799|orientation:portrait|index2:102|thumb:Matthew-Olyphant-Serenity-(lyrics-on-canvas)-2007.jpg|alt:Matthew Olyphant - Serenity (lyrics on canvas) - 2007 - Spray paint on canvas - 46&amp;#34; x 56&amp;#34;|title:Matthew Olyphant - Serenity (lyrics on canvas) - 2007 - Spray paint on canvas - 46&amp;#34; x 56&amp;#34;|END</t>
  </si>
  <si>
    <t>index:103|imgUrl:Matthew-Olyphant-Believe-(lyrics-on-canvas)-2007.jpg|maxWidth:1600|maxHeight:1791|orientation:portrait|index2:103|thumb:Matthew-Olyphant-Believe-(lyrics-on-canvas)-2007.jpg|alt:Matthew Olyphant - Believe (lyrics on canvas) - 2007 - Spray paint on canvas - 46&amp;#34; x 56&amp;#34;|title:Matthew Olyphant - Believe (lyrics on canvas) - 2007 - Spray paint on canvas - 46&amp;#34; x 56&amp;#34;|END</t>
  </si>
  <si>
    <t>index:104|imgUrl:Matthew-Olyphant-Amen-2005.jpg|maxWidth:1600|maxHeight:3435|orientation:portrait|index2:104|thumb:Matthew-Olyphant-Amen-2005.jpg|alt:Matthew Olyphant - Amen - 2005 - Oil on canvas - 32&amp;#34; x 48&amp;#34;|title:Matthew Olyphant - Amen - 2005 - Oil on canvas - 32&amp;#34; x 48&amp;#34;|END</t>
  </si>
  <si>
    <t>index:105|imgUrl:Matthew-Olyphant-Icon-2003.jpg|maxWidth:1600|maxHeight:1946|orientation:portrait|index2:105|thumb:Matthew-Olyphant-Icon-2003.jpg|alt:Matthew Olyphant - Icon - 2003 - Oil,oil paint stick,on canvas - 44&amp;#34; x 58&amp;#34;|title:Matthew Olyphant - Icon - 2003 - Oil,oil paint stick,on canvas - 44&amp;#34; x 58&amp;#34;|END</t>
  </si>
  <si>
    <t>index:106|imgUrl:Matthew-Olyphant-Tug-Boat-2002.jpg|maxWidth:1600|maxHeight:2341|orientation:portrait|index2:106|thumb:Matthew-Olyphant-Tug-Boat-2002.jpg|alt:Matthew Olyphant - Tug Boat - 2002 - Acrylic,oil,on canvas - 34&amp;#34; x 42&amp;#34;|title:Matthew Olyphant - Tug Boat - 2002 - Acrylic,oil,on canvas - 34&amp;#34; x 42&amp;#34;|END</t>
  </si>
  <si>
    <t>index:107|imgUrl:Matthew-Olyphant-Bayonette-1998.jpg|maxWidth:1600|maxHeight:475|orientation:portrait|index2:107|thumb:Matthew-Olyphant-Bayonette-1998.jpg|alt:Matthew Olyphant - Bayonette - 1998 - Acrylic,spray paint,oil paint stick,on canvas - 24&amp;#34; x 68&amp;#34;|title:Matthew Olyphant - Bayonette - 1998 - Acrylic,spray paint,oil paint stick,on canvas - 24&amp;#34; x 68&amp;#34;|END</t>
  </si>
  <si>
    <t>index:108|imgUrl:Matthew-Olyphant-Stitches-1998.jpg|maxWidth:1600|maxHeight:2012|orientation:portrait|index2:108|thumb:Matthew-Olyphant-Stitches-1998.jpg|alt:Matthew Olyphant - Stitches - 1998 - Oil,oil paint stick,acrylic,paint brush,sewing thread,needle,on canvas - 52&amp;#34; x 72&amp;#34;|title:Matthew Olyphant - Stitches - 1998 - Oil,oil paint stick,acrylic,paint brush,sewing thread,needle,on canvas - 52&amp;#34; x 72&amp;#34;|END</t>
  </si>
  <si>
    <t>index:109|imgUrl:Matthew-Olyphant-Im-Bleeding-1998.jpg|maxWidth:1600|maxHeight:1530|orientation:landscape|index2:109|thumb:Matthew-Olyphant-Im-Bleeding-1998.jpg|alt:Matthew Olyphant - Im Bleeding - 1998 - Oil,oil paint stick,charcoal,spray paint,on canvas - 56&amp;#34; x 72&amp;#34;|title:Matthew Olyphant - Im Bleeding - 1998 - Oil,oil paint stick,charcoal,spray paint,on canvas - 56&amp;#34; x 72&amp;#34;|END</t>
  </si>
  <si>
    <t>index:110|imgUrl:Matthew-Olyphant-Carousel-1997.jpg|maxWidth:1600|maxHeight:1720|orientation:portrait|index2:110|thumb:Matthew-Olyphant-Carousel-1997.jpg|alt:Matthew Olyphant - Carousel - 1997 - Spray paint,oil,oil paint stick,on canvas - 68&amp;#34; x 72&amp;#34;|title:Matthew Olyphant - Carousel - 1997 - Spray paint,oil,oil paint stick,on canvas - 68&amp;#34; x 72&amp;#34;|END</t>
  </si>
  <si>
    <t>index:111|imgUrl:Matthew-Olyphant-Criminal-1996.jpg|maxWidth:1600|maxHeight:1698|orientation:portrait|index2:111|thumb:Matthew-Olyphant-Criminal-1996.jpg|alt:Matthew Olyphant - Criminal - 1996 - Oil,oil paint stick,spray paint,charcoal,on canvas - 68&amp;#34; x 72&amp;#34;|title:Matthew Olyphant - Criminal - 1996 - Oil,oil paint stick,spray paint,charcoal,on canvas - 68&amp;#34; x 72&amp;#34;|END</t>
  </si>
  <si>
    <t>index:112|imgUrl:Matthew-Olyphant-Devil-1997.jpg|maxWidth:1600|maxHeight:2018|orientation:portrait|index2:112|thumb:Matthew-Olyphant-Devil-1997.jpg|alt:Matthew Olyphant - Devil - 1997 - Acrylic,spray paint,oil,on canvas - 32&amp;#34; x 44&amp;#34;|title:Matthew Olyphant - Devil - 1997 - Acrylic,spray paint,oil,on canvas - 32&amp;#34; x 44&amp;#34;|END</t>
  </si>
  <si>
    <t>index:113|imgUrl:Matthew-Olyphant-Ether-1998.jpg|maxWidth:1600|maxHeight:1988|orientation:portrait|index2:113|thumb:Matthew-Olyphant-Ether-1998.jpg|alt:Matthew Olyphant - Ether - 1998 - Spray paint,charcoal,on canvas - 34&amp;#34; x 44&amp;#34;|title:Matthew Olyphant - Ether - 1998 - Spray paint,charcoal,on canvas - 34&amp;#34; x 44&amp;#34;|END</t>
  </si>
  <si>
    <t>index:114|imgUrl:Matthew-Olyphant-Drinks-are-on-Me-1997.jpg|maxWidth:1600|maxHeight:2082|orientation:portrait|index2:114|thumb:Matthew-Olyphant-Drinks-are-on-Me-1997.jpg|alt:Matthew Olyphant - Drinks are on Me - 1997 - Spray paint on canvas - 34&amp;#34; x 44&amp;#34;|title:Matthew Olyphant - Drinks are on Me - 1997 - Spray paint on canvas - 34&amp;#34; x 44&amp;#34;|END</t>
  </si>
  <si>
    <t>index:115|imgUrl:Matthew-Olyphant-I-Think-Im-Dumb-1994.jpg|maxWidth:1600|maxHeight:1500|orientation:landscape|index2:115|thumb:Matthew-Olyphant-I-Think-Im-Dumb-1994.jpg|alt:Matthew Olyphant - I Think Im Dumb - 1994 - Oil,oil paint stick,spray paint,on canvas - 68&amp;#34; x 72&amp;#34;|title:Matthew Olyphant - I Think Im Dumb - 1994 - Oil,oil paint stick,spray paint,on canvas - 68&amp;#34; x 72&amp;#34;|END</t>
  </si>
  <si>
    <t>index:116|imgUrl:Matthew-Olyphant-Untitled-(figure)-1995.jpg|maxWidth:1600|maxHeight:1840|orientation:portrait|index2:116|thumb:Matthew-Olyphant-Untitled-(figure)-1995.jpg|alt:Matthew Olyphant - Untitled (figure) - 1995 - Oil,oil paint stick,on canvas - 44&amp;#34; x 56&amp;#34;|title:Matthew Olyphant - Untitled (figure) - 1995 - Oil,oil paint stick,on canvas - 44&amp;#34; x 56&amp;#34;|END</t>
  </si>
  <si>
    <t>index:117|imgUrl:Matthew-Olyphant-Easy-Mark-Sucker-1995.jpg|maxWidth:1600|maxHeight:1654|orientation:portrait|index2:117|thumb:Matthew-Olyphant-Easy-Mark-Sucker-1995.jpg|alt:Matthew Olyphant - Easy Mark Sucker - 1995 - Oil,spray paint,acrylic,on canvas - 68&amp;#34; x 72&amp;#34;|title:Matthew Olyphant - Easy Mark Sucker - 1995 - Oil,spray paint,acrylic,on canvas - 68&amp;#34; x 72&amp;#34;|END</t>
  </si>
  <si>
    <t>index:118|imgUrl:Matthew-Olyphant-Dream-a-little-Dream-1997.jpg|maxWidth:1600|maxHeight:1584|orientation:landscape|index2:118|thumb:Matthew-Olyphant-Dream-a-little-Dream-1997.jpg|alt:Matthew Olyphant - Dream a little Dream - 1997 - Oil,spray paint,fabric spray,oil paint stick,on canvas - 72&amp;#34; x 72&amp;#34;|title:Matthew Olyphant - Dream a little Dream - 1997 - Oil,spray paint,fabric spray,oil paint stick,on canvas - 72&amp;#34; x 72&amp;#34;|END</t>
  </si>
  <si>
    <t>index:119|imgUrl:Matthew-Olyphant-SPHH-1995.jpg|maxWidth:1600|maxHeight:1551|orientation:landscape|index2:119|thumb:Matthew-Olyphant-SPHH-1995.jpg|alt:Matthew Olyphant - SPHH - 1995 - Oil,oil paint stick,on canvas - 72&amp;#34; x 72&amp;#34;|title:Matthew Olyphant - SPHH - 1995 - Oil,oil paint stick,on canvas - 72&amp;#34; x 72&amp;#34;|END</t>
  </si>
  <si>
    <t>index:120|imgUrl:Matthew-Olyphant-First-Class-Petty-Officer-1-1998.jpg|maxWidth:1600|maxHeight:1816|orientation:portrait|index2:120|thumb:Matthew-Olyphant-First-Class-Petty-Officer-1-1998.jpg|alt:Matthew Olyphant - First Class Petty Officer - 1998 - Diptych - Acrylic,oil,oil paint stick,spray paint,in canvas - 48&amp;#34; x 72&amp;#34;|title:Matthew Olyphant - First Class Petty Officer - 1998 - Diptych - Acrylic,oil,oil paint stick,spray paint,in canvas - 48&amp;#34; x 72&amp;#34;|END</t>
  </si>
  <si>
    <t>index:121|imgUrl:Matthew-Olyphant-First-Class-Petty-Officer-2-1998.jpg|maxWidth:1600|maxHeight:1861|orientation:portrait|index2:121|thumb:Matthew-Olyphant-First-Class-Petty-Officer-2-1998.jpg|alt:Matthew Olyphant - First Class Petty Officer - 1998 - Diptych - Acrylic,oil,oil paint stick,spray paint,in canvas - 48&amp;#34; x 72&amp;#34;|title:Matthew Olyphant - First Class Petty Officer - 1998 - Diptych - Acrylic,oil,oil paint stick,spray paint,in canvas - 48&amp;#34; x 72&amp;#34;|END</t>
  </si>
  <si>
    <t>index:122|imgUrl:Matthew-Olyphant-Heavan-1999.jpg|maxWidth:1600|maxHeight:2903|orientation:portrait|index2:122|thumb:Matthew-Olyphant-Heavan-1999.jpg|alt:Matthew Olyphant - Heavan - 1999 - Spray paint,oil,on canvas - 26&amp;#34; x 42&amp;#34;|title:Matthew Olyphant - Heavan - 1999 - Spray paint,oil,on canvas - 26&amp;#34; x 42&amp;#34;|END</t>
  </si>
  <si>
    <t>index:123|imgUrl:Matthew-Olyphant-Separation-of-Power-1996.jpg|maxWidth:1600|maxHeight:1764|orientation:portrait|index2:123|thumb:Matthew-Olyphant-Separation-of-Power-1996.jpg|alt:Matthew Olyphant - Separation of Power - 1996 - Acrylic,charcoal,oil,oil paint stick,on canvas - 72&amp;#34; x 72&amp;#34;|title:Matthew Olyphant - Separation of Power - 1996 - Acrylic,charcoal,oil,oil paint stick,on canvas - 72&amp;#34; x 72&amp;#34;|END</t>
  </si>
  <si>
    <t>index:124|imgUrl:Matthew-Olyphant-Hurry-up-and-Wait-1995.jpg|maxWidth:1600|maxHeight:1304|orientation:landscape|index2:124|thumb:Matthew-Olyphant-Hurry-up-and-Wait-1995.jpg|alt:Matthew Olyphant - Hurry up and Wait - 1995 - oil,acrylic,spray paint,paint brush,coffee mug,tequila bottle,cigarettes,nails,on canvas - 44&amp;#34; x 68&amp;#34;|title:Matthew Olyphant - Hurry up and Wait - 1995 - oil,acrylic,spray paint,paint brush,coffee mug,tequila bottle,cigarettes,nails,on canvas - 44&amp;#34; x 68&amp;#34;|END</t>
  </si>
  <si>
    <t>index:125|imgUrl:Matthew-Olyphant-Martini-(with-spider)-1995.jpg|maxWidth:1600|maxHeight:2031|orientation:portrait|index2:125|thumb:Matthew-Olyphant-Martini-(with-spider)-1995.jpg|alt:Matthew Olyphant - Martini (with spider) - 1995 - Spray paint,acrylic,oil paint stick,on canvas - 36&amp;#34; x 42&amp;#34;|title:Matthew Olyphant - Martini (with spider) - 1995 - Spray paint,acrylic,oil paint stick,on canvas - 36&amp;#34; x 42&amp;#34;|END</t>
  </si>
  <si>
    <t>index:126|imgUrl:Matthew-Olyphant-Matter-of-Time-1996.jpg|maxWidth:1600|maxHeight:1953|orientation:portrait|index2:126|thumb:Matthew-Olyphant-Matter-of-Time-1996.jpg|alt:Matthew Olyphant - Matter of Time - 1996 - Acrylic,oil paint stick,spray paint,American flag,staples,on canvas - 48&amp;#34; x 58&amp;#34;|title:Matthew Olyphant - Matter of Time - 1996 - Acrylic,oil paint stick,spray paint,American flag,staples,on canvas - 48&amp;#34; x 58&amp;#34;|END</t>
  </si>
  <si>
    <t>index:127|imgUrl:Matthew-Olyphant-Field-of-Dreams-2000.jpg|maxWidth:1600|maxHeight:1056|orientation:landscape|index2:127|thumb:Matthew-Olyphant-Field-of-Dreams-2000.jpg|alt:Matthew Olyphant - Field of Dreams - 2000 - Oil,oil paint stick,charcoal,on canvas - 48&amp;#34; x 72&amp;#34;|title:Matthew Olyphant - Field of Dreams - 2000 - Oil,oil paint stick,charcoal,on canvas - 48&amp;#34; x 72&amp;#34;|END</t>
  </si>
  <si>
    <t>index:128|imgUrl:Matthew-Olyphant-Patience-2001.jpg|maxWidth:1600|maxHeight:2627|orientation:portrait|index2:128|thumb:Matthew-Olyphant-Patience-2001.jpg|alt:Matthew Olyphant - Patience - 2001 - Spray paint,acrylic,charcoal,on canvas - 28&amp;#34; x 42&amp;#34;|title:Matthew Olyphant - Patience - 2001 - Spray paint,acrylic,charcoal,on canvas - 28&amp;#34; x 42&amp;#34;|END</t>
  </si>
  <si>
    <t>index:129|imgUrl:Matthew-Olyphant-Yellow-Dots-2001.jpg|maxWidth:1600|maxHeight:2014|orientation:portrait|index2:129|thumb:Matthew-Olyphant-Yellow-Dots-2001.jpg|alt:Matthew Olyphant - Yellow Dots - 2001 - Spray paint,oil,acrylic,on canvas - 26&amp;#34; x 38&amp;#34;|title:Matthew Olyphant - Yellow Dots - 2001 - Spray paint,oil,acrylic,on canvas - 26&amp;#34; x 38&amp;#34;|END</t>
  </si>
  <si>
    <t>index:130|imgUrl:Matthew-Olyphant-JMB-2000.jpg|maxWidth:1600|maxHeight:2959|orientation:portrait|index2:130|thumb:Matthew-Olyphant-JMB-2000.jpg|alt:Matthew Olyphant - JMB - 2000 - Spray paint on canvas - 24&amp;#34; x 38&amp;#34;|title:Matthew Olyphant - JMB - 2000 - Spray paint on canvas - 24&amp;#34; x 38&amp;#34;|END</t>
  </si>
  <si>
    <t>index:131|imgUrl:Matthew-Olyphant-Self-portrait-1995.jpg|maxWidth:1600|maxHeight:6243|orientation:portrait|index2:131|thumb:Matthew-Olyphant-Self-portrait-1995.jpg|alt:Matthew Olyphant - Self portrait - 1995 - Oil,ink,wire,on wood blocks - 10&amp;#34; x 54&amp;#34;|title:Matthew Olyphant - Self portrait - 1995 - Oil,ink,wire,on wood blocks - 10&amp;#34; x 54&amp;#34;|END</t>
  </si>
  <si>
    <t>index:132|imgUrl:Matthew-Olyphant-Soul-1997.jpg|maxWidth:1600|maxHeight:1507|orientation:landscape|index2:132|thumb:Matthew-Olyphant-Soul-1997.jpg|alt:Matthew Olyphant - Soul - 1997 - Oil,spray paint,oil paint stick,acrylic,pastel,on canvas - 72&amp;#34; x 72&amp;#34;|title:Matthew Olyphant - Soul - 1997 - Oil,spray paint,oil paint stick,acrylic,pastel,on canvas - 72&amp;#34; x 72&amp;#34;|END</t>
  </si>
  <si>
    <t>index:133|imgUrl:Matthew-Olyphant-Stars-(silver)-1996.jpg|maxWidth:1600|maxHeight:1955|orientation:portrait|index2:133|thumb:Matthew-Olyphant-Stars-(silver)-1996.jpg|alt:Matthew Olyphant - Stars (silver) - 1996 - Oil,acrylic,spray paint,oil paint stick,paper,duct tape,on canvas - 48&amp;#34; x 54&amp;#34;|title:Matthew Olyphant - Stars (silver) - 1996 - Oil,acrylic,spray paint,oil paint stick,paper,duct tape,on canvas - 48&amp;#34; x 54&amp;#34;|END</t>
  </si>
  <si>
    <t>index:134|imgUrl:Matthew-Olyphant-Thin-Green-Line-1997.jpg|maxWidth:1600|maxHeight:1803|orientation:portrait|index2:134|thumb:Matthew-Olyphant-Thin-Green-Line-1997.jpg|alt:Matthew Olyphant - Thin Green Line - 1997 - Spray paint,acrylic,on canvas - 44&amp;#34; x 56&amp;#34;|title:Matthew Olyphant - Thin Green Line - 1997 - Spray paint,acrylic,on canvas - 44&amp;#34; x 56&amp;#34;|END</t>
  </si>
  <si>
    <t>index:135|imgUrl:Matthew-Olyphant-Red-Cross-1999.jpg|maxWidth:1600|maxHeight:2102|orientation:portrait|index2:135|thumb:Matthew-Olyphant-Red-Cross-1999.jpg|alt:Matthew Olyphant - Red Cross - 1999 - Oil, Acrylic, Oil Paint Stick, Spray Paint On Canvas - 26&amp;#34; x 40&amp;#34;|title:Matthew Olyphant - Red Cross - 1999 - Oil, Acrylic, Oil Paint Stick, Spray Paint On Canvas - 26&amp;#34; x 40&amp;#34;|END</t>
  </si>
  <si>
    <t>index:136|imgUrl:Matthew-Olyphant-All-Around-the-World-1997.jpg|maxWidth:1600|maxHeight:1884|orientation:portrait|index2:136|thumb:Matthew-Olyphant-All-Around-the-World-1997.jpg|alt:Matthew Olyphant - All Around the World - 1997 - Spray paint,acrylic,oil paint stick,on canvas - 46&amp;#34; x 52&amp;#34;|title:Matthew Olyphant - All Around the World - 1997 - Spray paint,acrylic,oil paint stick,on canvas - 46&amp;#34; x 52&amp;#34;|END</t>
  </si>
  <si>
    <t>index:137|imgUrl:Matthew-Olyphant-Pussy-Cat-1997.jpg|maxWidth:1600|maxHeight:2193|orientation:portrait|index2:137|thumb:Matthew-Olyphant-Pussy-Cat-1997.jpg|alt:Matthew Olyphant - Pussy Cat - 1997 - Spray Paint, Oil On Canvas - 34&amp;#34; x 46&amp;#34;|title:Matthew Olyphant - Pussy Cat - 1997 - Spray Paint, Oil On Canvas - 34&amp;#34; x 46&amp;#34;|END</t>
  </si>
  <si>
    <t>index:138|imgUrl:Matthew-Olyphant-Yes,No,Maybe-1998.jpg|maxWidth:1600|maxHeight:2860|orientation:portrait|index2:138|thumb:Matthew-Olyphant-Yes,No,Maybe-1998.jpg|alt:Matthew Olyphant - Yes,No,Maybe - 1998 - Spray paint,oil,acrylic,oil,staples,on canvas - 24&amp;#34; x 42&amp;#34;|title:Matthew Olyphant - Yes,No,Maybe - 1998 - Spray paint,oil,acrylic,oil,staples,on canvas - 24&amp;#34; x 42&amp;#34;|END</t>
  </si>
  <si>
    <t>index:139|imgUrl:Matthew-Olyphant-Movement-1997.jpg|maxWidth:1600|maxHeight:2867|orientation:portrait|index2:139|thumb:Matthew-Olyphant-Movement-1997.jpg|alt:Matthew Olyphant - Movement - 1997 - Spray paint,oil,on canvas - 24&amp;#34; x 48&amp;#34;|title:Matthew Olyphant - Movement - 1997 - Spray paint,oil,on canvas - 24&amp;#34; x 48&amp;#34;|END</t>
  </si>
  <si>
    <t>index:140|imgUrl:Matthew-Olyphant-Movement-II-1997.jpg|maxWidth:1600|maxHeight:1932|orientation:portrait|index2:140|thumb:Matthew-Olyphant-Movement-II-1997.jpg|alt:Matthew Olyphant - Movement II - 1997 - Spray paint,oil,acrylic,on canvas - 44&amp;#34; x 56&amp;#34;|title:Matthew Olyphant - Movement II - 1997 - Spray paint,oil,acrylic,on canvas - 44&amp;#34; x 56&amp;#34;|END</t>
  </si>
  <si>
    <t>index:141|imgUrl:Matthew-Olyphant-Silver-Skyline-1997.jpg|maxWidth:1600|maxHeight:1785|orientation:portrait|index2:141|thumb:Matthew-Olyphant-Silver-Skyline-1997.jpg|alt:Matthew Olyphant - Silver Skyline - 1997 - Spray paint,oil,on canvas - 62&amp;#34; x 72&amp;#34;|title:Matthew Olyphant - Silver Skyline - 1997 - Spray paint,oil,on canvas - 62&amp;#34; x 72&amp;#34;|END</t>
  </si>
  <si>
    <t>index:142|imgUrl:Matthew-Olyphant-Blessed-1996.jpg|maxWidth:1600|maxHeight:1888|orientation:portrait|index2:142|thumb:Matthew-Olyphant-Blessed-1996.jpg|alt:Matthew Olyphant - Blessed - 1996 - Oil,acrylic,spray paint,on canvas - 64&amp;#34; x 78&amp;#34;|title:Matthew Olyphant - Blessed - 1996 - Oil,acrylic,spray paint,on canvas - 64&amp;#34; x 78&amp;#34;|END</t>
  </si>
  <si>
    <t>index:143|imgUrl:Matthew-Olyphant-Pacific-1997.jpg|maxWidth:1600|maxHeight:1812|orientation:portrait|index2:143|thumb:Matthew-Olyphant-Pacific-1997.jpg|alt:Matthew Olyphant - Pacific - 1997 - Oil,spray paint,on canvas - 46&amp;#34; x 56&amp;#34;|title:Matthew Olyphant - Pacific - 1997 - Oil,spray paint,on canvas - 46&amp;#34; x 56&amp;#34;|END</t>
  </si>
  <si>
    <t>index:144|imgUrl:Matthew-Olyphant-Gold-Feline-1998.jpg|maxWidth:1600|maxHeight:1824|orientation:portrait|index2:144|thumb:Matthew-Olyphant-Gold-Feline-1998.jpg|alt:Matthew Olyphant - Gold Feline - 1998 - Oil,oil paint stick,spray paint,on canvas - 46&amp;#34; x 58&amp;#34;|title:Matthew Olyphant - Gold Feline - 1998 - Oil,oil paint stick,spray paint,on canvas - 46&amp;#34; x 58&amp;#34;|END</t>
  </si>
  <si>
    <t>index:145|imgUrl:Matthew-Olyphant-Chima-1998.jpg|maxWidth:1600|maxHeight:780|orientation:portrait|index2:145|thumb:Matthew-Olyphant-Chima-1998.jpg|alt:Matthew Olyphant - Chima - 1998 - (trip-tych) Oil,charcoal,on canvas - 72&amp;#34; x 180&amp;#34;|title:Matthew Olyphant - Chima - 1998 - (trip-tych) Oil,charcoal,on canvas - 72&amp;#34; x 180&amp;#34;|END</t>
  </si>
  <si>
    <t>index:146|imgUrl:Matthew-Olyphant-SF-City-2002.jpg|maxWidth:1600|maxHeight:2364|orientation:portrait|index2:146|thumb:Matthew-Olyphant-SF-City-2002.jpg|alt:Matthew Olyphant - SF City - 2002 - Charcoal,oil paint stick,acrylic,on canvas - 32&amp;#34; x 48&amp;#34;|title:Matthew Olyphant - SF City - 2002 - Charcoal,oil paint stick,acrylic,on canvas - 32&amp;#34; x 48&amp;#34;|END</t>
  </si>
  <si>
    <t>index:147|imgUrl:Matthew-Olyphant-City-Skyline-2002.jpg|maxWidth:1600|maxHeight:1300|orientation:landscape|index2:147|thumb:Matthew-Olyphant-City-Skyline-2002.jpg|alt:Matthew Olyphant - City Skyline - 2002 - Charcoal,oil paint stick,oil,acrylic,on canvas - 48&amp;#34; x 58&amp;#34;|title:Matthew Olyphant - City Skyline - 2002 - Charcoal,oil paint stick,oil,acrylic,on canvas - 48&amp;#34; x 58&amp;#34;|END</t>
  </si>
  <si>
    <t>index:148|imgUrl:Matthew-Olyphant-California-St.-2002.jpg|maxWidth:1600|maxHeight:2351|orientation:portrait|index2:148|thumb:Matthew-Olyphant-California-St.-2002.jpg|alt:Matthew Olyphant - California St. - 2002 - Charcoal,oil,acrylic,on canvas - 32&amp;#34; x 48&amp;#34;|title:Matthew Olyphant - California St. - 2002 - Charcoal,oil,acrylic,on canvas - 32&amp;#34; x 48&amp;#34;|END</t>
  </si>
  <si>
    <t>index:149|imgUrl:Matthew-Olyphant-SF-Winter-2003.jpg|maxWidth:1600|maxHeight:1137|orientation:landscape|index2:149|thumb:Matthew-Olyphant-SF-Winter-2003.jpg|alt:Matthew Olyphant - SF Winter - 2003 - Spray paint,charcoal,oil,on canvas - 48&amp;#34; x 58&amp;#34;|title:Matthew Olyphant - SF Winter - 2003 - Spray paint,charcoal,oil,on canvas - 48&amp;#34; x 58&amp;#34;|END</t>
  </si>
  <si>
    <t>index:150|imgUrl:Matthew-Olyphant-Downtown-2001.jpg|maxWidth:1600|maxHeight:1610|orientation:portrait|index2:150|thumb:Matthew-Olyphant-Downtown-2001.jpg|alt:Matthew Olyphant - Downtown - 2001 - Charcoal,oil,on canvas - 72&amp;#34; x 72&amp;#34;|title:Matthew Olyphant - Downtown - 2001 - Charcoal,oil,on canvas - 72&amp;#34; x 72&amp;#34;|END</t>
  </si>
  <si>
    <t>index:151|imgUrl:Matthew-Olyphant-Figure-1-2003.jpg|maxWidth:1600|maxHeight:2184|orientation:portrait|index2:151|thumb:Matthew-Olyphant-Figure-1-2003.jpg|alt:Matthew Olyphant - Figure 1 - 2003 - Spray paint,acrylic,on canvas - 46&amp;#34; x 58&amp;#34;|title:Matthew Olyphant - Figure 1 - 2003 - Spray paint,acrylic,on canvas - 46&amp;#34; x 58&amp;#34;|END</t>
  </si>
  <si>
    <t>index:152|imgUrl:Matthew-Olyphant-Beauty-2003.jpg|maxWidth:1600|maxHeight:2618|orientation:portrait|index2:152|thumb:Matthew-Olyphant-Beauty-2003.jpg|alt:Matthew Olyphant - Beauty - 2003 - Spray paint,acrylic,on canvas - 42&amp;#34; x 68&amp;#34;|title:Matthew Olyphant - Beauty - 2003 - Spray paint,acrylic,on canvas - 42&amp;#34; x 68&amp;#34;|END</t>
  </si>
  <si>
    <t>index:153|imgUrl:Matthew-Olyphant-Figure-2-2003.jpg|maxWidth:1600|maxHeight:2162|orientation:portrait|index2:153|thumb:Matthew-Olyphant-Figure-2-2003.jpg|alt:Matthew Olyphant - Figure 2 - 2003 - Spray paint,acrylic,on canvas - 46&amp;#34; x 58&amp;#34;|title:Matthew Olyphant - Figure 2 - 2003 - Spray paint,acrylic,on canvas - 46&amp;#34; x 58&amp;#34;|END</t>
  </si>
  <si>
    <t>index:154|imgUrl:Matthew-Olyphant-Fat-Fish-2001.jpg|maxWidth:1600|maxHeight:3110|orientation:portrait|index2:154|thumb:Matthew-Olyphant-Fat-Fish-2001.jpg|alt:Matthew Olyphant - Fat Fish - 2001 - Acrylic,spray paint,on canvas - 24&amp;#34; x 36&amp;#34;|title:Matthew Olyphant - Fat Fish - 2001 - Acrylic,spray paint,on canvas - 24&amp;#34; x 36&amp;#34;|END</t>
  </si>
  <si>
    <t>index:155|imgUrl:Matthew-Olyphant-Hooked-2002.jpg|maxWidth:1600|maxHeight:2616|orientation:portrait|index2:155|thumb:Matthew-Olyphant-Hooked-2002.jpg|alt:Matthew Olyphant - Hooked - 2002 - Charcoal,oil paint stick,oil,spray paint,on canvas - 24&amp;#34; x 46&amp;#34;|title:Matthew Olyphant - Hooked - 2002 - Charcoal,oil paint stick,oil,spray paint,on canvas - 24&amp;#34; x 46&amp;#34;|END</t>
  </si>
  <si>
    <t>index:156|imgUrl:Matthew-Olyphant-Martini-(with-olive)-2003.jpg|maxWidth:1600|maxHeight:2435|orientation:portrait|index2:156|thumb:Matthew-Olyphant-Martini-(with-olive)-2003.jpg|alt:Matthew Olyphant - Martini (with olive) - 2003 - Spray paint,acrylic,on canvas - 24&amp;#34; x 36&amp;#34;|title:Matthew Olyphant - Martini (with olive) - 2003 - Spray paint,acrylic,on canvas - 24&amp;#34; x 36&amp;#34;|END</t>
  </si>
  <si>
    <t>index:158|imgUrl:Matthew-Olyphant-Lush-2003.jpg|maxWidth:1600|maxHeight:2398|orientation:portrait|index2:158|thumb:Matthew-Olyphant-Lush-2003.jpg|alt:Matthew Olyphant - Lush - 2003 - Charcoal,spray paint,on canvas - 24&amp;#34; x 46&amp;#34;|title:Matthew Olyphant - Lush - 2003 - Charcoal,spray paint,on canvas - 24&amp;#34; x 46&amp;#34;|END</t>
  </si>
  <si>
    <t>index:159|imgUrl:Matthew-Olyphant-Shine-1995.jpg|maxWidth:1600|maxHeight:1503|orientation:landscape|index2:159|thumb:Matthew-Olyphant-Shine-1995.jpg|alt:Matthew Olyphant - Shine - 1995 - Oil,oil paint stick,spray paint,on canvas - 46&amp;#34; x 72&amp;#34;|title:Matthew Olyphant - Shine - 1995 - Oil,oil paint stick,spray paint,on canvas - 46&amp;#34; x 72&amp;#34;|END</t>
  </si>
  <si>
    <t>index:160|imgUrl:Matthew-Olyphant-Double-White-Line-2003.jpg|maxWidth:1600|maxHeight:1857|orientation:portrait|index2:160|thumb:Matthew-Olyphant-Double-White-Line-2003.jpg|alt:Matthew Olyphant - Double White Line - 2003 - Spray paint,acrylic,oil,on canvas - 38&amp;#34; x 46&amp;#34;|title:Matthew Olyphant - Double White Line - 2003 - Spray paint,acrylic,oil,on canvas - 38&amp;#34; x 46&amp;#34;|END</t>
  </si>
  <si>
    <t>index:161|imgUrl:Matthew-Olyphant-Valentine-2002.jpg|maxWidth:1600|maxHeight:1286|orientation:landscape|index2:161|thumb:Matthew-Olyphant-Valentine-2002.jpg|alt:Matthew Olyphant - Valentine - 2002 - Diptych - Acrylic,spray paint,on canvas - 48&amp;#34; x 48&amp;#34;|title:Matthew Olyphant - Valentine - 2002 - Diptych - Acrylic,spray paint,on canvas - 48&amp;#34; x 48&amp;#34;|END</t>
  </si>
  <si>
    <t>index:162|imgUrl:Matthew-Olyphant-Golden-2009.jpg|maxWidth:1600|maxHeight:2618|orientation:portrait|index2:162|thumb:Matthew-Olyphant-Golden-2009.jpg|alt:Matthew Olyphant - Golden - 2009 - Spray paint,oil,charcoal,on canvas - 24&amp;#34; x 46&amp;#34;|title:Matthew Olyphant - Golden - 2009 - Spray paint,oil,charcoal,on canvas - 24&amp;#34; x 46&amp;#34;|END</t>
  </si>
  <si>
    <t>index:163|imgUrl:Matthew-Olyphant-Passion-2010.jpg|maxWidth:1600|maxHeight:2640|orientation:portrait|index2:163|thumb:Matthew-Olyphant-Passion-2010.jpg|alt:Matthew Olyphant - Passion - 2010 - Spray paint on canvas - 32&amp;#34; x 46&amp;#34;|title:Matthew Olyphant - Passion - 2010 - Spray paint on canvas - 32&amp;#34; x 46&amp;#34;|END</t>
  </si>
  <si>
    <t>index:164|imgUrl:Matthew-Olyphant-Don't-Let-Them-2010.jpg|maxWidth:1600|maxHeight:2423|orientation:portrait|index2:164|thumb:Matthew-Olyphant-Don't-Let-Them-2010.jpg|alt:Matthew Olyphant - Don't Let Them - 2010 - Spray paint,charcoal,oil,on canvas - 44&amp;#34; x 56&amp;#34;|title:Matthew Olyphant - Don't Let Them - 2010 - Spray paint,charcoal,oil,on canvas - 44&amp;#34; x 56&amp;#34;|END</t>
  </si>
  <si>
    <t>index:165|imgUrl:Matthew-Olyphant-Let-Go-2010.jpg|maxWidth:1600|maxHeight:2227|orientation:portrait|index2:165|thumb:Matthew-Olyphant-Let-Go-2010.jpg|alt:Matthew Olyphant - Let Go - 2010 - Spray Paint, Oil, Acrylic On Canvas - 45&amp;#34; x 64&amp;#34;|title:Matthew Olyphant - Let Go - 2010 - Spray Paint, Oil, Acrylic On Canvas - 45&amp;#34; x 64&amp;#34;|END</t>
  </si>
  <si>
    <t>index:166|imgUrl:Matthew-Olyphant-Rise-2010.jpg|maxWidth:1600|maxHeight:1935|orientation:portrait|index2:166|thumb:Matthew-Olyphant-Rise-2010.jpg|alt:Matthew Olyphant - Rise - 2010 - Spray Piant, Oil, Acrylic On Canvas - 54&amp;#34; x 68&amp;#34;|title:Matthew Olyphant - Rise - 2010 - Spray Piant, Oil, Acrylic On Canvas - 54&amp;#34; x 68&amp;#34;|END</t>
  </si>
  <si>
    <t>index:167|imgUrl:Matthew-Olyphant-Sin-2010.jpg|maxWidth:1600|maxHeight:1272|orientation:landscape|index2:167|thumb:Matthew-Olyphant-Sin-2010.jpg|alt:Matthew Olyphant - Sin - 2010 - Spray Paint, Oil, Acrylic, Charcoal On Canvas - 24&amp;#34; x 32&amp;#34;|title:Matthew Olyphant - Sin - 2010 - Spray Paint, Oil, Acrylic, Charcoal On Canvas - 24&amp;#34; x 32&amp;#34;|END</t>
  </si>
  <si>
    <t>index:168|imgUrl:Matthew-Olyphant-Beach-1-2010.jpg|maxWidth:1600|maxHeight:768|orientation:portrait|index2:168|thumb:Matthew-Olyphant-Beach-1-2010.jpg|alt:Matthew Olyphant - Beach 1 - 2010 - (Commission Piece) Oil, Spray Paint, On Canvas - 24&amp;#34; x 60&amp;#34;|title:Matthew Olyphant - Beach 1 - 2010 - (Commission Piece) Oil, Spray Paint, On Canvas - 24&amp;#34; x 60&amp;#34;|END</t>
  </si>
  <si>
    <t>index:169|imgUrl:Matthew-Olyphant-Beach-2-2010.jpg|maxWidth:1600|maxHeight:1226|orientation:landscape|index2:169|thumb:Matthew-Olyphant-Beach-2-2010.jpg|alt:Matthew Olyphant - Beach 2 - 2010 - (Commission Piece) Oil, Spray Paint, On Canvas - 36&amp;#34; x 46&amp;#34;|title:Matthew Olyphant - Beach 2 - 2010 - (Commission Piece) Oil, Spray Paint, On Canvas - 36&amp;#34; x 46&amp;#34;|END</t>
  </si>
  <si>
    <t>index:170|imgUrl:Matthew-Olyphant-Yellow-2011.jpg|maxWidth:1600|maxHeight:990|orientation:portrait|index2:170|thumb:Matthew-Olyphant-Yellow-2011.jpg|alt:Matthew Olyphant - Yellow - 2011 - Oil, Spray Paint, Charcoal On Canvas - 26&amp;#34; x 42&amp;#34;|title:Matthew Olyphant - Yellow - 2011 - Oil, Spray Paint, Charcoal On Canvas - 26&amp;#34; x 42&amp;#34;|END</t>
  </si>
  <si>
    <t>index:171|imgUrl:Matthew-Olyphant-Empire-State-Of-Mind-2010.jpg|maxWidth:1600|maxHeight:1322|orientation:landscape|index2:171|thumb:Matthew-Olyphant-Empire-State-Of-Mind-2010.jpg|alt:Matthew Olyphant - Empire State Of Mind - 2010 - Spray Paint, Oil, Acrylic, Charcoal On Canvas - 46&amp;#34; x 56&amp;#34;|title:Matthew Olyphant - Empire State Of Mind - 2010 - Spray Paint, Oil, Acrylic, Charcoal On Canvas - 46&amp;#34; x 56&amp;#34;|END</t>
  </si>
  <si>
    <t>index:172|imgUrl:Matthew-Olyphant-Millenium-2010.jpg|maxWidth:1600|maxHeight:1181|orientation:landscape|index2:172|thumb:Matthew-Olyphant-Millenium-2010.jpg|alt:Matthew Olyphant - Millenium - 2010 - Spray Paint, Charcoal, Acrylic, Oil, Glitter Glue On Canvas - 44&amp;#34; x 56&amp;#34;|title:Matthew Olyphant - Millenium - 2010 - Spray Paint, Charcoal, Acrylic, Oil, Glitter Glue On Canvas - 44&amp;#34; x 56&amp;#34;|END</t>
  </si>
  <si>
    <t>index:173|imgUrl:Matthew-Olyphant-Liberty-2010.jpg|maxWidth:1600|maxHeight:2133|orientation:portrait|index2:173|thumb:Matthew-Olyphant-Liberty-2010.jpg|alt:Matthew Olyphant - Liberty - 2010 - Oil, Acrylic, Oil Paint Stick, Spray Paint, Charcoal, Staples On Canvas - 28&amp;#34; x 42&amp;#34;|title:Matthew Olyphant - Liberty - 2010 - Oil, Acrylic, Oil Paint Stick, Spray Paint, Charcoal, Staples On Canvas - 28&amp;#34; x 42&amp;#34;|END</t>
  </si>
  <si>
    <t>index:174|imgUrl:Matthew-Olyphant-Sunny-2011.jpg|maxWidth:1600|maxHeight:638|orientation:portrait|index2:174|thumb:Matthew-Olyphant-Sunny-2011.jpg|alt:Matthew Olyphant - Sunny - 2011 - Diptych(Commission Piece) Oil, Acrylic, Spray Paint, Charcoal, Oil Paint Stick On Canvas - 24&amp;#34; x 72&amp;#34;|title:Matthew Olyphant - Sunny - 2011 - Diptych(Commission Piece) Oil, Acrylic, Spray Paint, Charcoal, Oil Paint Stick On Canvas - 24&amp;#34; x 72&amp;#34;|END</t>
  </si>
  <si>
    <t>index:175|imgUrl:Matthew-Olyphant-Union-Jack-2012.jpg|maxWidth:1600|maxHeight:1166|orientation:landscape|index2:175|thumb:Matthew-Olyphant-Union-Jack-2012.jpg|alt:Matthew Olyphant - Union Jack - 2012 - Oil, Acrylic, Oil Paint Stick, Spray Paint On Canvas - 44&amp;#34; x 62&amp;#34;|title:Matthew Olyphant - Union Jack - 2012 - Oil, Acrylic, Oil Paint Stick, Spray Paint On Canvas - 44&amp;#34; x 62&amp;#34;|END</t>
  </si>
  <si>
    <t>index:176|imgUrl:Matthew-Olyphant-3rd-St-2012.jpg|maxWidth:1600|maxHeight:1196|orientation:landscape|index2:176|thumb:Matthew-Olyphant-3rd-St-2012.jpg|alt:Matthew Olyphant - 3rd St - 2012 - (Commission Piece) Oil, Acrylic, Spray Paint, Charcoal, Oil Paint Stick On Canvas - 42&amp;#34; x 54&amp;#34;|title:Matthew Olyphant - 3rd St - 2012 - (Commission Piece) Oil, Acrylic, Spray Paint, Charcoal, Oil Paint Stick On Canvas - 42&amp;#34; x 54&amp;#34;|END</t>
  </si>
  <si>
    <t>index:177|imgUrl:Matthew-Olyphant-Mr-Cab-Driver-2012.jpg|maxWidth:1600|maxHeight:1286|orientation:landscape|index2:177|thumb:Matthew-Olyphant-Mr-Cab-Driver-2012.jpg|alt:Matthew Olyphant - Mr Cab Driver - 2012 - Spray Paint, Charcoal, Acrylic, Oil, Oil Paint Stick On Canvas - 44&amp;#34; x 56&amp;#34;|title:Matthew Olyphant - Mr Cab Driver - 2012 - Spray Paint, Charcoal, Acrylic, Oil, Oil Paint Stick On Canvas - 44&amp;#34; x 56&amp;#34;|END</t>
  </si>
  <si>
    <t>index:178|imgUrl:Matthew-Olyphant-Defined-&amp;-Committed-2012.jpg|maxWidth:1600|maxHeight:2383|orientation:portrait|index2:178|thumb:Matthew-Olyphant-Defined-&amp;-Committed-2012.jpg|alt:Matthew Olyphant - Defined &amp; Committed - 2012 - Spray Paint, Charcoal, Acrylic, Oil On Canvas - 28&amp;#34; x 40&amp;#34;|title:Matthew Olyphant - Defined &amp; Committed - 2012 - Spray Paint, Charcoal, Acrylic, Oil On Canvas - 28&amp;#34; x 40&amp;#34;|END</t>
  </si>
  <si>
    <t>index:179|imgUrl:Matthew-Olyphant-Open-Sky-Open-Ether-2012.jpg|maxWidth:1600|maxHeight:2382|orientation:portrait|index2:179|thumb:Matthew-Olyphant-Open-Sky-Open-Ether-2012.jpg|alt:Matthew Olyphant - Open Sky Open Ether - 2012 - Spray Paint, Charcoal, Acrylic, Oil On Canvas - 36&amp;#34; x 42&amp;#34;|title:Matthew Olyphant - Open Sky Open Ether - 2012 - Spray Paint, Charcoal, Acrylic, Oil On Canvas - 36&amp;#34; x 42&amp;#34;|END</t>
  </si>
  <si>
    <t>index:180|imgUrl:Matthew-Olyphant-Downtown-Deal-2012.jpg|maxWidth:1600|maxHeight:1701|orientation:portrait|index2:180|thumb:Matthew-Olyphant-Downtown-Deal-2012.jpg|alt:Matthew Olyphant - Downtown Deal - 2012 - Oil, Acrylic, Oil Paint Stick, Spray Paint On Canvas - 48&amp;#34; x 48&amp;#34;|title:Matthew Olyphant - Downtown Deal - 2012 - Oil, Acrylic, Oil Paint Stick, Spray Paint On Canvas - 48&amp;#34; x 48&amp;#34;|END</t>
  </si>
  <si>
    <t>index:181|imgUrl:Matthew-Olyphant-Untitled-(Barbed-Wire)-1-2012.jpg|maxWidth:1600|maxHeight:955|orientation:portrait|index2:181|thumb:Matthew-Olyphant-Untitled-(Barbed-Wire)-1-2012.jpg|alt:Matthew Olyphant - Untitled (Barbed Wire) 1 - 2012 - Oil, Acrylic, Oil Paint Stick, Spray Paint On Canvas - 32&amp;#34; x 64&amp;#34;|title:Matthew Olyphant - Untitled (Barbed Wire) 1 - 2012 - Oil, Acrylic, Oil Paint Stick, Spray Paint On Canvas - 32&amp;#34; x 64&amp;#34;|END</t>
  </si>
  <si>
    <t>index:182|imgUrl:Matthew-Olyphant-Untitled-(Barbed-Wire)-2-2012.jpg|maxWidth:1600|maxHeight:1278|orientation:landscape|index2:182|thumb:Matthew-Olyphant-Untitled-(Barbed-Wire)-2-2012.jpg|alt:Matthew Olyphant - Untitled (Barbed Wire) 2 - 2012 - Oil, Acrylic, Oil Paint Stick, Spray Paint On Canvas - 54&amp;#34; x 72&amp;#34;|title:Matthew Olyphant - Untitled (Barbed Wire) 2 - 2012 - Oil, Acrylic, Oil Paint Stick, Spray Paint On Canvas - 54&amp;#34; x 72&amp;#34;|END</t>
  </si>
  <si>
    <t>index:183|imgUrl:Matthew-Olyphant-Untitled-(Barbed-Wire)-3-2012.jpg|maxWidth:1600|maxHeight:867|orientation:portrait|index2:183|thumb:Matthew-Olyphant-Untitled-(Barbed-Wire)-3-2012.jpg|alt:Matthew Olyphant - Untitled (Barbed Wire) 3 - 2012 - Oil, Acrylic, Oil Paint Stick, Spray Paint On Canvas - 42&amp;#34; x 68&amp;#34;|title:Matthew Olyphant - Untitled (Barbed Wire) 3 - 2012 - Oil, Acrylic, Oil Paint Stick, Spray Paint On Canvas - 42&amp;#34; x 68&amp;#34;|END</t>
  </si>
  <si>
    <t>index:184|imgUrl:Matthew-Olyphant-October-Bridge-2012.jpg|maxWidth:1600|maxHeight:1268|orientation:landscape|index2:184|thumb:Matthew-Olyphant-October-Bridge-2012.jpg|alt:Matthew Olyphant - October Bridge - 2012 - Oil, Charcoal, Acrylic, Oil Paint Stick, Spray Paint On Canvas - 42&amp;#34; x 54&amp;#34;|title:Matthew Olyphant - October Bridge - 2012 - Oil, Charcoal, Acrylic, Oil Paint Stick, Spray Paint On Canvas - 42&amp;#34; x 54&amp;#34;|END</t>
  </si>
  <si>
    <t>index:185|imgUrl:Matthew-Olyphant-KL-2012.jpg|maxWidth:1600|maxHeight:848|orientation:portrait|index2:185|thumb:Matthew-Olyphant-KL-2012.jpg|alt:Matthew Olyphant - KL - 2012 - (Commission Piece) Charcoal, Spray Paint, Acrylic, Oil On Canvas - 36&amp;#34; x 62&amp;#34;|title:Matthew Olyphant - KL - 2012 - (Commission Piece) Charcoal, Spray Paint, Acrylic, Oil On Canvas - 36&amp;#34; x 62&amp;#34;|END</t>
  </si>
  <si>
    <t>index:186|imgUrl:Matthew-Olyphant-Untitled-(Barbed-Wire)-4-2012.jpg|maxWidth:1600|maxHeight:791|orientation:portrait|index2:186|thumb:Matthew-Olyphant-Untitled-(Barbed-Wire)-4-2012.jpg|alt:Matthew Olyphant - Untitled (Barbed Wire) 4 - 2012 - Oil, Acrylic, Oil Paint Stick, Spray Paint On Canvas - 32&amp;#34; x 46&amp;#34;|title:Matthew Olyphant - Untitled (Barbed Wire) 4 - 2012 - Oil, Acrylic, Oil Paint Stick, Spray Paint On Canvas - 32&amp;#34; x 46&amp;#34;|END</t>
  </si>
  <si>
    <t>index:187|imgUrl:Matthew-Olyphant-Sleep-Walking-2012.jpg|maxWidth:1600|maxHeight:2674|orientation:portrait|index2:187|thumb:Matthew-Olyphant-Sleep-Walking-2012.jpg|alt:Matthew Olyphant - Sleep Walking - 2012 - Oil, Acrylic, Oil Paint Stick, Spray Paint On Canvas - 30&amp;#34; x 62&amp;#34;|title:Matthew Olyphant - Sleep Walking - 2012 - Oil, Acrylic, Oil Paint Stick, Spray Paint On Canvas - 30&amp;#34; x 62&amp;#34;|END</t>
  </si>
  <si>
    <t>index:188|imgUrl:Matthew-Olyphant-Day-Tripper-2012.jpg|maxWidth:1600|maxHeight:1090|orientation:landscape|index2:188|thumb:Matthew-Olyphant-Day-Tripper-2012.jpg|alt:Matthew Olyphant - Day Tripper - 2012 - Oil, Acrylic, Oil Paint Stick, Spray Paint, Charcoal On Canvas - 44&amp;#34; x 64&amp;#34;|title:Matthew Olyphant - Day Tripper - 2012 - Oil, Acrylic, Oil Paint Stick, Spray Paint, Charcoal On Canvas - 44&amp;#34; x 64&amp;#34;|END</t>
  </si>
  <si>
    <t>index:189|imgUrl:Matthew-Olyphant-Autum-2012.jpg|maxWidth:1600|maxHeight:1251|orientation:landscape|index2:189|thumb:Matthew-Olyphant-Autum-2012.jpg|alt:Matthew Olyphant - Autum - 2012 - Oil, Acrylic, Oil Paint Stick, Spray Paint, Charcoal On Canvas - 46&amp;#34; x 54&amp;#34;|title:Matthew Olyphant - Autum - 2012 - Oil, Acrylic, Oil Paint Stick, Spray Paint, Charcoal On Canvas - 46&amp;#34; x 54&amp;#34;|END</t>
  </si>
  <si>
    <t>index:190|imgUrl:Matthew-Olyphant-Medicine-Shop-(Double-Feature)-2012.jpg|maxWidth:1600|maxHeight:1529|orientation:landscape|index2:190|thumb:Matthew-Olyphant-Medicine-Shop-(Double-Feature)-2012.jpg|alt:Matthew Olyphant - Medicine Shop (Double Feature) - 2012 - (Commission Piece) Oil, Acrylic, Spray Paint, Charcoal, Oil Paint Stick On Canvas - 48&amp;#34; x 48&amp;#34;|title:Matthew Olyphant - Medicine Shop (Double Feature) - 2012 - (Commission Piece) Oil, Acrylic, Spray Paint, Charcoal, Oil Paint Stick On Canvas - 48&amp;#34; x 48&amp;#34;|END</t>
  </si>
  <si>
    <t>index:191|imgUrl:Matthew-Olyphant-You-Asked-For-It-2012.jpg|maxWidth:1600|maxHeight:2045|orientation:portrait|index2:191|thumb:Matthew-Olyphant-You-Asked-For-It-2012.jpg|alt:Matthew Olyphant - You Asked For It - 2012 - Oil, Spray Paint, Oil Paint Stick On Canvas - 44&amp;#34; x 58&amp;#34;|title:Matthew Olyphant - You Asked For It - 2012 - Oil, Spray Paint, Oil Paint Stick On Canvas - 44&amp;#34; x 58&amp;#34;|END</t>
  </si>
  <si>
    <t>index:192|imgUrl:Matthew-Olyphant-JKL-2012.jpg|maxWidth:1600|maxHeight:2187|orientation:portrait|index2:192|thumb:Matthew-Olyphant-JKL-2012.jpg|alt:Matthew Olyphant - JKL - 2012 - Spray Paint, Oil, Acrylic On Canvas - 46&amp;#34; x 54&amp;#34;|title:Matthew Olyphant - JKL - 2012 - Spray Paint, Oil, Acrylic On Canvas - 46&amp;#34; x 54&amp;#34;|END</t>
  </si>
  <si>
    <t>index:193|imgUrl:Matthew-Olyphant-000-Adeline-2012.jpg|maxWidth:1600|maxHeight:1162|orientation:landscape|index2:193|thumb:Matthew-Olyphant-000-Adeline-2012.jpg|alt:Matthew Olyphant - 000 Adeline - 2012 - Spray Paint, Charcoal, Acrylic, Oil, Oil Paint Stick On Canvas - 46&amp;#34; x 60&amp;#34;|title:Matthew Olyphant - 000 Adeline - 2012 - Spray Paint, Charcoal, Acrylic, Oil, Oil Paint Stick On Canvas - 46&amp;#34; x 60&amp;#34;|END</t>
  </si>
  <si>
    <t>index:194|imgUrl:Matthew-Olyphant-Poets-Life-2012.jpg|maxWidth:1600|maxHeight:1296|orientation:landscape|index2:194|thumb:Matthew-Olyphant-Poets-Life-2012.jpg|alt:Matthew Olyphant - Poets Life - 2012 - Oil, Acrylic, Oil Paint Stick, Spray Paint, Charcoal On Canvas - 44&amp;#34; x 58&amp;#34;|title:Matthew Olyphant - Poets Life - 2012 - Oil, Acrylic, Oil Paint Stick, Spray Paint, Charcoal On Canvas - 44&amp;#34; x 58&amp;#34;|END</t>
  </si>
  <si>
    <t>index:195|imgUrl:Matthew-Olyphant-Sno-White-2012.jpg|maxWidth:1600|maxHeight:1076|orientation:landscape|index2:195|thumb:Matthew-Olyphant-Sno-White-2012.jpg|alt:Matthew Olyphant - Sno-White - 2012 - (Commission Piece) Oil, Acrylic, Spray Paint, Charcoal, Oil Paint Stick On Canvas - 54&amp;#34; x 72&amp;#34;|title:Matthew Olyphant - Sno-White - 2012 - (Commission Piece) Oil, Acrylic, Spray Paint, Charcoal, Oil Paint Stick On Canvas - 54&amp;#34; x 72&amp;#34;|END</t>
  </si>
  <si>
    <t>index:196|imgUrl:Matthew-Olyphant-City-Hall-2008.jpg|maxWidth:1600|maxHeight:1317|orientation:landscape|index2:196|thumb:Matthew-Olyphant-City-Hall-2008.jpg|alt:Matthew Olyphant - City Hall - 2008 - Oil, Acrylic, Oil Paint Stick, Spray Paint, Charcoal On Canvas - 46&amp;#34; x 58&amp;#34;|title:Matthew Olyphant - City Hall - 2008 - Oil, Acrylic, Oil Paint Stick, Spray Paint, Charcoal On Canvas - 46&amp;#34; x 58&amp;#34;|END</t>
  </si>
  <si>
    <t>index:197|imgUrl:Matthew-Olyphant-Mattropolis-2008.jpg|maxWidth:1600|maxHeight:1323|orientation:landscape|index2:197|thumb:Matthew-Olyphant-Mattropolis-2008.jpg|alt:Matthew Olyphant - Mattropolis - 2008 - Oil, Acrylic, Oil Paint Stick, Spray Paint, Charcoal, Staples On Canvas - 48&amp;#34; x 58&amp;#34;|title:Matthew Olyphant - Mattropolis - 2008 - Oil, Acrylic, Oil Paint Stick, Spray Paint, Charcoal, Staples On Canvas - 48&amp;#34; x 58&amp;#34;|END</t>
  </si>
  <si>
    <t>index:198|imgUrl:Matthew-Olyphant-Daisy-2010.jpg|maxWidth:1600|maxHeight:1192|orientation:landscape|index2:198|thumb:Matthew-Olyphant-Daisy-2010.jpg|alt:Matthew Olyphant - Daisy - 2010 - DiptychSpray Paint, Charcoal, Acrylic, Oil, Oil Paint Stick On Canvas - 72&amp;#34; x 48&amp;#34;|title:Matthew Olyphant - Daisy - 2010 - DiptychSpray Paint, Charcoal, Acrylic, Oil, Oil Paint Stick On Canvas - 72&amp;#34; x 48&amp;#34;|END</t>
  </si>
  <si>
    <t>index:199|imgUrl:Matthew-Olyphant-Lily-2010.jpg|maxWidth:1600|maxHeight:1200|orientation:landscape|index2:199|thumb:Matthew-Olyphant-Lily-2010.jpg|alt:Matthew Olyphant - Lily - 2010 - (Commission Piece) Oil, Spray Paint, On Canvas - 24&amp;#34; x 36&amp;#34;|title:Matthew Olyphant - Lily - 2010 - (Commission Piece) Oil, Spray Paint, On Canvas - 24&amp;#34; x 36&amp;#34;|END</t>
  </si>
  <si>
    <t>index:200|imgUrl:Matthew-Olyphant-Pink-2010.jpg|maxWidth:1600|maxHeight:2477|orientation:portrait|index2:200|thumb:Matthew-Olyphant-Pink-2010.jpg|alt:Matthew Olyphant - Pink - 2010 - Oil, Spray Paint, Charcoal On Canvas - 32&amp;#34; x 44&amp;#34;|title:Matthew Olyphant - Pink - 2010 - Oil, Spray Paint, Charcoal On Canvas - 32&amp;#34; x 44&amp;#34;|END</t>
  </si>
  <si>
    <t>index:201|imgUrl:Matthew-Olyphant-Lipstick-Track-12-1998.jpg|maxWidth:1600|maxHeight:2426|orientation:portrait|index2:201|thumb:Matthew-Olyphant-Lipstick-Track-12-1998.jpg|alt:Matthew Olyphant - Lipstick Track 12 - 1998 - Spray Paint, Charcoal, Acrylic, Oil, Oil Paint Stick, Rope On Canvas - 46&amp;#34; x 72&amp;#34;|title:Matthew Olyphant - Lipstick Track 12 - 1998 - Spray Paint, Charcoal, Acrylic, Oil, Oil Paint Stick, Rope On Canvas - 46&amp;#34; x 72&amp;#34;|END</t>
  </si>
  <si>
    <t>index:202|imgUrl:Matthew-Olyphant-Cat-(Fetisha)-1997.jpg|maxWidth:1600|maxHeight:1761|orientation:portrait|index2:202|thumb:Matthew-Olyphant-Cat-(Fetisha)-1997.jpg|alt:Matthew Olyphant - Cat (Fetisha) - 1997 - Spray Paint, Oil, Acrylic On Canvas - 46&amp;#34; x 54&amp;#34;|title:Matthew Olyphant - Cat (Fetisha) - 1997 - Spray Paint, Oil, Acrylic On Canvas - 46&amp;#34; x 54&amp;#34;|END</t>
  </si>
  <si>
    <t>index:203|imgUrl:Matthew-Olyphant-Ball-Of-Yarn-1997.jpg|maxWidth:1600|maxHeight:1794|orientation:portrait|index2:203|thumb:Matthew-Olyphant-Ball-Of-Yarn-1997.jpg|alt:Matthew Olyphant - Ball Of Yarn - 1997 - Spray Paint, Oil, Acrylic On Canvas - 46&amp;#34; x 54&amp;#34;|title:Matthew Olyphant - Ball Of Yarn - 1997 - Spray Paint, Oil, Acrylic On Canvas - 46&amp;#34; x 54&amp;#34;|END</t>
  </si>
  <si>
    <t>index:204|imgUrl:Matthew-Olyphant-American-Nostagia-1997.jpg|maxWidth:1600|maxHeight:1817|orientation:portrait|index2:204|thumb:Matthew-Olyphant-American-Nostagia-1997.jpg|alt:Matthew Olyphant - American Nostagia - 1997 - Spray Paint, Charcoal, Acrylic, Oil, Oil Paint Stick On Canvas - 44&amp;#34; x 72&amp;#34;|title:Matthew Olyphant - American Nostagia - 1997 - Spray Paint, Charcoal, Acrylic, Oil, Oil Paint Stick On Canvas - 44&amp;#34; x 72&amp;#34;|END</t>
  </si>
  <si>
    <t>index:205|imgUrl:Matthew-Olyphant-Lost-In-Kp-1997.jpg|maxWidth:1600|maxHeight:1748|orientation:portrait|index2:205|thumb:Matthew-Olyphant-Lost-In-Kp-1997.jpg|alt:Matthew Olyphant - Lost In Kp - 1997 - Spray Paint, Charcoal, Acrylic, Oil, Oil Paint Stick On Canvas - 44&amp;#34; x 56&amp;#34;|title:Matthew Olyphant - Lost In Kp - 1997 - Spray Paint, Charcoal, Acrylic, Oil, Oil Paint Stick On Canvas - 44&amp;#34; x 56&amp;#34;|END</t>
  </si>
  <si>
    <t>index:206|imgUrl:Matthew-Olyphant-Taurus-1996.jpg|maxWidth:1600|maxHeight:1552|orientation:landscape|index2:206|thumb:Matthew-Olyphant-Taurus-1996.jpg|alt:Matthew Olyphant - Taurus - 1996 - Spray Paint, Oil, Acrylic, Oil Paint Stick On Canvas - 56&amp;#34; x 72&amp;#34;|title:Matthew Olyphant - Taurus - 1996 - Spray Paint, Oil, Acrylic, Oil Paint Stick On Canvas - 56&amp;#34; x 72&amp;#34;|END</t>
  </si>
  <si>
    <t>index:207|imgUrl:Matthew-Olyphant-Flies-1997.jpg|maxWidth:1600|maxHeight:3131|orientation:portrait|index2:207|thumb:Matthew-Olyphant-Flies-1997.jpg|alt:Matthew Olyphant - Flies - 1997 - Spray Paint, Oil, Acrylic, Oil Paint Stick On Canvas - 34&amp;#34; x 48&amp;#34;|title:Matthew Olyphant - Flies - 1997 - Spray Paint, Oil, Acrylic, Oil Paint Stick On Canvas - 34&amp;#34; x 48&amp;#34;|END</t>
  </si>
  <si>
    <t>index:208|imgUrl:Matthew-Olyphant-Fetish-7-Album-Cover-1996.jpg|maxWidth:1600|maxHeight:1636|orientation:portrait|index2:208|thumb:Matthew-Olyphant-Fetish-7-Album-Cover-1996.jpg|alt:Matthew Olyphant - Fetish 7" Album Cover - 1996 - Spray Paint, Oil, Acrylic On Canvas - 72&amp;#34; x 72&amp;#34;|title:Matthew Olyphant - Fetish 7" Album Cover - 1996 - Spray Paint, Oil, Acrylic On Canvas - 72&amp;#34; x 72&amp;#34;|END</t>
  </si>
  <si>
    <t>index:209|imgUrl:Matthew-Olyphant-Strength-1996.jpg|maxWidth:1600|maxHeight:1769|orientation:portrait|index2:209|thumb:Matthew-Olyphant-Strength-1996.jpg|alt:Matthew Olyphant - Strength - 1996 - (Tattoos) Spray Paint, Acrylic, Oil On Canvas - 54&amp;#34; x 72&amp;#34;|title:Matthew Olyphant - Strength - 1996 - (Tattoos) Spray Paint, Acrylic, Oil On Canvas - 54&amp;#34; x 72&amp;#34;|END</t>
  </si>
  <si>
    <t>index:210|imgUrl:Matthew-Olyphant-Pills,Pills,Pills-1999.jpg|maxWidth:1600|maxHeight:2034|orientation:portrait|index2:210|thumb:Matthew-Olyphant-Pills,Pills,Pills-1999.jpg|alt:Matthew Olyphant - Pills,Pills,Pills - 1999 - Spray Paint, Oil On Canvas - 32&amp;#34; x 44&amp;#34;|title:Matthew Olyphant - Pills,Pills,Pills - 1999 - Spray Paint, Oil On Canvas - 32&amp;#34; x 44&amp;#34;|END</t>
  </si>
  <si>
    <t>index:211|imgUrl:Matthew-Olyphant-2013-0991.jpg|maxWidth:1600|maxHeight:1596|orientation:landscape|index2:211|thumb:Matthew-Olyphant-2013-0991.jpg|alt:Matthew Olyphant - 2013 - spray paint, oil, charcoal, acrylic, and oil paint stick - 55&amp;#34; x 55&amp;#34;|title:Matthew Olyphant - 2013 - spray paint, oil, charcoal, acrylic, and oil paint stick - 55&amp;#34; x 55&amp;#34;|END</t>
  </si>
  <si>
    <t>index:212|imgUrl:Matthew-Olyphant-2013-6480.JPG|maxWidth:1600|maxHeight:1676|orientation:portrait|index2:212|thumb:Matthew-Olyphant-2013-6480.JPG|alt:Matthew Olyphant - 2013 - spray paint, oil, acrylic, and oil paint stick - 42&amp;#34; x 54&amp;#34;|title:Matthew Olyphant - 2013 - spray paint, oil, acrylic, and oil paint stick - 42&amp;#34; x 54&amp;#34;|END</t>
  </si>
  <si>
    <t>index:213|imgUrl:Matthew-Olyphant-2013-6494.JPG|maxWidth:1600|maxHeight:2055|orientation:portrait|index2:213|thumb:Matthew-Olyphant-2013-6494.JPG|alt:Matthew Olyphant - 2013 - spray paint, oil, acrylic, and oil paint stick - 44&amp;#34; x 58&amp;#34;|title:Matthew Olyphant - 2013 - spray paint, oil, acrylic, and oil paint stick - 44&amp;#34; x 58&amp;#34;|END</t>
  </si>
  <si>
    <t>index:214|imgUrl:Matthew-Olyphant-2013-6498.JPG|maxWidth:1600|maxHeight:2232|orientation:portrait|index2:214|thumb:Matthew-Olyphant-2013-6498.JPG|alt:Matthew Olyphant - 2013 - spray paint, oil, acrylic, and oil paint stick - 40&amp;#34; x 56&amp;#34;|title:Matthew Olyphant - 2013 - spray paint, oil, acrylic, and oil paint stick - 40&amp;#34; x 56&amp;#34;|END</t>
  </si>
  <si>
    <t>index:215|imgUrl:Matthew-Olyphant-2013-6615.JPG|maxWidth:1600|maxHeight:2569|orientation:portrait|index2:215|thumb:Matthew-Olyphant-2013-6615.JPG|alt:Matthew Olyphant - 2013 - spray paint, oil, acrylic, charcoal, and oil paint stick - 70&amp;#34; x 44&amp;#34;|title:Matthew Olyphant - 2013 - spray paint, oil, acrylic, charcoal, and oil paint stick - 70&amp;#34; x 44&amp;#34;|END</t>
  </si>
  <si>
    <t>index:216|imgUrl:Matthew-Olyphant-2013-6781.JPG|maxWidth:1600|maxHeight:2217|orientation:portrait|index2:216|thumb:Matthew-Olyphant-2013-6781.JPG|alt:Matthew Olyphant - 2013 - spray paint, oil, acrylic, and oil paint stick - 52&amp;#34; x 58&amp;#34;|title:Matthew Olyphant - 2013 - spray paint, oil, acrylic, and oil paint stick - 52&amp;#34; x 58&amp;#34;|END</t>
  </si>
  <si>
    <t>index:217|imgUrl:Matthew-Olyphant-2013-6783.JPG|maxWidth:1600|maxHeight:2064|orientation:portrait|index2:217|thumb:Matthew-Olyphant-2013-6783.JPG|alt:Matthew Olyphant - 2013 - spray paint, oil, acrylic, and oil paint stick - 46&amp;#34; x 50&amp;#34;|title:Matthew Olyphant - 2013 - spray paint, oil, acrylic, and oil paint stick - 46&amp;#34; x 50&amp;#34;|END</t>
  </si>
  <si>
    <t>index:218|imgUrl:Matthew-Olyphant-2013-6785.JPG|maxWidth:1600|maxHeight:2041|orientation:portrait|index2:218|thumb:Matthew-Olyphant-2013-6785.JPG|alt:Matthew Olyphant - 2013 - spray paint, oil, acrylic, and oil paint stick - 46&amp;#34; x 50&amp;#34;|title:Matthew Olyphant - 2013 - spray paint, oil, acrylic, and oil paint stick - 46&amp;#34; x 50&amp;#34;|END</t>
  </si>
  <si>
    <t>index:219|imgUrl:Matthew-Olyphant-2013-6787.JPG|maxWidth:1600|maxHeight:2561|orientation:portrait|index2:219|thumb:Matthew-Olyphant-2013-6787.JPG|alt:Matthew Olyphant - 2013 - spray paint, oil, acrylic, and oil paint stick - 36&amp;#34; x 46&amp;#34;|title:Matthew Olyphant - 2013 - spray paint, oil, acrylic, and oil paint stick - 36&amp;#34; x 46&amp;#34;|END</t>
  </si>
  <si>
    <t>index:220|imgUrl:Matthew-Olyphant-2013-6788.JPG|maxWidth:1600|maxHeight:1002|orientation:landscape|index2:220|thumb:Matthew-Olyphant-2013-6788.JPG|alt:Matthew Olyphant - 2013 - spray paint, oil, acrylic, and oil paint stick - 38&amp;#34; x 48&amp;#34;|title:Matthew Olyphant - 2013 - spray paint, oil, acrylic, and oil paint stick - 38&amp;#34; x 48&amp;#34;|END</t>
  </si>
  <si>
    <t>index:221|imgUrl:Matthew-Olyphant-2013-6790.JPG|maxWidth:1600|maxHeight:1976|orientation:portrait|index2:221|thumb:Matthew-Olyphant-2013-6790.JPG|alt:Matthew Olyphant - 2013 - spray paint, oil, acrylic, and oil paint stick - 54&amp;#34; x 58&amp;#34;|title:Matthew Olyphant - 2013 - spray paint, oil, acrylic, and oil paint stick - 54&amp;#34; x 58&amp;#34;|END</t>
  </si>
  <si>
    <t>index:222|imgUrl:Matthew-Olyphant-2013-7046.JPG|maxWidth:1600|maxHeight:1247|orientation:landscape|index2:222|thumb:Matthew-Olyphant-2013-7046.JPG|alt:Matthew Olyphant - 2013 - spray paint, oil, acrylic, and oil paint stick - 44&amp;#34; x 54&amp;#34;|title:Matthew Olyphant - 2013 - spray paint, oil, acrylic, and oil paint stick - 44&amp;#34; x 54&amp;#34;|END</t>
  </si>
  <si>
    <t>index:223|imgUrl:Matthew-Olyphant-2013-7047.JPG|maxWidth:1600|maxHeight:886|orientation:landscape|index2:223|thumb:Matthew-Olyphant-2013-7047.JPG|alt:Matthew Olyphant - 2013 - spray paint, oil, acrylic, and oil paint stick - 36&amp;#34; x 60&amp;#34;|title:Matthew Olyphant - 2013 - spray paint, oil, acrylic, and oil paint stick - 36&amp;#34; x 60&amp;#34;|END</t>
  </si>
  <si>
    <t>index:224|imgUrl:Matthew-Olyphant-2013-7702.JPG|maxWidth:1600|maxHeight:952|orientation:landscape|index2:224|thumb:Matthew-Olyphant-2013-7702.JPG|alt:Matthew Olyphant - 2013 - spray paint, oil, acrylic, and oil paint stick - 34&amp;#34; x 60&amp;#34;|title:Matthew Olyphant - 2013 - spray paint, oil, acrylic, and oil paint stick - 34&amp;#34; x 60&amp;#34;|END</t>
  </si>
  <si>
    <t>index</t>
  </si>
  <si>
    <t>imgUrl</t>
  </si>
  <si>
    <t>maxWidth</t>
  </si>
  <si>
    <t>maxHeight</t>
  </si>
  <si>
    <t>orientation</t>
  </si>
  <si>
    <t>index2</t>
  </si>
  <si>
    <t>thumbUrl</t>
  </si>
  <si>
    <t>alt</t>
  </si>
  <si>
    <t>title</t>
  </si>
  <si>
    <t>len</t>
  </si>
  <si>
    <t>index:28|imgUrl:Matthew-Olyphant-Four-Houses-2011.jpg|maxWidth:1600|maxHeight:1224|orientation:landscape|index2:28|thumb:Matthew-Olyphant-Four-Houses-2011.jpg|alt:Matthew Olyphant - Four Houses - 2011 - Spray paint,charcoal,acrylic,oil paint stick,on canvas - 36&amp;#34; x 44&amp;#34;|title:Matthew Olyphant - Four Houses - 2011 - Spray paint,charcoal,acrylic,oil paint stick,on canvas - 36&amp;#34; x 44&amp;#34;|END</t>
  </si>
  <si>
    <t>thumb</t>
  </si>
  <si>
    <t>1</t>
  </si>
  <si>
    <t>Matthew-Olyphant-Chicago-Theater-2012.jpg</t>
  </si>
  <si>
    <t>1600</t>
  </si>
  <si>
    <t>1455</t>
  </si>
  <si>
    <t>landscape</t>
  </si>
  <si>
    <t>Matthew Olyphant - Chicago Theater - 2012 - Spray paint,oil,oil paint stick,charcoal,on canvas - 84&amp;#34; x 96&amp;#34;</t>
  </si>
  <si>
    <t>2</t>
  </si>
  <si>
    <t>Matthew-Olyphant-Speed-of-Orange-(film-art)-2012.jpg</t>
  </si>
  <si>
    <t>991</t>
  </si>
  <si>
    <t>portrait</t>
  </si>
  <si>
    <t>Matthew Olyphant - Speed of Orange (film art) - 2012 - Spray paint,oil paint stick on canvas - 32&amp;#34; x 46&amp;#34;</t>
  </si>
  <si>
    <t>3</t>
  </si>
  <si>
    <t>Matthew-Olyphant-Chesapeake-2012.jpg</t>
  </si>
  <si>
    <t>1081</t>
  </si>
  <si>
    <t>Matthew Olyphant - Chesapeake - 2012 - Spray paint,oil paint stick,oil,on canvas - 24&amp;#34; x 36&amp;#34;</t>
  </si>
  <si>
    <t>4</t>
  </si>
  <si>
    <t>Matthew-Olyphant-GG-Black-2012.jpg</t>
  </si>
  <si>
    <t>1269</t>
  </si>
  <si>
    <t>Matthew Olyphant - GG Black - 2012 - Spray paint,oil paint stick on canvas - 20&amp;#34; x 32&amp;#34;</t>
  </si>
  <si>
    <t>5</t>
  </si>
  <si>
    <t>Matthew-Olyphant-Philly-2012.jpg</t>
  </si>
  <si>
    <t>1065</t>
  </si>
  <si>
    <t>Matthew Olyphant - Philly - 2012 - Spray paint,oil,oil paint stick,acrylic,on canvas - 42&amp;#34; x 56&amp;#34;</t>
  </si>
  <si>
    <t>6</t>
  </si>
  <si>
    <t>Matthew-Olyphant-Genos-2012.jpg</t>
  </si>
  <si>
    <t>966</t>
  </si>
  <si>
    <t>Matthew Olyphant - Genos - 2012 - Spray paint,oil paint stick,acrylic,oil,on canvas - 42&amp;#34; x 60&amp;#34;</t>
  </si>
  <si>
    <t>7</t>
  </si>
  <si>
    <t>Matthew-Olyphant-DC-2012.jpg</t>
  </si>
  <si>
    <t>1060</t>
  </si>
  <si>
    <t>Matthew Olyphant - DC - 2012 - Spray paint,oil,oil paint stick,on canvas - 24&amp;#34; x 36&amp;#34;</t>
  </si>
  <si>
    <t>8</t>
  </si>
  <si>
    <t>Matthew-Olyphant-Yellow-Cab-2012.jpg</t>
  </si>
  <si>
    <t>1088</t>
  </si>
  <si>
    <t>Matthew Olyphant - Yellow Cab - 2012 - Spray paint,oil,acrylic,oil paint stick,charcoal,on canvas - 42&amp;#34; x 56&amp;#34;</t>
  </si>
  <si>
    <t>9</t>
  </si>
  <si>
    <t>Matthew-Olyphant-Pick-window-2012.jpg</t>
  </si>
  <si>
    <t>1068</t>
  </si>
  <si>
    <t>Matthew Olyphant - Pick window - 2012 - Spray paint,oil,oil paint stick,charcoal,acrylic,on canvas - 44&amp;#34; x 58&amp;#34;</t>
  </si>
  <si>
    <t>10</t>
  </si>
  <si>
    <t>Matthew-Olyphant-GG-Blue-2012.jpg</t>
  </si>
  <si>
    <t>1294</t>
  </si>
  <si>
    <t>Matthew Olyphant - GG Blue - 2012 - Spray paint,charcoal,oil,on canvas - 44&amp;#34; x 58&amp;#34;</t>
  </si>
  <si>
    <t>11</t>
  </si>
  <si>
    <t>Matthew-Olyphant-Windows-2012.jpg</t>
  </si>
  <si>
    <t>1308</t>
  </si>
  <si>
    <t>Matthew Olyphant - Windows - 2012 - Spray paint,charcoal,oil,on canvas - 44&amp;#34; x 62&amp;#34;</t>
  </si>
  <si>
    <t>12</t>
  </si>
  <si>
    <t>Matthew-Olyphant-GG-purple-2012.jpg</t>
  </si>
  <si>
    <t>1043</t>
  </si>
  <si>
    <t>Matthew Olyphant - GG purple - 2012 - Spray paint,oil,acrylic,charcoal,on canvas - 32&amp;#34; x 44&amp;#34;</t>
  </si>
  <si>
    <t>13</t>
  </si>
  <si>
    <t>Matthew-Olyphant-Chicago-Skyline-2012.jpg</t>
  </si>
  <si>
    <t>487</t>
  </si>
  <si>
    <t>Matthew Olyphant - Chicago Skyline - 2012 - Spray paint,acrylic,oil,oil paint stick,charcoal,on canvas - 66&amp;#34; x 180&amp;#34;</t>
  </si>
  <si>
    <t>14</t>
  </si>
  <si>
    <t>Matthew-Olyphant-Pink-Dot-2012.jpg</t>
  </si>
  <si>
    <t>2040</t>
  </si>
  <si>
    <t>Matthew Olyphant - Pink Dot - 2012 - Spray paint on canvas - 44&amp;#34; x 52&amp;#34;</t>
  </si>
  <si>
    <t>15</t>
  </si>
  <si>
    <t>Matthew-Olyphant-Pink-House-2011.jpg</t>
  </si>
  <si>
    <t>1993</t>
  </si>
  <si>
    <t>Matthew Olyphant - Pink House - 2011 - Spray paint,oil,oil paint stick,charcoal,acrylic,on canvas - 46&amp;#34; x 56&amp;#34;</t>
  </si>
  <si>
    <t>16</t>
  </si>
  <si>
    <t>Matthew-Olyphant-Crimson-2011.jpg</t>
  </si>
  <si>
    <t>1978</t>
  </si>
  <si>
    <t>Matthew Olyphant - Crimson - 2011 - Spray paint,oil,oil paint stick,acrylic,charcoal,on canvas - 44&amp;#34; x 56&amp;#34;</t>
  </si>
  <si>
    <t>17</t>
  </si>
  <si>
    <t>Matthew-Olyphant-Adeline-2011.jpg</t>
  </si>
  <si>
    <t>1976</t>
  </si>
  <si>
    <t>Matthew Olyphant - Adeline - 2011 - Spray paint,oil,acrylic,oil paint stick,charcoal,on canvas - 46&amp;#34; x 56&amp;#34;</t>
  </si>
  <si>
    <t>18</t>
  </si>
  <si>
    <t>Matthew-Olyphant-Shine,Panic,Freeze-2011.jpg</t>
  </si>
  <si>
    <t>1196</t>
  </si>
  <si>
    <t>Matthew Olyphant - Shine,Panic,Freeze - 2011 - Diptych - Spray paint,oil,oil paint stick,acrylic,on canvas - 48&amp;#34; x 44&amp;#34;</t>
  </si>
  <si>
    <t>19</t>
  </si>
  <si>
    <t>Matthew-Olyphant-Distortion-2011.jpg</t>
  </si>
  <si>
    <t>1183</t>
  </si>
  <si>
    <t>Matthew Olyphant - Distortion - 2011 - Diptych - Spray paint,oil,oil paint stick,acrylic,on canvas - 44&amp;#34; x 48&amp;#34;</t>
  </si>
  <si>
    <t>20</t>
  </si>
  <si>
    <t>Matthew-Olyphant-Thin-Red-Line-2012.jpg</t>
  </si>
  <si>
    <t>1888</t>
  </si>
  <si>
    <t>Matthew Olyphant - Thin Red Line - 2012 - (Commission Piece) Oil, Acrylic, Spray Paint, Charcoal, Oil Paint Stick On Canvas - 56&amp;#34; x 78&amp;#34;</t>
  </si>
  <si>
    <t>21</t>
  </si>
  <si>
    <t>Matthew-Olyphant-GG-White-2011.jpg</t>
  </si>
  <si>
    <t>407</t>
  </si>
  <si>
    <t>Matthew Olyphant - GG White - 2011 - Charcoal,spray paint,acrylic,on canvas - 18&amp;#34; x 46&amp;#34;</t>
  </si>
  <si>
    <t>22</t>
  </si>
  <si>
    <t>Matthew-Olyphant-Femme-Fetal-2011.jpg</t>
  </si>
  <si>
    <t>2143</t>
  </si>
  <si>
    <t>Matthew Olyphant - Femme Fetal - 2011 - Diptych - Spray paint,oil paint stick,on canvas - 24&amp;#34; x 32&amp;#34;</t>
  </si>
  <si>
    <t>23</t>
  </si>
  <si>
    <t>Matthew-Olyphant-Beat-a-Dead-Horse-2011.jpg</t>
  </si>
  <si>
    <t>790</t>
  </si>
  <si>
    <t>Matthew Olyphant - Beat a Dead Horse - 2011 - Spray paint,oil,oil paint stick,on canvas - 12&amp;#34; x 20&amp;#34;</t>
  </si>
  <si>
    <t>24</t>
  </si>
  <si>
    <t>Matthew-Olyphant-Candy-Cane-2011.jpg</t>
  </si>
  <si>
    <t>856</t>
  </si>
  <si>
    <t>Matthew Olyphant - Candy Cane - 2011 - Spray paint,oil,oil paint stick,acrylic,charcoal,on canvas - 30&amp;#34; x 60&amp;#34;</t>
  </si>
  <si>
    <t>25</t>
  </si>
  <si>
    <t>Matthew-Olyphant-GG-(thin-line)-2011.jpg</t>
  </si>
  <si>
    <t>679</t>
  </si>
  <si>
    <t>Matthew Olyphant - GG (thin line) - 2011 - Spray paint,charcoal,on canvas - 12&amp;#34; x 20&amp;#34;</t>
  </si>
  <si>
    <t>26</t>
  </si>
  <si>
    <t>Matthew-Olyphant-The-Arch-(population-330,003)-2011.jpg</t>
  </si>
  <si>
    <t>1104</t>
  </si>
  <si>
    <t>Matthew Olyphant - The Arch (population 330,003) - 2011 - Spray paint,oil,oil paint stick,charcoal,on canvas - 44&amp;#34; x 62&amp;#34;</t>
  </si>
  <si>
    <t>27</t>
  </si>
  <si>
    <t>Matthew-Olyphant-Kentucky-2011.jpg</t>
  </si>
  <si>
    <t>1167</t>
  </si>
  <si>
    <t>Matthew Olyphant - Kentucky - 2011 - Spray paint,charcoal,acrylic,oil,oil paint stick,on canvas - 44&amp;#34; x 58&amp;#34;</t>
  </si>
  <si>
    <t>28</t>
  </si>
  <si>
    <t>Matthew-Olyphant-Four-Houses-2011.jpg</t>
  </si>
  <si>
    <t>1224</t>
  </si>
  <si>
    <t>Matthew Olyphant - Four Houses - 2011 - Spray paint,charcoal,acrylic,oil paint stick,on canvas - 36&amp;#34; x 44&amp;#34;</t>
  </si>
  <si>
    <t>29</t>
  </si>
  <si>
    <t>Matthew-Olyphant-Fog-2011.jpg</t>
  </si>
  <si>
    <t>1214</t>
  </si>
  <si>
    <t>Matthew Olyphant - Fog - 2011 - Spray paint,acrylic,oil paint stick,oil,on canvas - 32&amp;#34; x 42&amp;#34;</t>
  </si>
  <si>
    <t>30</t>
  </si>
  <si>
    <t>Matthew-Olyphant-Frantic-2011.jpg</t>
  </si>
  <si>
    <t>1005</t>
  </si>
  <si>
    <t>Matthew Olyphant - Frantic - 2011 - Spray paint,oil,oil paint stick,charcoal,on canvas - 30&amp;#34; x 60&amp;#34;</t>
  </si>
  <si>
    <t>31</t>
  </si>
  <si>
    <t>Matthew-Olyphant-Suburbia-2011.jpg</t>
  </si>
  <si>
    <t>1073</t>
  </si>
  <si>
    <t>Matthew Olyphant - Suburbia - 2011 - Oil, Acrylic, Oil Paint Stick, Spray Paint, Charcoal, Staples On Canvas - 24&amp;#34; x 36&amp;#34;</t>
  </si>
  <si>
    <t>32</t>
  </si>
  <si>
    <t>Matthew-Olyphant-White-Picket-Fence-2011.jpg</t>
  </si>
  <si>
    <t>535</t>
  </si>
  <si>
    <t>Matthew Olyphant - White Picket Fence - 2011 - Diptych - Spray paint,oil,oil paint stick,charcoal,acrylic,on canvas - 24&amp;#34; x 72&amp;#34;</t>
  </si>
  <si>
    <t>33</t>
  </si>
  <si>
    <t>Matthew-Olyphant-April-2011.jpg</t>
  </si>
  <si>
    <t>2311</t>
  </si>
  <si>
    <t>Matthew Olyphant - April - 2011 - Spray paint,oil,oil paint stick,gesso,acrylic,on canvas - 46&amp;#34; x 72&amp;#34;</t>
  </si>
  <si>
    <t>34</t>
  </si>
  <si>
    <t>Matthew-Olyphant-Black-Hole-Sun-2011.jpg</t>
  </si>
  <si>
    <t>1013</t>
  </si>
  <si>
    <t>Matthew Olyphant - Black Hole Sun - 2011 - Spray paint,oil,oil paint stick,charcoal,acrylic,on canvas - 34&amp;#34; x 48&amp;#34;</t>
  </si>
  <si>
    <t>35</t>
  </si>
  <si>
    <t>Matthew-Olyphant-Suburban-Sunset-2011.jpg</t>
  </si>
  <si>
    <t>1177</t>
  </si>
  <si>
    <t>Matthew Olyphant - Suburban Sunset - 2011 - Spray paint,acrylic,oil,oil paint stick,charcoal,on canvas - 44&amp;#34; x 56&amp;#34;</t>
  </si>
  <si>
    <t>36</t>
  </si>
  <si>
    <t>Matthew-Olyphant-Suburban-Black-Cloud-2011.jpg</t>
  </si>
  <si>
    <t>1162</t>
  </si>
  <si>
    <t>Matthew Olyphant - Suburban Black Cloud - 2011 - Spray paint,oil,oil paint stick,charcoal,acrylic,on canvas - 44&amp;#34; x 56&amp;#34;</t>
  </si>
  <si>
    <t>37</t>
  </si>
  <si>
    <t>Matthew-Olyphant-Cruising-Prohibited-2011.jpg</t>
  </si>
  <si>
    <t>2310</t>
  </si>
  <si>
    <t>Matthew Olyphant - Cruising Prohibited - 2011 - Spray paint,charcoal,gesso,acrylic,on canvas - 42&amp;#34; x 72&amp;#34;</t>
  </si>
  <si>
    <t>38</t>
  </si>
  <si>
    <t>Matthew-Olyphant-Seventy-two-2011.jpg</t>
  </si>
  <si>
    <t>1959</t>
  </si>
  <si>
    <t>Matthew Olyphant - Seventy-two - 2011 - Spray paint,oil,oil paint stick,acrylic,charcoal,on canvas - 46&amp;#34; x 52&amp;#34;</t>
  </si>
  <si>
    <t>39</t>
  </si>
  <si>
    <t>Matthew-Olyphant-WWCH-2011.jpg</t>
  </si>
  <si>
    <t>528</t>
  </si>
  <si>
    <t>Matthew Olyphant - WWCH - 2011 - Diptych - Spray paint,charcoal,oil,acrylic,on canvas - 24&amp;#34; x 72&amp;#34;</t>
  </si>
  <si>
    <t>40</t>
  </si>
  <si>
    <t>Matthew-Olyphant-One-More-Year-2011.jpg</t>
  </si>
  <si>
    <t>1206</t>
  </si>
  <si>
    <t>Matthew Olyphant - One More Year - 2011 - Spray paint,charcoal,acrylic,oil,oil paint stick,on canvas - 32&amp;#34; x 46&amp;#34;</t>
  </si>
  <si>
    <t>41</t>
  </si>
  <si>
    <t>Matthew-Olyphant-Summertime-2011.jpg</t>
  </si>
  <si>
    <t>531</t>
  </si>
  <si>
    <t>Matthew Olyphant - Summertime - 2011 - Diptych - (Commission Piece) Oil, Acrylic, Spray Paint, Charcoal, Oil Paint Stick On Canvas - 24&amp;#34; x 72&amp;#34;</t>
  </si>
  <si>
    <t>42</t>
  </si>
  <si>
    <t>Matthew-Olyphant-Blue-SF-2011.jpg</t>
  </si>
  <si>
    <t>816</t>
  </si>
  <si>
    <t>Matthew Olyphant - Blue SF - 2011 - Spray paint,oil paint stick,oil,charcoal,on canvas - 26&amp;#34; x 44&amp;#34;</t>
  </si>
  <si>
    <t>43</t>
  </si>
  <si>
    <t>Matthew-Olyphant-City-lights-2011.jpg</t>
  </si>
  <si>
    <t>795</t>
  </si>
  <si>
    <t>Matthew Olyphant - City lights - 2011 - Spray paint,oil,oil paint stick,acrylic,charcoal,on canvas - 32&amp;#34; x 46&amp;#34;</t>
  </si>
  <si>
    <t>44</t>
  </si>
  <si>
    <t>Matthew-Olyphant-Full-Moon-2011.jpg</t>
  </si>
  <si>
    <t>1086</t>
  </si>
  <si>
    <t>Matthew Olyphant - Full Moon - 2011 - Spray paint,oil,oil paint stick,charcoal,acrylic,on canvas - 24&amp;#34; x 38&amp;#34;</t>
  </si>
  <si>
    <t>45</t>
  </si>
  <si>
    <t>Matthew-Olyphant-JJ-2011.jpg</t>
  </si>
  <si>
    <t>855</t>
  </si>
  <si>
    <t>Matthew Olyphant - JJ - 2011 - Spray paint,oil paint stick,gesso,oil,on canvas - 30&amp;#34; x 60&amp;#34;</t>
  </si>
  <si>
    <t>46</t>
  </si>
  <si>
    <t>Matthew-Olyphant-Pink-Skyscraper-2011.jpg</t>
  </si>
  <si>
    <t>1288</t>
  </si>
  <si>
    <t>Matthew Olyphant - Pink Skyscraper - 2011 - Charcoal,spray paint,oil,oil paint stick,acrylic,on canvas - 44&amp;#34; x 52&amp;#34;</t>
  </si>
  <si>
    <t>47</t>
  </si>
  <si>
    <t>Matthew-Olyphant-North-Bound-2011.jpg</t>
  </si>
  <si>
    <t>2607</t>
  </si>
  <si>
    <t>Matthew Olyphant - North Bound - 2011 - Spray paint,oil paint stick,acrylic,on canvas - 34&amp;#34; x 54&amp;#34;</t>
  </si>
  <si>
    <t>48</t>
  </si>
  <si>
    <t>Matthew-Olyphant-City-Limits-2011.jpg</t>
  </si>
  <si>
    <t>1090</t>
  </si>
  <si>
    <t>Matthew Olyphant - City Limits - 2011 - Spray paint,charcoal,oil,on canvas - 42&amp;#34; x 62&amp;#34;</t>
  </si>
  <si>
    <t>49</t>
  </si>
  <si>
    <t>Matthew-Olyphant-Taxi-2010.jpg</t>
  </si>
  <si>
    <t>1791</t>
  </si>
  <si>
    <t>Matthew Olyphant - Taxi - 2010 - Oil, Acrylic, Oil Paint Stick, Spray Paint, Charcoal On Canvas - 46&amp;#34; x 58&amp;#34;</t>
  </si>
  <si>
    <t>50</t>
  </si>
  <si>
    <t>Matthew-Olyphant-San-Francisc0-2011.jpg</t>
  </si>
  <si>
    <t>802</t>
  </si>
  <si>
    <t>Matthew Olyphant - San Francisc0 - 2011 - Spray paint,charcoal,on canvas - 10&amp;#34; x 20&amp;#34;</t>
  </si>
  <si>
    <t>51</t>
  </si>
  <si>
    <t>Matthew-Olyphant-Blackened-2011.jpg</t>
  </si>
  <si>
    <t>1161</t>
  </si>
  <si>
    <t>Matthew Olyphant - Blackened - 2011 - Spray paint,oil,charcoal,on canvas - 42&amp;#34; x 54&amp;#34;</t>
  </si>
  <si>
    <t>52</t>
  </si>
  <si>
    <t>Matthew-Olyphant-White-Pony-2011.jpg</t>
  </si>
  <si>
    <t>1150</t>
  </si>
  <si>
    <t>Matthew Olyphant - White Pony - 2011 - Spray paint,oil,acrylic,gesso,charcoal,on canvas - 42&amp;#34; x 54&amp;#34;</t>
  </si>
  <si>
    <t>53</t>
  </si>
  <si>
    <t>Matthew-Olyphant-Perishable-2011.jpg</t>
  </si>
  <si>
    <t>2418</t>
  </si>
  <si>
    <t>Matthew Olyphant - Perishable - 2011 - Oil paint stick,spray paint,oil,on canvas - 42&amp;#34; x 62&amp;#34;</t>
  </si>
  <si>
    <t>54</t>
  </si>
  <si>
    <t>Matthew-Olyphant-NYC-2011.jpg</t>
  </si>
  <si>
    <t>956</t>
  </si>
  <si>
    <t>Matthew Olyphant - NYC - 2011 - Spray paint,oil paint stick,oil,acrylic,charcoal,on canvas - 36&amp;#34; x 60&amp;#34;</t>
  </si>
  <si>
    <t>55</t>
  </si>
  <si>
    <t>Matthew-Olyphant-God-Save-The-Queen-2011.jpg</t>
  </si>
  <si>
    <t>1084</t>
  </si>
  <si>
    <t>Matthew Olyphant - God Save The Queen - 2011 - Spray paint,oil,charcoal,on canvas - 46&amp;#34; x 72&amp;#34;</t>
  </si>
  <si>
    <t>56</t>
  </si>
  <si>
    <t>Matthew-Olyphant-Vegas-2011.jpg</t>
  </si>
  <si>
    <t>1689</t>
  </si>
  <si>
    <t>Matthew Olyphant - Vegas - 2011 - Spray paint,oil,oil paint stick,charcoal,on canvas - 48&amp;#34; x 48&amp;#34;</t>
  </si>
  <si>
    <t>57</t>
  </si>
  <si>
    <t>Matthew-Olyphant-Miami-2011.jpg</t>
  </si>
  <si>
    <t>2066</t>
  </si>
  <si>
    <t>Matthew Olyphant - Miami - 2011 - Spray paint,oil,oil paint stick,charcoal,on canvas - 36&amp;#34; x 48&amp;#34;</t>
  </si>
  <si>
    <t>58</t>
  </si>
  <si>
    <t>Matthew-Olyphant-Malibu-2011.jpg</t>
  </si>
  <si>
    <t>2437</t>
  </si>
  <si>
    <t>Matthew Olyphant - Malibu - 2011 - Spray paint,oil,oil paint stick,charcoal,on canvas - 36&amp;#34; x 62&amp;#34;</t>
  </si>
  <si>
    <t>59</t>
  </si>
  <si>
    <t>Matthew-Olyphant-GG-Fog-Rolls-In-2011.jpg</t>
  </si>
  <si>
    <t>2058</t>
  </si>
  <si>
    <t>Matthew Olyphant - GG Fog Rolls In - 2011 - Spray paint,acrylic,oil,gesso,charcoal,oil paint stick,on canvas - 44&amp;#34; x 56&amp;#34;</t>
  </si>
  <si>
    <t>60</t>
  </si>
  <si>
    <t>Matthew-Olyphant-Los-Angeles-2011.jpg</t>
  </si>
  <si>
    <t>2699</t>
  </si>
  <si>
    <t>Matthew Olyphant - Los Angeles - 2011 - Spray paint,oil,oil paint stick,charcoal,on canvas - 34&amp;#34; x 60&amp;#34;</t>
  </si>
  <si>
    <t>61</t>
  </si>
  <si>
    <t>Matthew-Olyphant-The-Palms-2011.jpg</t>
  </si>
  <si>
    <t>2636</t>
  </si>
  <si>
    <t>Matthew Olyphant - The Palms - 2011 - Spray paint,oil,oil paint stick,charcoal,on canvas - 34&amp;#34; x 60&amp;#34;</t>
  </si>
  <si>
    <t>62</t>
  </si>
  <si>
    <t>Matthew-Olyphant-Lake-Shore-2011.jpg</t>
  </si>
  <si>
    <t>1222</t>
  </si>
  <si>
    <t>Matthew Olyphant - Lake Shore - 2011 - Spray paint,charcoal,oil,oil paint stick,on canvas - 32&amp;#34; x 44&amp;#34;</t>
  </si>
  <si>
    <t>63</t>
  </si>
  <si>
    <t>Matthew-Olyphant-Espana-2011.jpg</t>
  </si>
  <si>
    <t>Matthew Olyphant - Espana - 2011 - Spray paint,charcoal,on canvas - 46&amp;#34; x 72&amp;#34;</t>
  </si>
  <si>
    <t>64</t>
  </si>
  <si>
    <t>Matthew-Olyphant-GG-Haze-2011.jpg</t>
  </si>
  <si>
    <t>1267</t>
  </si>
  <si>
    <t>Matthew Olyphant - GG Haze - 2011 - Spray paint,oil,oil paint stick,charcoal,on canvas - 44&amp;#34; x 56&amp;#34;</t>
  </si>
  <si>
    <t>65</t>
  </si>
  <si>
    <t>Matthew-Olyphant-Transamerica-&amp;-Crimson-2011.jpg</t>
  </si>
  <si>
    <t>2023</t>
  </si>
  <si>
    <t>Matthew Olyphant - Transamerica &amp; Crimson - 2011 - Spray paint,acrylic,oil paint stick,oil,charcoal,on canvas - 44&amp;#34; x 54&amp;#34;</t>
  </si>
  <si>
    <t>66</t>
  </si>
  <si>
    <t>Matthew-Olyphant-GG-and-black-2011.jpg</t>
  </si>
  <si>
    <t>1274</t>
  </si>
  <si>
    <t>Matthew Olyphant - GG and black - 2011 - Spray paint,oil,charcoal,on canvas - 46&amp;#34; x 54&amp;#34;</t>
  </si>
  <si>
    <t>67</t>
  </si>
  <si>
    <t>Matthew-Olyphant-GG-Giant-2011.jpg</t>
  </si>
  <si>
    <t>Matthew Olyphant - GG Giant - 2011 - Acrylic,spray paint,on canvas - 44&amp;#34; x 48&amp;#34;</t>
  </si>
  <si>
    <t>68</t>
  </si>
  <si>
    <t>Matthew-Olyphant-Venice-2011.jpg</t>
  </si>
  <si>
    <t>1683</t>
  </si>
  <si>
    <t>Matthew Olyphant - Venice - 2011 - Spray paint,oil,oil paint stick,charcoal,on canvas - 48&amp;#34; x 48&amp;#34;</t>
  </si>
  <si>
    <t>69</t>
  </si>
  <si>
    <t>Matthew-Olyphant-Hermosa-2011.jpg</t>
  </si>
  <si>
    <t>1677</t>
  </si>
  <si>
    <t>Matthew Olyphant - Hermosa - 2011 - Spray paint,oil,oil paint stick,charcoal,on canvas - 48&amp;#34; x 48&amp;#34;</t>
  </si>
  <si>
    <t>70</t>
  </si>
  <si>
    <t>Matthew-Olyphant-Santa-Monica-2011.jpg</t>
  </si>
  <si>
    <t>2056</t>
  </si>
  <si>
    <t>Matthew Olyphant - Santa Monica - 2011 - Spray paint,charcoal,oil,oil paint stick,gesso,on canvas - 36&amp;#34; x 48&amp;#34;</t>
  </si>
  <si>
    <t>71</t>
  </si>
  <si>
    <t>Matthew-Olyphant-Dog-Town-2011.jpg</t>
  </si>
  <si>
    <t>3218</t>
  </si>
  <si>
    <t>Matthew Olyphant - Dog Town - 2011 - Spray paint,charcoal,oil,on canvas - 24&amp;#34; x 46&amp;#34;</t>
  </si>
  <si>
    <t>72</t>
  </si>
  <si>
    <t>Matthew-Olyphant-Hollywood-2011.jpg</t>
  </si>
  <si>
    <t>1255</t>
  </si>
  <si>
    <t>Matthew Olyphant - Hollywood - 2011 - Oil,oil paint stick,acrylic,gesso,spray paint,on canvas - 44&amp;#34; x 56&amp;#34;</t>
  </si>
  <si>
    <t>73</t>
  </si>
  <si>
    <t>Matthew-Olyphant-Newport-2011.jpg</t>
  </si>
  <si>
    <t>1603</t>
  </si>
  <si>
    <t>Matthew Olyphant - Newport - 2011 - Diptych - Spray paint,charcoal,oil,oil paint stick,on canvas - 48&amp;#34; x 52&amp;#34;</t>
  </si>
  <si>
    <t>74</t>
  </si>
  <si>
    <t>Matthew-Olyphant-Santa-Monica-II-2011.jpg</t>
  </si>
  <si>
    <t>1282</t>
  </si>
  <si>
    <t>Matthew Olyphant - Santa Monica II - 2011 - Spray paint,oil,gesso,charcoal,oil paint stick,on canvas - 46&amp;#34; x 66&amp;#34;</t>
  </si>
  <si>
    <t>75</t>
  </si>
  <si>
    <t>Matthew-Olyphant-City-of-Angels-2011.jpg</t>
  </si>
  <si>
    <t>1632</t>
  </si>
  <si>
    <t>Matthew Olyphant - City of Angels - 2011 - Spray paint,charcoal,on canvas - 12&amp;#34; x 12&amp;#34;</t>
  </si>
  <si>
    <t>76</t>
  </si>
  <si>
    <t>Matthew-Olyphant-Los-Angeles-(skyline)-2011.jpg</t>
  </si>
  <si>
    <t>971</t>
  </si>
  <si>
    <t>Matthew Olyphant - Los Angeles (skyline) - 2011 - Charcoal,spray paint,oil,on canvas - 32&amp;#34; x 72&amp;#34;</t>
  </si>
  <si>
    <t>77</t>
  </si>
  <si>
    <t>Matthew-Olyphant-California-Uber-Alles-2011.jpg</t>
  </si>
  <si>
    <t>Matthew Olyphant - California Uber Alles - 2011 - Oil,charcoal,spray paint,on canvas - 46&amp;#34; x 54&amp;#34;</t>
  </si>
  <si>
    <t>78</t>
  </si>
  <si>
    <t>Matthew-Olyphant-No.-So.-2011.jpg</t>
  </si>
  <si>
    <t>2034</t>
  </si>
  <si>
    <t>Matthew Olyphant - No. So. - 2011 - Oil,oil paint stick,spray paint,charcoal,on canvas - 48&amp;#34; x 56&amp;#34;</t>
  </si>
  <si>
    <t>79</t>
  </si>
  <si>
    <t>Matthew-Olyphant-LA-palms-2011.jpg</t>
  </si>
  <si>
    <t>1278</t>
  </si>
  <si>
    <t>Matthew Olyphant - LA palms - 2011 - oil,spray paint,charcoal,on canvas - 18&amp;#34; x 22&amp;#34;</t>
  </si>
  <si>
    <t>80</t>
  </si>
  <si>
    <t>Matthew-Olyphant-Twin-Palms-2011.jpg</t>
  </si>
  <si>
    <t>1599</t>
  </si>
  <si>
    <t>Matthew Olyphant - Twin Palms - 2011 - oil,charcoal,spray paint,on canvas - 24&amp;#34; x 24&amp;#34;</t>
  </si>
  <si>
    <t>81</t>
  </si>
  <si>
    <t>Matthew-Olyphant-Southern-Metropolis-2011.jpg</t>
  </si>
  <si>
    <t>953</t>
  </si>
  <si>
    <t>Matthew Olyphant - Southern Metropolis - 2011 - Spray paint,charcoal,oil,oil paint stick,on canvas - 32&amp;#34; x 62&amp;#34;</t>
  </si>
  <si>
    <t>82</t>
  </si>
  <si>
    <t>Matthew-Olyphant-Malibu-Palm-2011.jpg</t>
  </si>
  <si>
    <t>Matthew Olyphant - Malibu Palm - 2011 - Oil,spray paint,oil paint stick,charcoal,on canvas - 44&amp;#34; x 52&amp;#34;</t>
  </si>
  <si>
    <t>83</t>
  </si>
  <si>
    <t>Matthew-Olyphant-City-of-Angels-(skyline)-2011.jpg</t>
  </si>
  <si>
    <t>1256</t>
  </si>
  <si>
    <t>Matthew Olyphant - City of Angels (skyline) - 2011 - Charcoal,spray paint,oil paint stick,on canvas - 46&amp;#34; x 52&amp;#34;</t>
  </si>
  <si>
    <t>84</t>
  </si>
  <si>
    <t>Matthew-Olyphant-Bunny-2011.jpg</t>
  </si>
  <si>
    <t>1621</t>
  </si>
  <si>
    <t>Matthew Olyphant - Bunny - 2011 - (trip-tych) Spray paint on canvas - 12&amp;#34; x 12&amp;#34;</t>
  </si>
  <si>
    <t>85</t>
  </si>
  <si>
    <t>Matthew-Olyphant-Beverly-Hills-2011.jpg</t>
  </si>
  <si>
    <t>1615</t>
  </si>
  <si>
    <t>Matthew Olyphant - Beverly Hills - 2011 - Spray paint charcoal on canvas - 12&amp;#34; x 12&amp;#34;</t>
  </si>
  <si>
    <t>86</t>
  </si>
  <si>
    <t>Matthew-Olyphant-Wilshire-2011.jpg</t>
  </si>
  <si>
    <t>1259</t>
  </si>
  <si>
    <t>Matthew Olyphant - Wilshire - 2011 - Spray paint,charcoal,oil,oil paint stick,on canvas - 44&amp;#34; x 52&amp;#34;</t>
  </si>
  <si>
    <t>87</t>
  </si>
  <si>
    <t>Matthew-Olyphant-Chicago-2010.jpg</t>
  </si>
  <si>
    <t>1331</t>
  </si>
  <si>
    <t>Matthew Olyphant - Chicago - 2010 - Spray paint,charcoal,oil,oil paint stick,on canvas - 24&amp;#34; x 32&amp;#34;</t>
  </si>
  <si>
    <t>88</t>
  </si>
  <si>
    <t>Matthew-Olyphant-Broadway-2010.jpg</t>
  </si>
  <si>
    <t>Matthew Olyphant - Broadway - 2010 - Spray paint,charcoal,oil,oil paint stick,acrylic,gesso,on canvas - 44&amp;#34; x 54&amp;#34;</t>
  </si>
  <si>
    <t>89</t>
  </si>
  <si>
    <t>Matthew-Olyphant-Embarcadero-2010.jpg</t>
  </si>
  <si>
    <t>1102</t>
  </si>
  <si>
    <t>Matthew Olyphant - Embarcadero - 2010 - Spray Paint, Charcoal, Acrylic, Oil, Oil Paint Stick On Canvas - 44&amp;#34; x 52&amp;#34;</t>
  </si>
  <si>
    <t>90</t>
  </si>
  <si>
    <t>Matthew-Olyphant-Vancouver-2010.jpg</t>
  </si>
  <si>
    <t>1118</t>
  </si>
  <si>
    <t>Matthew Olyphant - Vancouver - 2010 - Spray paint,acrylic,oil,oil paint stick,charcoal,on canvas - 36&amp;#34; x 52&amp;#34;</t>
  </si>
  <si>
    <t>91</t>
  </si>
  <si>
    <t>Matthew-Olyphant-Love-2010.jpg</t>
  </si>
  <si>
    <t>Matthew Olyphant - Love - 2010 - Charcoal, Spray Paint, Acrylic, Oil On Canvas - 46&amp;#34; x 62&amp;#34;</t>
  </si>
  <si>
    <t>92</t>
  </si>
  <si>
    <t>Matthew-Olyphant-XXX-2010.jpg</t>
  </si>
  <si>
    <t>Matthew Olyphant - XXX - 2010 - Spray Paint, Charcoal, Acrylic, Oil On Canvas - 44&amp;#34; x 56&amp;#34;</t>
  </si>
  <si>
    <t>93</t>
  </si>
  <si>
    <t>Matthew-Olyphant-Montana-2010.jpg</t>
  </si>
  <si>
    <t>977</t>
  </si>
  <si>
    <t>Matthew Olyphant - Montana - 2010 - Oil, Acrylic, Oil Paint Stick, Spray Paint On Canvas - 26&amp;#34; x 42&amp;#34;</t>
  </si>
  <si>
    <t>94</t>
  </si>
  <si>
    <t>Matthew-Olyphant-NYC-(liberty)-2010.jpg</t>
  </si>
  <si>
    <t>2415</t>
  </si>
  <si>
    <t>Matthew Olyphant - NYC (liberty) - 2010 - Spray paint,oil,oil paint stick,charcoal,staples,on canvas - 36&amp;#34; x 48&amp;#34;</t>
  </si>
  <si>
    <t>95</t>
  </si>
  <si>
    <t>Matthew-Olyphant-The-Bay-2010.jpg</t>
  </si>
  <si>
    <t>Matthew Olyphant - The Bay - 2010 - Spray paint,oil,charcoal,on canvas - 46&amp;#34; x 58&amp;#34;</t>
  </si>
  <si>
    <t>96</t>
  </si>
  <si>
    <t>Matthew-Olyphant-One-Way-Ticket-(lyrics-on-canvas)-2007.jpg</t>
  </si>
  <si>
    <t>1906</t>
  </si>
  <si>
    <t>Matthew Olyphant - One Way Ticket (lyrics on canvas) - 2007 - Spray paint,oil paint stick,on canvas - 54&amp;#34; x 62&amp;#34;</t>
  </si>
  <si>
    <t>97</t>
  </si>
  <si>
    <t>Matthew-Olyphant-Buried-(lyrics-on-canvas)-2007.jpg</t>
  </si>
  <si>
    <t>2694</t>
  </si>
  <si>
    <t>Matthew Olyphant - Buried (lyrics on canvas) - 2007 - Spray paint on canvas - 46&amp;#34; x 72&amp;#34;</t>
  </si>
  <si>
    <t>98</t>
  </si>
  <si>
    <t>Matthew-Olyphant-Fall-from-Grace-(lyrics-on-canvas)-2007.jpg</t>
  </si>
  <si>
    <t>2228</t>
  </si>
  <si>
    <t>Matthew Olyphant - Fall from Grace (lyrics on canvas) - 2007 - Spray paint on canvas - 44&amp;#34; x 56&amp;#34;</t>
  </si>
  <si>
    <t>99</t>
  </si>
  <si>
    <t>Matthew-Olyphant-Easy-Living-(lyrics-on-canvas)-2007.jpg</t>
  </si>
  <si>
    <t>2217</t>
  </si>
  <si>
    <t>Matthew Olyphant - Easy Living (lyrics on canvas) - 2007 - Spray paint on canvas - 44&amp;#34; x 56&amp;#34;</t>
  </si>
  <si>
    <t>100</t>
  </si>
  <si>
    <t>Matthew-Olyphant-La-Bella-(lyrics-on-canvas)-2007.jpg</t>
  </si>
  <si>
    <t>2671</t>
  </si>
  <si>
    <t>Matthew Olyphant - La Bella (lyrics on canvas) - 2007 - Spray paint on canvas - 36&amp;#34; x 72&amp;#34;</t>
  </si>
  <si>
    <t>101</t>
  </si>
  <si>
    <t>Matthew-Olyphant-Puzzled-(lyrics-on-canvas)-2007.jpg</t>
  </si>
  <si>
    <t>2211</t>
  </si>
  <si>
    <t>Matthew Olyphant - Puzzled (lyrics on canvas) - 2007 - Spray paint on canvas - 44&amp;#34; x 56&amp;#34;</t>
  </si>
  <si>
    <t>102</t>
  </si>
  <si>
    <t>Matthew-Olyphant-Serenity-(lyrics-on-canvas)-2007.jpg</t>
  </si>
  <si>
    <t>1799</t>
  </si>
  <si>
    <t>Matthew Olyphant - Serenity (lyrics on canvas) - 2007 - Spray paint on canvas - 46&amp;#34; x 56&amp;#34;</t>
  </si>
  <si>
    <t>103</t>
  </si>
  <si>
    <t>Matthew-Olyphant-Believe-(lyrics-on-canvas)-2007.jpg</t>
  </si>
  <si>
    <t>Matthew Olyphant - Believe (lyrics on canvas) - 2007 - Spray paint on canvas - 46&amp;#34; x 56&amp;#34;</t>
  </si>
  <si>
    <t>104</t>
  </si>
  <si>
    <t>Matthew-Olyphant-Amen-2005.jpg</t>
  </si>
  <si>
    <t>3435</t>
  </si>
  <si>
    <t>Matthew Olyphant - Amen - 2005 - Oil on canvas - 32&amp;#34; x 48&amp;#34;</t>
  </si>
  <si>
    <t>105</t>
  </si>
  <si>
    <t>Matthew-Olyphant-Icon-2003.jpg</t>
  </si>
  <si>
    <t>1946</t>
  </si>
  <si>
    <t>Matthew Olyphant - Icon - 2003 - Oil,oil paint stick,on canvas - 44&amp;#34; x 58&amp;#34;</t>
  </si>
  <si>
    <t>106</t>
  </si>
  <si>
    <t>Matthew-Olyphant-Tug-Boat-2002.jpg</t>
  </si>
  <si>
    <t>2341</t>
  </si>
  <si>
    <t>Matthew Olyphant - Tug Boat - 2002 - Acrylic,oil,on canvas - 34&amp;#34; x 42&amp;#34;</t>
  </si>
  <si>
    <t>107</t>
  </si>
  <si>
    <t>Matthew-Olyphant-Bayonette-1998.jpg</t>
  </si>
  <si>
    <t>475</t>
  </si>
  <si>
    <t>Matthew Olyphant - Bayonette - 1998 - Acrylic,spray paint,oil paint stick,on canvas - 24&amp;#34; x 68&amp;#34;</t>
  </si>
  <si>
    <t>108</t>
  </si>
  <si>
    <t>Matthew-Olyphant-Stitches-1998.jpg</t>
  </si>
  <si>
    <t>2012</t>
  </si>
  <si>
    <t>Matthew Olyphant - Stitches - 1998 - Oil,oil paint stick,acrylic,paint brush,sewing thread,needle,on canvas - 52&amp;#34; x 72&amp;#34;</t>
  </si>
  <si>
    <t>109</t>
  </si>
  <si>
    <t>Matthew-Olyphant-Im-Bleeding-1998.jpg</t>
  </si>
  <si>
    <t>1530</t>
  </si>
  <si>
    <t>Matthew Olyphant - Im Bleeding - 1998 - Oil,oil paint stick,charcoal,spray paint,on canvas - 56&amp;#34; x 72&amp;#34;</t>
  </si>
  <si>
    <t>110</t>
  </si>
  <si>
    <t>Matthew-Olyphant-Carousel-1997.jpg</t>
  </si>
  <si>
    <t>1720</t>
  </si>
  <si>
    <t>Matthew Olyphant - Carousel - 1997 - Spray paint,oil,oil paint stick,on canvas - 68&amp;#34; x 72&amp;#34;</t>
  </si>
  <si>
    <t>111</t>
  </si>
  <si>
    <t>Matthew-Olyphant-Criminal-1996.jpg</t>
  </si>
  <si>
    <t>1698</t>
  </si>
  <si>
    <t>Matthew Olyphant - Criminal - 1996 - Oil,oil paint stick,spray paint,charcoal,on canvas - 68&amp;#34; x 72&amp;#34;</t>
  </si>
  <si>
    <t>112</t>
  </si>
  <si>
    <t>Matthew-Olyphant-Devil-1997.jpg</t>
  </si>
  <si>
    <t>2018</t>
  </si>
  <si>
    <t>Matthew Olyphant - Devil - 1997 - Acrylic,spray paint,oil,on canvas - 32&amp;#34; x 44&amp;#34;</t>
  </si>
  <si>
    <t>113</t>
  </si>
  <si>
    <t>Matthew-Olyphant-Ether-1998.jpg</t>
  </si>
  <si>
    <t>1988</t>
  </si>
  <si>
    <t>Matthew Olyphant - Ether - 1998 - Spray paint,charcoal,on canvas - 34&amp;#34; x 44&amp;#34;</t>
  </si>
  <si>
    <t>114</t>
  </si>
  <si>
    <t>Matthew-Olyphant-Drinks-are-on-Me-1997.jpg</t>
  </si>
  <si>
    <t>2082</t>
  </si>
  <si>
    <t>Matthew Olyphant - Drinks are on Me - 1997 - Spray paint on canvas - 34&amp;#34; x 44&amp;#34;</t>
  </si>
  <si>
    <t>115</t>
  </si>
  <si>
    <t>Matthew-Olyphant-I-Think-Im-Dumb-1994.jpg</t>
  </si>
  <si>
    <t>1500</t>
  </si>
  <si>
    <t>Matthew Olyphant - I Think Im Dumb - 1994 - Oil,oil paint stick,spray paint,on canvas - 68&amp;#34; x 72&amp;#34;</t>
  </si>
  <si>
    <t>116</t>
  </si>
  <si>
    <t>Matthew-Olyphant-Untitled-(figure)-1995.jpg</t>
  </si>
  <si>
    <t>1840</t>
  </si>
  <si>
    <t>Matthew Olyphant - Untitled (figure) - 1995 - Oil,oil paint stick,on canvas - 44&amp;#34; x 56&amp;#34;</t>
  </si>
  <si>
    <t>117</t>
  </si>
  <si>
    <t>Matthew-Olyphant-Easy-Mark-Sucker-1995.jpg</t>
  </si>
  <si>
    <t>1654</t>
  </si>
  <si>
    <t>Matthew Olyphant - Easy Mark Sucker - 1995 - Oil,spray paint,acrylic,on canvas - 68&amp;#34; x 72&amp;#34;</t>
  </si>
  <si>
    <t>118</t>
  </si>
  <si>
    <t>Matthew-Olyphant-Dream-a-little-Dream-1997.jpg</t>
  </si>
  <si>
    <t>1584</t>
  </si>
  <si>
    <t>Matthew Olyphant - Dream a little Dream - 1997 - Oil,spray paint,fabric spray,oil paint stick,on canvas - 72&amp;#34; x 72&amp;#34;</t>
  </si>
  <si>
    <t>119</t>
  </si>
  <si>
    <t>Matthew-Olyphant-SPHH-1995.jpg</t>
  </si>
  <si>
    <t>1551</t>
  </si>
  <si>
    <t>Matthew Olyphant - SPHH - 1995 - Oil,oil paint stick,on canvas - 72&amp;#34; x 72&amp;#34;</t>
  </si>
  <si>
    <t>120</t>
  </si>
  <si>
    <t>Matthew-Olyphant-First-Class-Petty-Officer-1-1998.jpg</t>
  </si>
  <si>
    <t>1816</t>
  </si>
  <si>
    <t>Matthew Olyphant - First Class Petty Officer - 1998 - Diptych - Acrylic,oil,oil paint stick,spray paint,in canvas - 48&amp;#34; x 72&amp;#34;</t>
  </si>
  <si>
    <t>121</t>
  </si>
  <si>
    <t>Matthew-Olyphant-First-Class-Petty-Officer-2-1998.jpg</t>
  </si>
  <si>
    <t>1861</t>
  </si>
  <si>
    <t>122</t>
  </si>
  <si>
    <t>Matthew-Olyphant-Heavan-1999.jpg</t>
  </si>
  <si>
    <t>2903</t>
  </si>
  <si>
    <t>Matthew Olyphant - Heavan - 1999 - Spray paint,oil,on canvas - 26&amp;#34; x 42&amp;#34;</t>
  </si>
  <si>
    <t>123</t>
  </si>
  <si>
    <t>Matthew-Olyphant-Separation-of-Power-1996.jpg</t>
  </si>
  <si>
    <t>1764</t>
  </si>
  <si>
    <t>Matthew Olyphant - Separation of Power - 1996 - Acrylic,charcoal,oil,oil paint stick,on canvas - 72&amp;#34; x 72&amp;#34;</t>
  </si>
  <si>
    <t>124</t>
  </si>
  <si>
    <t>Matthew-Olyphant-Hurry-up-and-Wait-1995.jpg</t>
  </si>
  <si>
    <t>1304</t>
  </si>
  <si>
    <t>Matthew Olyphant - Hurry up and Wait - 1995 - oil,acrylic,spray paint,paint brush,coffee mug,tequila bottle,cigarettes,nails,on canvas - 44&amp;#34; x 68&amp;#34;</t>
  </si>
  <si>
    <t>125</t>
  </si>
  <si>
    <t>Matthew-Olyphant-Martini-(with-spider)-1995.jpg</t>
  </si>
  <si>
    <t>2031</t>
  </si>
  <si>
    <t>Matthew Olyphant - Martini (with spider) - 1995 - Spray paint,acrylic,oil paint stick,on canvas - 36&amp;#34; x 42&amp;#34;</t>
  </si>
  <si>
    <t>126</t>
  </si>
  <si>
    <t>Matthew-Olyphant-Matter-of-Time-1996.jpg</t>
  </si>
  <si>
    <t>1953</t>
  </si>
  <si>
    <t>Matthew Olyphant - Matter of Time - 1996 - Acrylic,oil paint stick,spray paint,American flag,staples,on canvas - 48&amp;#34; x 58&amp;#34;</t>
  </si>
  <si>
    <t>127</t>
  </si>
  <si>
    <t>Matthew-Olyphant-Field-of-Dreams-2000.jpg</t>
  </si>
  <si>
    <t>1056</t>
  </si>
  <si>
    <t>Matthew Olyphant - Field of Dreams - 2000 - Oil,oil paint stick,charcoal,on canvas - 48&amp;#34; x 72&amp;#34;</t>
  </si>
  <si>
    <t>128</t>
  </si>
  <si>
    <t>Matthew-Olyphant-Patience-2001.jpg</t>
  </si>
  <si>
    <t>2627</t>
  </si>
  <si>
    <t>Matthew Olyphant - Patience - 2001 - Spray paint,acrylic,charcoal,on canvas - 28&amp;#34; x 42&amp;#34;</t>
  </si>
  <si>
    <t>129</t>
  </si>
  <si>
    <t>Matthew-Olyphant-Yellow-Dots-2001.jpg</t>
  </si>
  <si>
    <t>2014</t>
  </si>
  <si>
    <t>Matthew Olyphant - Yellow Dots - 2001 - Spray paint,oil,acrylic,on canvas - 26&amp;#34; x 38&amp;#34;</t>
  </si>
  <si>
    <t>130</t>
  </si>
  <si>
    <t>Matthew-Olyphant-JMB-2000.jpg</t>
  </si>
  <si>
    <t>2959</t>
  </si>
  <si>
    <t>Matthew Olyphant - JMB - 2000 - Spray paint on canvas - 24&amp;#34; x 38&amp;#34;</t>
  </si>
  <si>
    <t>131</t>
  </si>
  <si>
    <t>Matthew-Olyphant-Self-portrait-1995.jpg</t>
  </si>
  <si>
    <t>6243</t>
  </si>
  <si>
    <t>Matthew Olyphant - Self portrait - 1995 - Oil,ink,wire,on wood blocks - 10&amp;#34; x 54&amp;#34;</t>
  </si>
  <si>
    <t>132</t>
  </si>
  <si>
    <t>Matthew-Olyphant-Soul-1997.jpg</t>
  </si>
  <si>
    <t>1507</t>
  </si>
  <si>
    <t>Matthew Olyphant - Soul - 1997 - Oil,spray paint,oil paint stick,acrylic,pastel,on canvas - 72&amp;#34; x 72&amp;#34;</t>
  </si>
  <si>
    <t>133</t>
  </si>
  <si>
    <t>Matthew-Olyphant-Stars-(silver)-1996.jpg</t>
  </si>
  <si>
    <t>1955</t>
  </si>
  <si>
    <t>Matthew Olyphant - Stars (silver) - 1996 - Oil,acrylic,spray paint,oil paint stick,paper,duct tape,on canvas - 48&amp;#34; x 54&amp;#34;</t>
  </si>
  <si>
    <t>134</t>
  </si>
  <si>
    <t>Matthew-Olyphant-Thin-Green-Line-1997.jpg</t>
  </si>
  <si>
    <t>1803</t>
  </si>
  <si>
    <t>Matthew Olyphant - Thin Green Line - 1997 - Spray paint,acrylic,on canvas - 44&amp;#34; x 56&amp;#34;</t>
  </si>
  <si>
    <t>135</t>
  </si>
  <si>
    <t>Matthew-Olyphant-Red-Cross-1999.jpg</t>
  </si>
  <si>
    <t>2102</t>
  </si>
  <si>
    <t>Matthew Olyphant - Red Cross - 1999 - Oil, Acrylic, Oil Paint Stick, Spray Paint On Canvas - 26&amp;#34; x 40&amp;#34;</t>
  </si>
  <si>
    <t>136</t>
  </si>
  <si>
    <t>Matthew-Olyphant-All-Around-the-World-1997.jpg</t>
  </si>
  <si>
    <t>1884</t>
  </si>
  <si>
    <t>Matthew Olyphant - All Around the World - 1997 - Spray paint,acrylic,oil paint stick,on canvas - 46&amp;#34; x 52&amp;#34;</t>
  </si>
  <si>
    <t>137</t>
  </si>
  <si>
    <t>Matthew-Olyphant-Pussy-Cat-1997.jpg</t>
  </si>
  <si>
    <t>2193</t>
  </si>
  <si>
    <t>Matthew Olyphant - Pussy Cat - 1997 - Spray Paint, Oil On Canvas - 34&amp;#34; x 46&amp;#34;</t>
  </si>
  <si>
    <t>138</t>
  </si>
  <si>
    <t>Matthew-Olyphant-Yes,No,Maybe-1998.jpg</t>
  </si>
  <si>
    <t>2860</t>
  </si>
  <si>
    <t>Matthew Olyphant - Yes,No,Maybe - 1998 - Spray paint,oil,acrylic,oil,staples,on canvas - 24&amp;#34; x 42&amp;#34;</t>
  </si>
  <si>
    <t>139</t>
  </si>
  <si>
    <t>Matthew-Olyphant-Movement-1997.jpg</t>
  </si>
  <si>
    <t>2867</t>
  </si>
  <si>
    <t>Matthew Olyphant - Movement - 1997 - Spray paint,oil,on canvas - 24&amp;#34; x 48&amp;#34;</t>
  </si>
  <si>
    <t>140</t>
  </si>
  <si>
    <t>Matthew-Olyphant-Movement-II-1997.jpg</t>
  </si>
  <si>
    <t>1932</t>
  </si>
  <si>
    <t>Matthew Olyphant - Movement II - 1997 - Spray paint,oil,acrylic,on canvas - 44&amp;#34; x 56&amp;#34;</t>
  </si>
  <si>
    <t>141</t>
  </si>
  <si>
    <t>Matthew-Olyphant-Silver-Skyline-1997.jpg</t>
  </si>
  <si>
    <t>1785</t>
  </si>
  <si>
    <t>Matthew Olyphant - Silver Skyline - 1997 - Spray paint,oil,on canvas - 62&amp;#34; x 72&amp;#34;</t>
  </si>
  <si>
    <t>142</t>
  </si>
  <si>
    <t>Matthew-Olyphant-Blessed-1996.jpg</t>
  </si>
  <si>
    <t>Matthew Olyphant - Blessed - 1996 - Oil,acrylic,spray paint,on canvas - 64&amp;#34; x 78&amp;#34;</t>
  </si>
  <si>
    <t>143</t>
  </si>
  <si>
    <t>Matthew-Olyphant-Pacific-1997.jpg</t>
  </si>
  <si>
    <t>1812</t>
  </si>
  <si>
    <t>Matthew Olyphant - Pacific - 1997 - Oil,spray paint,on canvas - 46&amp;#34; x 56&amp;#34;</t>
  </si>
  <si>
    <t>144</t>
  </si>
  <si>
    <t>Matthew-Olyphant-Gold-Feline-1998.jpg</t>
  </si>
  <si>
    <t>1824</t>
  </si>
  <si>
    <t>Matthew Olyphant - Gold Feline - 1998 - Oil,oil paint stick,spray paint,on canvas - 46&amp;#34; x 58&amp;#34;</t>
  </si>
  <si>
    <t>145</t>
  </si>
  <si>
    <t>Matthew-Olyphant-Chima-1998.jpg</t>
  </si>
  <si>
    <t>780</t>
  </si>
  <si>
    <t>Matthew Olyphant - Chima - 1998 - (trip-tych) Oil,charcoal,on canvas - 72&amp;#34; x 180&amp;#34;</t>
  </si>
  <si>
    <t>146</t>
  </si>
  <si>
    <t>Matthew-Olyphant-SF-City-2002.jpg</t>
  </si>
  <si>
    <t>2364</t>
  </si>
  <si>
    <t>Matthew Olyphant - SF City - 2002 - Charcoal,oil paint stick,acrylic,on canvas - 32&amp;#34; x 48&amp;#34;</t>
  </si>
  <si>
    <t>147</t>
  </si>
  <si>
    <t>Matthew-Olyphant-City-Skyline-2002.jpg</t>
  </si>
  <si>
    <t>1300</t>
  </si>
  <si>
    <t>Matthew Olyphant - City Skyline - 2002 - Charcoal,oil paint stick,oil,acrylic,on canvas - 48&amp;#34; x 58&amp;#34;</t>
  </si>
  <si>
    <t>148</t>
  </si>
  <si>
    <t>Matthew-Olyphant-California-St.-2002.jpg</t>
  </si>
  <si>
    <t>2351</t>
  </si>
  <si>
    <t>Matthew Olyphant - California St. - 2002 - Charcoal,oil,acrylic,on canvas - 32&amp;#34; x 48&amp;#34;</t>
  </si>
  <si>
    <t>149</t>
  </si>
  <si>
    <t>Matthew-Olyphant-SF-Winter-2003.jpg</t>
  </si>
  <si>
    <t>1137</t>
  </si>
  <si>
    <t>Matthew Olyphant - SF Winter - 2003 - Spray paint,charcoal,oil,on canvas - 48&amp;#34; x 58&amp;#34;</t>
  </si>
  <si>
    <t>150</t>
  </si>
  <si>
    <t>Matthew-Olyphant-Downtown-2001.jpg</t>
  </si>
  <si>
    <t>1610</t>
  </si>
  <si>
    <t>Matthew Olyphant - Downtown - 2001 - Charcoal,oil,on canvas - 72&amp;#34; x 72&amp;#34;</t>
  </si>
  <si>
    <t>151</t>
  </si>
  <si>
    <t>Matthew-Olyphant-Figure-1-2003.jpg</t>
  </si>
  <si>
    <t>2184</t>
  </si>
  <si>
    <t>Matthew Olyphant - Figure 1 - 2003 - Spray paint,acrylic,on canvas - 46&amp;#34; x 58&amp;#34;</t>
  </si>
  <si>
    <t>152</t>
  </si>
  <si>
    <t>Matthew-Olyphant-Beauty-2003.jpg</t>
  </si>
  <si>
    <t>2618</t>
  </si>
  <si>
    <t>Matthew Olyphant - Beauty - 2003 - Spray paint,acrylic,on canvas - 42&amp;#34; x 68&amp;#34;</t>
  </si>
  <si>
    <t>153</t>
  </si>
  <si>
    <t>Matthew-Olyphant-Figure-2-2003.jpg</t>
  </si>
  <si>
    <t>2162</t>
  </si>
  <si>
    <t>Matthew Olyphant - Figure 2 - 2003 - Spray paint,acrylic,on canvas - 46&amp;#34; x 58&amp;#34;</t>
  </si>
  <si>
    <t>154</t>
  </si>
  <si>
    <t>Matthew-Olyphant-Fat-Fish-2001.jpg</t>
  </si>
  <si>
    <t>3110</t>
  </si>
  <si>
    <t>Matthew Olyphant - Fat Fish - 2001 - Acrylic,spray paint,on canvas - 24&amp;#34; x 36&amp;#34;</t>
  </si>
  <si>
    <t>155</t>
  </si>
  <si>
    <t>Matthew-Olyphant-Hooked-2002.jpg</t>
  </si>
  <si>
    <t>2616</t>
  </si>
  <si>
    <t>Matthew Olyphant - Hooked - 2002 - Charcoal,oil paint stick,oil,spray paint,on canvas - 24&amp;#34; x 46&amp;#34;</t>
  </si>
  <si>
    <t>156</t>
  </si>
  <si>
    <t>Matthew-Olyphant-Martini-(with-olive)-2003.jpg</t>
  </si>
  <si>
    <t>2435</t>
  </si>
  <si>
    <t>Matthew Olyphant - Martini (with olive) - 2003 - Spray paint,acrylic,on canvas - 24&amp;#34; x 36&amp;#34;</t>
  </si>
  <si>
    <t>158</t>
  </si>
  <si>
    <t>Matthew-Olyphant-Lush-2003.jpg</t>
  </si>
  <si>
    <t>2398</t>
  </si>
  <si>
    <t>Matthew Olyphant - Lush - 2003 - Charcoal,spray paint,on canvas - 24&amp;#34; x 46&amp;#34;</t>
  </si>
  <si>
    <t>159</t>
  </si>
  <si>
    <t>Matthew-Olyphant-Shine-1995.jpg</t>
  </si>
  <si>
    <t>1503</t>
  </si>
  <si>
    <t>Matthew Olyphant - Shine - 1995 - Oil,oil paint stick,spray paint,on canvas - 46&amp;#34; x 72&amp;#34;</t>
  </si>
  <si>
    <t>160</t>
  </si>
  <si>
    <t>Matthew-Olyphant-Double-White-Line-2003.jpg</t>
  </si>
  <si>
    <t>1857</t>
  </si>
  <si>
    <t>Matthew Olyphant - Double White Line - 2003 - Spray paint,acrylic,oil,on canvas - 38&amp;#34; x 46&amp;#34;</t>
  </si>
  <si>
    <t>161</t>
  </si>
  <si>
    <t>Matthew-Olyphant-Valentine-2002.jpg</t>
  </si>
  <si>
    <t>1286</t>
  </si>
  <si>
    <t>Matthew Olyphant - Valentine - 2002 - Diptych - Acrylic,spray paint,on canvas - 48&amp;#34; x 48&amp;#34;</t>
  </si>
  <si>
    <t>162</t>
  </si>
  <si>
    <t>Matthew-Olyphant-Golden-2009.jpg</t>
  </si>
  <si>
    <t>Matthew Olyphant - Golden - 2009 - Spray paint,oil,charcoal,on canvas - 24&amp;#34; x 46&amp;#34;</t>
  </si>
  <si>
    <t>163</t>
  </si>
  <si>
    <t>Matthew-Olyphant-Passion-2010.jpg</t>
  </si>
  <si>
    <t>2640</t>
  </si>
  <si>
    <t>Matthew Olyphant - Passion - 2010 - Spray paint on canvas - 32&amp;#34; x 46&amp;#34;</t>
  </si>
  <si>
    <t>164</t>
  </si>
  <si>
    <t>Matthew-Olyphant-Don't-Let-Them-2010.jpg</t>
  </si>
  <si>
    <t>2423</t>
  </si>
  <si>
    <t>Matthew Olyphant - Don't Let Them - 2010 - Spray paint,charcoal,oil,on canvas - 44&amp;#34; x 56&amp;#34;</t>
  </si>
  <si>
    <t>165</t>
  </si>
  <si>
    <t>Matthew-Olyphant-Let-Go-2010.jpg</t>
  </si>
  <si>
    <t>2227</t>
  </si>
  <si>
    <t>Matthew Olyphant - Let Go - 2010 - Spray Paint, Oil, Acrylic On Canvas - 45&amp;#34; x 64&amp;#34;</t>
  </si>
  <si>
    <t>166</t>
  </si>
  <si>
    <t>Matthew-Olyphant-Rise-2010.jpg</t>
  </si>
  <si>
    <t>1935</t>
  </si>
  <si>
    <t>Matthew Olyphant - Rise - 2010 - Spray Piant, Oil, Acrylic On Canvas - 54&amp;#34; x 68&amp;#34;</t>
  </si>
  <si>
    <t>167</t>
  </si>
  <si>
    <t>Matthew-Olyphant-Sin-2010.jpg</t>
  </si>
  <si>
    <t>1272</t>
  </si>
  <si>
    <t>Matthew Olyphant - Sin - 2010 - Spray Paint, Oil, Acrylic, Charcoal On Canvas - 24&amp;#34; x 32&amp;#34;</t>
  </si>
  <si>
    <t>168</t>
  </si>
  <si>
    <t>Matthew-Olyphant-Beach-1-2010.jpg</t>
  </si>
  <si>
    <t>768</t>
  </si>
  <si>
    <t>Matthew Olyphant - Beach 1 - 2010 - (Commission Piece) Oil, Spray Paint, On Canvas - 24&amp;#34; x 60&amp;#34;</t>
  </si>
  <si>
    <t>169</t>
  </si>
  <si>
    <t>Matthew-Olyphant-Beach-2-2010.jpg</t>
  </si>
  <si>
    <t>1226</t>
  </si>
  <si>
    <t>Matthew Olyphant - Beach 2 - 2010 - (Commission Piece) Oil, Spray Paint, On Canvas - 36&amp;#34; x 46&amp;#34;</t>
  </si>
  <si>
    <t>170</t>
  </si>
  <si>
    <t>Matthew-Olyphant-Yellow-2011.jpg</t>
  </si>
  <si>
    <t>990</t>
  </si>
  <si>
    <t>Matthew Olyphant - Yellow - 2011 - Oil, Spray Paint, Charcoal On Canvas - 26&amp;#34; x 42&amp;#34;</t>
  </si>
  <si>
    <t>171</t>
  </si>
  <si>
    <t>Matthew-Olyphant-Empire-State-Of-Mind-2010.jpg</t>
  </si>
  <si>
    <t>1322</t>
  </si>
  <si>
    <t>Matthew Olyphant - Empire State Of Mind - 2010 - Spray Paint, Oil, Acrylic, Charcoal On Canvas - 46&amp;#34; x 56&amp;#34;</t>
  </si>
  <si>
    <t>172</t>
  </si>
  <si>
    <t>Matthew-Olyphant-Millenium-2010.jpg</t>
  </si>
  <si>
    <t>1181</t>
  </si>
  <si>
    <t>Matthew Olyphant - Millenium - 2010 - Spray Paint, Charcoal, Acrylic, Oil, Glitter Glue On Canvas - 44&amp;#34; x 56&amp;#34;</t>
  </si>
  <si>
    <t>173</t>
  </si>
  <si>
    <t>Matthew-Olyphant-Liberty-2010.jpg</t>
  </si>
  <si>
    <t>2133</t>
  </si>
  <si>
    <t>Matthew Olyphant - Liberty - 2010 - Oil, Acrylic, Oil Paint Stick, Spray Paint, Charcoal, Staples On Canvas - 28&amp;#34; x 42&amp;#34;</t>
  </si>
  <si>
    <t>174</t>
  </si>
  <si>
    <t>Matthew-Olyphant-Sunny-2011.jpg</t>
  </si>
  <si>
    <t>638</t>
  </si>
  <si>
    <t>Matthew Olyphant - Sunny - 2011 - Diptych(Commission Piece) Oil, Acrylic, Spray Paint, Charcoal, Oil Paint Stick On Canvas - 24&amp;#34; x 72&amp;#34;</t>
  </si>
  <si>
    <t>175</t>
  </si>
  <si>
    <t>Matthew-Olyphant-Union-Jack-2012.jpg</t>
  </si>
  <si>
    <t>1166</t>
  </si>
  <si>
    <t>Matthew Olyphant - Union Jack - 2012 - Oil, Acrylic, Oil Paint Stick, Spray Paint On Canvas - 44&amp;#34; x 62&amp;#34;</t>
  </si>
  <si>
    <t>176</t>
  </si>
  <si>
    <t>Matthew-Olyphant-3rd-St-2012.jpg</t>
  </si>
  <si>
    <t>Matthew Olyphant - 3rd St - 2012 - (Commission Piece) Oil, Acrylic, Spray Paint, Charcoal, Oil Paint Stick On Canvas - 42&amp;#34; x 54&amp;#34;</t>
  </si>
  <si>
    <t>177</t>
  </si>
  <si>
    <t>Matthew-Olyphant-Mr-Cab-Driver-2012.jpg</t>
  </si>
  <si>
    <t>Matthew Olyphant - Mr Cab Driver - 2012 - Spray Paint, Charcoal, Acrylic, Oil, Oil Paint Stick On Canvas - 44&amp;#34; x 56&amp;#34;</t>
  </si>
  <si>
    <t>178</t>
  </si>
  <si>
    <t>Matthew-Olyphant-Defined-&amp;-Committed-2012.jpg</t>
  </si>
  <si>
    <t>2383</t>
  </si>
  <si>
    <t>Matthew Olyphant - Defined &amp; Committed - 2012 - Spray Paint, Charcoal, Acrylic, Oil On Canvas - 28&amp;#34; x 40&amp;#34;</t>
  </si>
  <si>
    <t>179</t>
  </si>
  <si>
    <t>Matthew-Olyphant-Open-Sky-Open-Ether-2012.jpg</t>
  </si>
  <si>
    <t>2382</t>
  </si>
  <si>
    <t>Matthew Olyphant - Open Sky Open Ether - 2012 - Spray Paint, Charcoal, Acrylic, Oil On Canvas - 36&amp;#34; x 42&amp;#34;</t>
  </si>
  <si>
    <t>180</t>
  </si>
  <si>
    <t>Matthew-Olyphant-Downtown-Deal-2012.jpg</t>
  </si>
  <si>
    <t>1701</t>
  </si>
  <si>
    <t>Matthew Olyphant - Downtown Deal - 2012 - Oil, Acrylic, Oil Paint Stick, Spray Paint On Canvas - 48&amp;#34; x 48&amp;#34;</t>
  </si>
  <si>
    <t>181</t>
  </si>
  <si>
    <t>Matthew-Olyphant-Untitled-(Barbed-Wire)-1-2012.jpg</t>
  </si>
  <si>
    <t>955</t>
  </si>
  <si>
    <t>Matthew Olyphant - Untitled (Barbed Wire) 1 - 2012 - Oil, Acrylic, Oil Paint Stick, Spray Paint On Canvas - 32&amp;#34; x 64&amp;#34;</t>
  </si>
  <si>
    <t>182</t>
  </si>
  <si>
    <t>Matthew-Olyphant-Untitled-(Barbed-Wire)-2-2012.jpg</t>
  </si>
  <si>
    <t>Matthew Olyphant - Untitled (Barbed Wire) 2 - 2012 - Oil, Acrylic, Oil Paint Stick, Spray Paint On Canvas - 54&amp;#34; x 72&amp;#34;</t>
  </si>
  <si>
    <t>183</t>
  </si>
  <si>
    <t>Matthew-Olyphant-Untitled-(Barbed-Wire)-3-2012.jpg</t>
  </si>
  <si>
    <t>867</t>
  </si>
  <si>
    <t>Matthew Olyphant - Untitled (Barbed Wire) 3 - 2012 - Oil, Acrylic, Oil Paint Stick, Spray Paint On Canvas - 42&amp;#34; x 68&amp;#34;</t>
  </si>
  <si>
    <t>184</t>
  </si>
  <si>
    <t>Matthew-Olyphant-October-Bridge-2012.jpg</t>
  </si>
  <si>
    <t>1268</t>
  </si>
  <si>
    <t>Matthew Olyphant - October Bridge - 2012 - Oil, Charcoal, Acrylic, Oil Paint Stick, Spray Paint On Canvas - 42&amp;#34; x 54&amp;#34;</t>
  </si>
  <si>
    <t>185</t>
  </si>
  <si>
    <t>Matthew-Olyphant-KL-2012.jpg</t>
  </si>
  <si>
    <t>848</t>
  </si>
  <si>
    <t>Matthew Olyphant - KL - 2012 - (Commission Piece) Charcoal, Spray Paint, Acrylic, Oil On Canvas - 36&amp;#34; x 62&amp;#34;</t>
  </si>
  <si>
    <t>186</t>
  </si>
  <si>
    <t>Matthew-Olyphant-Untitled-(Barbed-Wire)-4-2012.jpg</t>
  </si>
  <si>
    <t>791</t>
  </si>
  <si>
    <t>Matthew Olyphant - Untitled (Barbed Wire) 4 - 2012 - Oil, Acrylic, Oil Paint Stick, Spray Paint On Canvas - 32&amp;#34; x 46&amp;#34;</t>
  </si>
  <si>
    <t>187</t>
  </si>
  <si>
    <t>Matthew-Olyphant-Sleep-Walking-2012.jpg</t>
  </si>
  <si>
    <t>2674</t>
  </si>
  <si>
    <t>Matthew Olyphant - Sleep Walking - 2012 - Oil, Acrylic, Oil Paint Stick, Spray Paint On Canvas - 30&amp;#34; x 62&amp;#34;</t>
  </si>
  <si>
    <t>188</t>
  </si>
  <si>
    <t>Matthew-Olyphant-Day-Tripper-2012.jpg</t>
  </si>
  <si>
    <t>Matthew Olyphant - Day Tripper - 2012 - Oil, Acrylic, Oil Paint Stick, Spray Paint, Charcoal On Canvas - 44&amp;#34; x 64&amp;#34;</t>
  </si>
  <si>
    <t>189</t>
  </si>
  <si>
    <t>Matthew-Olyphant-Autum-2012.jpg</t>
  </si>
  <si>
    <t>1251</t>
  </si>
  <si>
    <t>Matthew Olyphant - Autum - 2012 - Oil, Acrylic, Oil Paint Stick, Spray Paint, Charcoal On Canvas - 46&amp;#34; x 54&amp;#34;</t>
  </si>
  <si>
    <t>190</t>
  </si>
  <si>
    <t>Matthew-Olyphant-Medicine-Shop-(Double-Feature)-2012.jpg</t>
  </si>
  <si>
    <t>1529</t>
  </si>
  <si>
    <t>Matthew Olyphant - Medicine Shop (Double Feature) - 2012 - (Commission Piece) Oil, Acrylic, Spray Paint, Charcoal, Oil Paint Stick On Canvas - 48&amp;#34; x 48&amp;#34;</t>
  </si>
  <si>
    <t>191</t>
  </si>
  <si>
    <t>Matthew-Olyphant-You-Asked-For-It-2012.jpg</t>
  </si>
  <si>
    <t>2045</t>
  </si>
  <si>
    <t>Matthew Olyphant - You Asked For It - 2012 - Oil, Spray Paint, Oil Paint Stick On Canvas - 44&amp;#34; x 58&amp;#34;</t>
  </si>
  <si>
    <t>192</t>
  </si>
  <si>
    <t>Matthew-Olyphant-JKL-2012.jpg</t>
  </si>
  <si>
    <t>2187</t>
  </si>
  <si>
    <t>Matthew Olyphant - JKL - 2012 - Spray Paint, Oil, Acrylic On Canvas - 46&amp;#34; x 54&amp;#34;</t>
  </si>
  <si>
    <t>193</t>
  </si>
  <si>
    <t>Matthew-Olyphant-000-Adeline-2012.jpg</t>
  </si>
  <si>
    <t>Matthew Olyphant - 000 Adeline - 2012 - Spray Paint, Charcoal, Acrylic, Oil, Oil Paint Stick On Canvas - 46&amp;#34; x 60&amp;#34;</t>
  </si>
  <si>
    <t>194</t>
  </si>
  <si>
    <t>Matthew-Olyphant-Poets-Life-2012.jpg</t>
  </si>
  <si>
    <t>1296</t>
  </si>
  <si>
    <t>Matthew Olyphant - Poets Life - 2012 - Oil, Acrylic, Oil Paint Stick, Spray Paint, Charcoal On Canvas - 44&amp;#34; x 58&amp;#34;</t>
  </si>
  <si>
    <t>195</t>
  </si>
  <si>
    <t>Matthew-Olyphant-Sno-White-2012.jpg</t>
  </si>
  <si>
    <t>1076</t>
  </si>
  <si>
    <t>Matthew Olyphant - Sno-White - 2012 - (Commission Piece) Oil, Acrylic, Spray Paint, Charcoal, Oil Paint Stick On Canvas - 54&amp;#34; x 72&amp;#34;</t>
  </si>
  <si>
    <t>196</t>
  </si>
  <si>
    <t>Matthew-Olyphant-City-Hall-2008.jpg</t>
  </si>
  <si>
    <t>1317</t>
  </si>
  <si>
    <t>Matthew Olyphant - City Hall - 2008 - Oil, Acrylic, Oil Paint Stick, Spray Paint, Charcoal On Canvas - 46&amp;#34; x 58&amp;#34;</t>
  </si>
  <si>
    <t>197</t>
  </si>
  <si>
    <t>Matthew-Olyphant-Mattropolis-2008.jpg</t>
  </si>
  <si>
    <t>1323</t>
  </si>
  <si>
    <t>Matthew Olyphant - Mattropolis - 2008 - Oil, Acrylic, Oil Paint Stick, Spray Paint, Charcoal, Staples On Canvas - 48&amp;#34; x 58&amp;#34;</t>
  </si>
  <si>
    <t>198</t>
  </si>
  <si>
    <t>Matthew-Olyphant-Daisy-2010.jpg</t>
  </si>
  <si>
    <t>1192</t>
  </si>
  <si>
    <t>Matthew Olyphant - Daisy - 2010 - DiptychSpray Paint, Charcoal, Acrylic, Oil, Oil Paint Stick On Canvas - 72&amp;#34; x 48&amp;#34;</t>
  </si>
  <si>
    <t>199</t>
  </si>
  <si>
    <t>Matthew-Olyphant-Lily-2010.jpg</t>
  </si>
  <si>
    <t>1200</t>
  </si>
  <si>
    <t>Matthew Olyphant - Lily - 2010 - (Commission Piece) Oil, Spray Paint, On Canvas - 24&amp;#34; x 36&amp;#34;</t>
  </si>
  <si>
    <t>200</t>
  </si>
  <si>
    <t>Matthew-Olyphant-Pink-2010.jpg</t>
  </si>
  <si>
    <t>2477</t>
  </si>
  <si>
    <t>Matthew Olyphant - Pink - 2010 - Oil, Spray Paint, Charcoal On Canvas - 32&amp;#34; x 44&amp;#34;</t>
  </si>
  <si>
    <t>201</t>
  </si>
  <si>
    <t>Matthew-Olyphant-Lipstick-Track-12-1998.jpg</t>
  </si>
  <si>
    <t>2426</t>
  </si>
  <si>
    <t>Matthew Olyphant - Lipstick Track 12 - 1998 - Spray Paint, Charcoal, Acrylic, Oil, Oil Paint Stick, Rope On Canvas - 46&amp;#34; x 72&amp;#34;</t>
  </si>
  <si>
    <t>202</t>
  </si>
  <si>
    <t>Matthew-Olyphant-Cat-(Fetisha)-1997.jpg</t>
  </si>
  <si>
    <t>1761</t>
  </si>
  <si>
    <t>Matthew Olyphant - Cat (Fetisha) - 1997 - Spray Paint, Oil, Acrylic On Canvas - 46&amp;#34; x 54&amp;#34;</t>
  </si>
  <si>
    <t>203</t>
  </si>
  <si>
    <t>Matthew-Olyphant-Ball-Of-Yarn-1997.jpg</t>
  </si>
  <si>
    <t>1794</t>
  </si>
  <si>
    <t>Matthew Olyphant - Ball Of Yarn - 1997 - Spray Paint, Oil, Acrylic On Canvas - 46&amp;#34; x 54&amp;#34;</t>
  </si>
  <si>
    <t>204</t>
  </si>
  <si>
    <t>Matthew-Olyphant-American-Nostagia-1997.jpg</t>
  </si>
  <si>
    <t>1817</t>
  </si>
  <si>
    <t>Matthew Olyphant - American Nostagia - 1997 - Spray Paint, Charcoal, Acrylic, Oil, Oil Paint Stick On Canvas - 44&amp;#34; x 72&amp;#34;</t>
  </si>
  <si>
    <t>205</t>
  </si>
  <si>
    <t>Matthew-Olyphant-Lost-In-Kp-1997.jpg</t>
  </si>
  <si>
    <t>1748</t>
  </si>
  <si>
    <t>Matthew Olyphant - Lost In Kp - 1997 - Spray Paint, Charcoal, Acrylic, Oil, Oil Paint Stick On Canvas - 44&amp;#34; x 56&amp;#34;</t>
  </si>
  <si>
    <t>206</t>
  </si>
  <si>
    <t>Matthew-Olyphant-Taurus-1996.jpg</t>
  </si>
  <si>
    <t>1552</t>
  </si>
  <si>
    <t>Matthew Olyphant - Taurus - 1996 - Spray Paint, Oil, Acrylic, Oil Paint Stick On Canvas - 56&amp;#34; x 72&amp;#34;</t>
  </si>
  <si>
    <t>207</t>
  </si>
  <si>
    <t>Matthew-Olyphant-Flies-1997.jpg</t>
  </si>
  <si>
    <t>3131</t>
  </si>
  <si>
    <t>Matthew Olyphant - Flies - 1997 - Spray Paint, Oil, Acrylic, Oil Paint Stick On Canvas - 34&amp;#34; x 48&amp;#34;</t>
  </si>
  <si>
    <t>208</t>
  </si>
  <si>
    <t>Matthew-Olyphant-Fetish-7-Album-Cover-1996.jpg</t>
  </si>
  <si>
    <t>1636</t>
  </si>
  <si>
    <t>209</t>
  </si>
  <si>
    <t>Matthew-Olyphant-Strength-1996.jpg</t>
  </si>
  <si>
    <t>1769</t>
  </si>
  <si>
    <t>Matthew Olyphant - Strength - 1996 - (Tattoos) Spray Paint, Acrylic, Oil On Canvas - 54&amp;#34; x 72&amp;#34;</t>
  </si>
  <si>
    <t>210</t>
  </si>
  <si>
    <t>Matthew-Olyphant-Pills,Pills,Pills-1999.jpg</t>
  </si>
  <si>
    <t>Matthew Olyphant - Pills,Pills,Pills - 1999 - Spray Paint, Oil On Canvas - 32&amp;#34; x 44&amp;#34;</t>
  </si>
  <si>
    <t>211</t>
  </si>
  <si>
    <t>Matthew-Olyphant-2013-0991.jpg</t>
  </si>
  <si>
    <t>1596</t>
  </si>
  <si>
    <t>Matthew Olyphant - 2013 - spray paint, oil, charcoal, acrylic, and oil paint stick - 55&amp;#34; x 55&amp;#34;</t>
  </si>
  <si>
    <t>212</t>
  </si>
  <si>
    <t>Matthew-Olyphant-2013-6480.JPG</t>
  </si>
  <si>
    <t>1676</t>
  </si>
  <si>
    <t>Matthew Olyphant - 2013 - spray paint, oil, acrylic, and oil paint stick - 42&amp;#34; x 54&amp;#34;</t>
  </si>
  <si>
    <t>213</t>
  </si>
  <si>
    <t>Matthew-Olyphant-2013-6494.JPG</t>
  </si>
  <si>
    <t>2055</t>
  </si>
  <si>
    <t>Matthew Olyphant - 2013 - spray paint, oil, acrylic, and oil paint stick - 44&amp;#34; x 58&amp;#34;</t>
  </si>
  <si>
    <t>214</t>
  </si>
  <si>
    <t>Matthew-Olyphant-2013-6498.JPG</t>
  </si>
  <si>
    <t>2232</t>
  </si>
  <si>
    <t>Matthew Olyphant - 2013 - spray paint, oil, acrylic, and oil paint stick - 40&amp;#34; x 56&amp;#34;</t>
  </si>
  <si>
    <t>215</t>
  </si>
  <si>
    <t>Matthew-Olyphant-2013-6615.JPG</t>
  </si>
  <si>
    <t>2569</t>
  </si>
  <si>
    <t>Matthew Olyphant - 2013 - spray paint, oil, acrylic, charcoal, and oil paint stick - 70&amp;#34; x 44&amp;#34;</t>
  </si>
  <si>
    <t>216</t>
  </si>
  <si>
    <t>Matthew-Olyphant-2013-6781.JPG</t>
  </si>
  <si>
    <t>Matthew Olyphant - 2013 - spray paint, oil, acrylic, and oil paint stick - 52&amp;#34; x 58&amp;#34;</t>
  </si>
  <si>
    <t>217</t>
  </si>
  <si>
    <t>Matthew-Olyphant-2013-6783.JPG</t>
  </si>
  <si>
    <t>2064</t>
  </si>
  <si>
    <t>Matthew Olyphant - 2013 - spray paint, oil, acrylic, and oil paint stick - 46&amp;#34; x 50&amp;#34;</t>
  </si>
  <si>
    <t>218</t>
  </si>
  <si>
    <t>Matthew-Olyphant-2013-6785.JPG</t>
  </si>
  <si>
    <t>2041</t>
  </si>
  <si>
    <t>219</t>
  </si>
  <si>
    <t>Matthew-Olyphant-2013-6787.JPG</t>
  </si>
  <si>
    <t>2561</t>
  </si>
  <si>
    <t>Matthew Olyphant - 2013 - spray paint, oil, acrylic, and oil paint stick - 36&amp;#34; x 46&amp;#34;</t>
  </si>
  <si>
    <t>220</t>
  </si>
  <si>
    <t>Matthew-Olyphant-2013-6788.JPG</t>
  </si>
  <si>
    <t>1002</t>
  </si>
  <si>
    <t>Matthew Olyphant - 2013 - spray paint, oil, acrylic, and oil paint stick - 38&amp;#34; x 48&amp;#34;</t>
  </si>
  <si>
    <t>221</t>
  </si>
  <si>
    <t>Matthew-Olyphant-2013-6790.JPG</t>
  </si>
  <si>
    <t>Matthew Olyphant - 2013 - spray paint, oil, acrylic, and oil paint stick - 54&amp;#34; x 58&amp;#34;</t>
  </si>
  <si>
    <t>222</t>
  </si>
  <si>
    <t>Matthew-Olyphant-2013-7046.JPG</t>
  </si>
  <si>
    <t>1247</t>
  </si>
  <si>
    <t>Matthew Olyphant - 2013 - spray paint, oil, acrylic, and oil paint stick - 44&amp;#34; x 54&amp;#34;</t>
  </si>
  <si>
    <t>223</t>
  </si>
  <si>
    <t>Matthew-Olyphant-2013-7047.JPG</t>
  </si>
  <si>
    <t>886</t>
  </si>
  <si>
    <t>Matthew Olyphant - 2013 - spray paint, oil, acrylic, and oil paint stick - 36&amp;#34; x 60&amp;#34;</t>
  </si>
  <si>
    <t>224</t>
  </si>
  <si>
    <t>Matthew-Olyphant-2013-7702.JPG</t>
  </si>
  <si>
    <t>952</t>
  </si>
  <si>
    <t>Matthew Olyphant - 2013 - spray paint, oil, acrylic, and oil paint stick - 34&amp;#34; x 60&amp;#34;</t>
  </si>
  <si>
    <t>priority</t>
  </si>
  <si>
    <t>currentIndex</t>
  </si>
  <si>
    <t>Matthew Olyphant - Fetish 7&amp;#34; Album Cover - 1996 - Spray Paint, Oil, Acrylic On Canvas - 72&amp;#34; x 72&amp;#34;</t>
  </si>
  <si>
    <t>index:1|imgUrl:Matthew-Olyphant-The-Bay-2010.jpg|maxWidth:1600|maxHeight:2400|orientation:portrait|index2:1|thumb:Matthew-Olyphant-The-Bay-2010.jpg|alt:Matthew Olyphant - The Bay - 2010|title:Matthew Olyphant - The Bay - 2010|END</t>
  </si>
  <si>
    <t>index:2|imgUrl:Matthew-Olyphant-Chicago-Theater-1-2012.jpg|maxWidth:1600|maxHeight:1780|orientation:portrait|index2:2|thumb:Matthew-Olyphant-Chicago-Theater-1-2012.jpg|alt:Matthew Olyphant - Chicago Theater - 2012|title:Matthew Olyphant - Chicago Theater - 2012|END</t>
  </si>
  <si>
    <t>index:3|imgUrl:Matthew-Olyphant-Chicago-Theater-2-2012.jpg|maxWidth:1600|maxHeight:1200|orientation:landscape|index2:3|thumb:Matthew-Olyphant-Chicago-Theater-2-2012.jpg|alt:Matthew Olyphant - Chicago Theater - 2012|title:Matthew Olyphant - Chicago Theater - 2012|END</t>
  </si>
  <si>
    <t>index:4|imgUrl:Matthew-Olyphant-Chicago-Skyline-1-2012.jpg|maxWidth:1600|maxHeight:1200|orientation:landscape|index2:4|thumb:Matthew-Olyphant-Chicago-Skyline-1-2012.jpg|alt:Matthew Olyphant - Chicago Skyline - 2012|title:Matthew Olyphant - Chicago Skyline - 2012|END</t>
  </si>
  <si>
    <t>index:5|imgUrl:Matthew-Olyphant-Chicago-Skyline-2-2012.jpg|maxWidth:1600|maxHeight:1200|orientation:landscape|index2:5|thumb:Matthew-Olyphant-Chicago-Skyline-2-2012.jpg|alt:Matthew Olyphant - Chicago Skyline - 2012|title:Matthew Olyphant - Chicago Skyline - 2012|END</t>
  </si>
  <si>
    <t>index:6|imgUrl:Matthew-Olyphant-Summertime-2011.jpg|maxWidth:1600|maxHeight:1600|orientation:square|index2:6|thumb:Matthew-Olyphant-Summertime-2011.jpg|alt:Matthew Olyphant - Summertime - 2011|title:Matthew Olyphant - Summertime - 2011|END</t>
  </si>
  <si>
    <t>index:7|imgUrl:Matthew-Olyphant-Skyline-With-Gg-2012.jpg|maxWidth:1600|maxHeight:1200|orientation:landscape|index2:7|thumb:Matthew-Olyphant-Skyline-With-Gg-2012.jpg|alt:Matthew Olyphant - Skyline With Gg - 2012|title:Matthew Olyphant - Skyline With Gg - 2012|END</t>
  </si>
  <si>
    <t>index:8|imgUrl:Matthew-Olyphant-Thin-Red-Line-1-2012.jpg|maxWidth:1600|maxHeight:2133|orientation:portrait|index2:8|thumb:Matthew-Olyphant-Thin-Red-Line-1-2012.jpg|alt:Matthew Olyphant - Thin Red Line - 2012|title:Matthew Olyphant - Thin Red Line - 2012|END</t>
  </si>
  <si>
    <t>index:9|imgUrl:Matthew-Olyphant-Chicago-Skyline-3-2012.jpg|maxWidth:1600|maxHeight:1145|orientation:landscape|index2:9|thumb:Matthew-Olyphant-Chicago-Skyline-3-2012.jpg|alt:Matthew Olyphant - Chicago Skyline - 2012|title:Matthew Olyphant - Chicago Skyline - 2012|END</t>
  </si>
  <si>
    <t>index:10|imgUrl:Matthew-Olyphant-Chicago-Theater-3-2012.jpg|maxWidth:1600|maxHeight:2133|orientation:portrait|index2:10|thumb:Matthew-Olyphant-Chicago-Theater-3-2012.jpg|alt:Matthew Olyphant - Chicago Theater - 2012|title:Matthew Olyphant - Chicago Theater - 2012|END</t>
  </si>
  <si>
    <t>index:11|imgUrl:Matthew-Olyphant-Chicago-Theater-Chicago-Skyline-2012.jpg|maxWidth:1600|maxHeight:857|orientation:portrait|index2:11|thumb:Matthew-Olyphant-Chicago-Theater-Chicago-Skyline-2012.jpg|alt:Matthew Olyphant - Chicago Theater-Chicago Skyline - 2012|title:Matthew Olyphant - Chicago Theater-Chicago Skyline - 2012|END</t>
  </si>
  <si>
    <t>index:12|imgUrl:Matthew-Olyphant-God-Save-The-Queen-2011.jpg|maxWidth:1600|maxHeight:1195|orientation:landscape|index2:12|thumb:Matthew-Olyphant-God-Save-The-Queen-2011.jpg|alt:Matthew Olyphant - God Save The Queen - 2011|title:Matthew Olyphant - God Save The Queen - 2011|END</t>
  </si>
  <si>
    <t>index:13|imgUrl:Matthew-Olyphant-Los-Angeles-(Skyline)-2011.jpg|maxWidth:1600|maxHeight:1200|orientation:landscape|index2:13|thumb:Matthew-Olyphant-Los-Angeles-(Skyline)-2011.jpg|alt:Matthew Olyphant - Los Angeles (Skyline) - 2011|title:Matthew Olyphant - Los Angeles (Skyline) - 2011|END</t>
  </si>
  <si>
    <t>index:14|imgUrl:Matthew-Olyphant-Malibu-Palm-2011.jpg|maxWidth:1600|maxHeight:2133|orientation:portrait|index2:14|thumb:Matthew-Olyphant-Malibu-Palm-2011.jpg|alt:Matthew Olyphant - Malibu Palm - 2011|title:Matthew Olyphant - Malibu Palm - 2011|END</t>
  </si>
  <si>
    <t>index:15|imgUrl:Matthew-Olyphant-Modesto-Show-2012.jpg|maxWidth:1600|maxHeight:891|orientation:portrait|index2:15|thumb:Matthew-Olyphant-Modesto-Show-2012.jpg|alt:Matthew Olyphant - Modesto Show - 2012|title:Matthew Olyphant - Modesto Show - 2012|END</t>
  </si>
  <si>
    <t>index:16|imgUrl:Matthew-Olyphant-Montana-2010.jpg|maxWidth:1600|maxHeight:1200|orientation:landscape|index2:16|thumb:Matthew-Olyphant-Montana-2010.jpg|alt:Matthew Olyphant - Montana - 2010|title:Matthew Olyphant - Montana - 2010|END</t>
  </si>
  <si>
    <t>index:17|imgUrl:Matthew-Olyphant-New-York-City-2010.jpg|maxWidth:1600|maxHeight:1087|orientation:landscape|index2:17|thumb:Matthew-Olyphant-New-York-City-2010.jpg|alt:Matthew Olyphant - New York City - 2010|title:Matthew Olyphant - New York City - 2010|END</t>
  </si>
  <si>
    <t>index:18|imgUrl:Matthew-Olyphant-Painting-2012.jpg|maxWidth:1600|maxHeight:2400|orientation:portrait|index2:18|thumb:Matthew-Olyphant-Painting-2012.jpg|alt:Matthew Olyphant - Painting - 2012|title:Matthew Olyphant - Painting - 2012|END</t>
  </si>
  <si>
    <t>index:19|imgUrl:Matthew-Olyphant-Painting-Los-Angeles-Ca-2012.jpg|maxWidth:1600|maxHeight:1200|orientation:landscape|index2:19|thumb:Matthew-Olyphant-Painting-Los-Angeles-Ca-2012.jpg|alt:Matthew Olyphant - Painting Los Angeles Ca - 2012|title:Matthew Olyphant - Painting Los Angeles Ca - 2012|END</t>
  </si>
  <si>
    <t>index:20|imgUrl:Matthew-Olyphant-Painting-San-Francisco-2012.jpg|maxWidth:1600|maxHeight:2143|orientation:portrait|index2:20|thumb:Matthew-Olyphant-Painting-San-Francisco-2012.jpg|alt:Matthew Olyphant - Painting San Francisco - 2012|title:Matthew Olyphant - Painting San Francisco - 2012|END</t>
  </si>
  <si>
    <t>index:21|imgUrl:Matthew-Olyphant-San-Francisco-1-2012.jpg|maxWidth:1600|maxHeight:1025|orientation:landscape|index2:21|thumb:Matthew-Olyphant-San-Francisco-1-2012.jpg|alt:Matthew Olyphant - San Francisco - 2012|title:Matthew Olyphant - San Francisco - 2012|END</t>
  </si>
  <si>
    <t>index:22|imgUrl:Matthew-Olyphant-San-Francisco-2-2012.jpg|maxWidth:1600|maxHeight:914|orientation:portrait|index2:22|thumb:Matthew-Olyphant-San-Francisco-2-2012.jpg|alt:Matthew Olyphant - San Francisco - 2012|title:Matthew Olyphant - San Francisco - 2012|END</t>
  </si>
  <si>
    <t>index:23|imgUrl:Matthew-Olyphant-San-Francisco-Embarcadero-2012.jpg|maxWidth:1600|maxHeight:1200|orientation:landscape|index2:23|thumb:Matthew-Olyphant-San-Francisco-Embarcadero-2012.jpg|alt:Matthew Olyphant - San Francisco Embarcadero - 2012|title:Matthew Olyphant - San Francisco Embarcadero - 2012|END</t>
  </si>
  <si>
    <t>index:24|imgUrl:Matthew-Olyphant-San-Francisco-Show-2010.jpg|maxWidth:1600|maxHeight:1200|orientation:landscape|index2:24|thumb:Matthew-Olyphant-San-Francisco-Show-2010.jpg|alt:Matthew Olyphant - San Francisco Show - 2010|title:Matthew Olyphant - San Francisco Show - 2010|END</t>
  </si>
  <si>
    <t>index:25|imgUrl:Matthew-Olyphant-Show-2010.jpg|maxWidth:1600|maxHeight:987|orientation:portrait|index2:25|thumb:Matthew-Olyphant-Show-2010.jpg|alt:Matthew Olyphant - Show - 2010|title:Matthew Olyphant - Show - 2010|END</t>
  </si>
  <si>
    <t>index:26|imgUrl:Matthew-Olyphant-Showing-2010.jpg|maxWidth:1600|maxHeight:1200|orientation:landscape|index2:26|thumb:Matthew-Olyphant-Showing-2010.jpg|alt:Matthew Olyphant - Showing - 2010|title:Matthew Olyphant - Showing - 2010|END</t>
  </si>
  <si>
    <t>index:27|imgUrl:Matthew-Olyphant-Taxi-Painting-2010.jpg|maxWidth:1600|maxHeight:2133|orientation:portrait|index2:27|thumb:Matthew-Olyphant-Taxi-Painting-2010.jpg|alt:Matthew Olyphant - Taxi Painting - 2010|title:Matthew Olyphant - Taxi Painting - 2010|END</t>
  </si>
  <si>
    <t>index:28|imgUrl:Matthew-Olyphant-Thin-Red-Line-2-2012.jpg|maxWidth:1600|maxHeight:1200|orientation:landscape|index2:28|thumb:Matthew-Olyphant-Thin-Red-Line-2-2012.jpg|alt:Matthew Olyphant - Thin Red Line - 2012|title:Matthew Olyphant - Thin Red Line - 2012|END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</si>
</sst>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257"/>
  <sheetViews>
    <sheetView showRuler="0" topLeftCell="A230" workbookViewId="0">
      <selection activeCell="A230" sqref="A230:A257"/>
    </sheetView>
  </sheetViews>
  <sheetFormatPr baseColWidth="10" defaultRowHeight="15" x14ac:dyDescent="0"/>
  <cols>
    <col min="2" max="2" width="10.83203125" customWidth="1"/>
  </cols>
  <sheetData>
    <row r="5" spans="1:21">
      <c r="B5" t="s">
        <v>222</v>
      </c>
      <c r="C5" t="s">
        <v>223</v>
      </c>
      <c r="D5" t="s">
        <v>224</v>
      </c>
      <c r="E5" t="s">
        <v>225</v>
      </c>
      <c r="F5" t="s">
        <v>226</v>
      </c>
      <c r="G5" t="s">
        <v>227</v>
      </c>
      <c r="H5" t="s">
        <v>228</v>
      </c>
      <c r="I5" t="s">
        <v>229</v>
      </c>
      <c r="J5" t="s">
        <v>230</v>
      </c>
      <c r="K5" t="s">
        <v>231</v>
      </c>
      <c r="L5" s="1" t="str">
        <f>B5</f>
        <v>index</v>
      </c>
      <c r="M5" s="1" t="str">
        <f>C5</f>
        <v>imgUrl</v>
      </c>
      <c r="N5" s="1" t="str">
        <f>D5</f>
        <v>maxWidth</v>
      </c>
      <c r="O5" s="1" t="str">
        <f>E5</f>
        <v>maxHeight</v>
      </c>
      <c r="P5" s="1" t="str">
        <f>F5</f>
        <v>orientation</v>
      </c>
      <c r="Q5" s="1" t="str">
        <f>G5</f>
        <v>index2</v>
      </c>
      <c r="R5" s="1" t="str">
        <f>H5</f>
        <v>thumbUrl</v>
      </c>
      <c r="S5" s="1" t="str">
        <f>I5</f>
        <v>alt</v>
      </c>
    </row>
    <row r="6" spans="1:21">
      <c r="A6" t="s">
        <v>0</v>
      </c>
      <c r="B6">
        <f>SEARCH("|",$A6)</f>
        <v>8</v>
      </c>
      <c r="C6">
        <f>SEARCH("|",$A6,B6+1)</f>
        <v>57</v>
      </c>
      <c r="D6">
        <f>SEARCH("|",$A6,C6+1)</f>
        <v>71</v>
      </c>
      <c r="E6">
        <f>SEARCH("|",$A6,D6+1)</f>
        <v>86</v>
      </c>
      <c r="F6">
        <f>SEARCH("|",$A6,E6+1)</f>
        <v>108</v>
      </c>
      <c r="G6">
        <f>SEARCH("|",$A6,F6+1)</f>
        <v>117</v>
      </c>
      <c r="H6">
        <f>SEARCH("|",$A6,G6+1)</f>
        <v>165</v>
      </c>
      <c r="I6">
        <f>SEARCH("|",$A6,H6+1)</f>
        <v>284</v>
      </c>
      <c r="J6">
        <f>SEARCH("|",$A6,I6+1)</f>
        <v>405</v>
      </c>
      <c r="K6">
        <f>LEN(A6)</f>
        <v>408</v>
      </c>
      <c r="L6" s="1" t="str">
        <f>MID($A6,B6+1,C6-B6-1)</f>
        <v>imgUrl:Matthew-Olyphant-Chicago-Theater-2012.jpg</v>
      </c>
      <c r="M6" s="1" t="str">
        <f>MID($A6,C6+1,D6-C6-1)</f>
        <v>maxWidth:1600</v>
      </c>
      <c r="N6" s="1" t="str">
        <f>MID($A6,D6+1,E6-D6-1)</f>
        <v>maxHeight:1455</v>
      </c>
      <c r="O6" s="1" t="str">
        <f>MID($A6,E6+1,F6-E6-1)</f>
        <v>orientation:landscape</v>
      </c>
      <c r="P6" s="1" t="str">
        <f>MID($A6,F6+1,G6-F6-1)</f>
        <v>index2:1</v>
      </c>
      <c r="Q6" s="1" t="str">
        <f>MID($A6,G6+1,H6-G6-1)</f>
        <v>thumb:Matthew-Olyphant-Chicago-Theater-2012.jpg</v>
      </c>
      <c r="R6" s="1" t="str">
        <f>MID($A6,H6+1,I6-H6-1)</f>
        <v>alt:Matthew Olyphant - Chicago Theater - 2012 - Spray paint,oil,oil paint stick,charcoal,on canvas - 84&amp;#34; x 96&amp;#34;</v>
      </c>
      <c r="S6" s="1" t="str">
        <f>MID($A6,I6+1,J6-I6-1)</f>
        <v>title:Matthew Olyphant - Chicago Theater - 2012 - Spray paint,oil,oil paint stick,charcoal,on canvas - 84&amp;#34; x 96&amp;#34;</v>
      </c>
      <c r="T6" s="1">
        <f>SEARCH("#34",S6)</f>
        <v>107</v>
      </c>
      <c r="U6" s="1">
        <f>SEARCH("#34",S6,T6+1)</f>
        <v>117</v>
      </c>
    </row>
    <row r="7" spans="1:21">
      <c r="A7" t="s">
        <v>1</v>
      </c>
      <c r="B7">
        <f t="shared" ref="B7:B70" si="0">SEARCH("|",$A7)</f>
        <v>8</v>
      </c>
      <c r="C7">
        <f t="shared" ref="C7:L7" si="1">SEARCH("|",$A7,B7+1)</f>
        <v>68</v>
      </c>
      <c r="D7">
        <f t="shared" si="1"/>
        <v>82</v>
      </c>
      <c r="E7">
        <f t="shared" si="1"/>
        <v>96</v>
      </c>
      <c r="F7">
        <f t="shared" si="1"/>
        <v>117</v>
      </c>
      <c r="G7">
        <f t="shared" si="1"/>
        <v>126</v>
      </c>
      <c r="H7">
        <f t="shared" si="1"/>
        <v>185</v>
      </c>
      <c r="I7">
        <f t="shared" si="1"/>
        <v>302</v>
      </c>
      <c r="J7">
        <f t="shared" si="1"/>
        <v>421</v>
      </c>
      <c r="K7">
        <f t="shared" ref="K7:K70" si="2">LEN(A7)</f>
        <v>424</v>
      </c>
      <c r="L7" s="1" t="str">
        <f t="shared" ref="L7:L70" si="3">MID($A7,B7+1,C7-B7-1)</f>
        <v>imgUrl:Matthew-Olyphant-Speed-of-Orange-(film-art)-2012.jpg</v>
      </c>
      <c r="M7" s="1" t="str">
        <f t="shared" ref="M7:M70" si="4">MID($A7,C7+1,D7-C7-1)</f>
        <v>maxWidth:1600</v>
      </c>
      <c r="N7" s="1" t="str">
        <f t="shared" ref="N7:N70" si="5">MID($A7,D7+1,E7-D7-1)</f>
        <v>maxHeight:991</v>
      </c>
      <c r="O7" s="1" t="str">
        <f t="shared" ref="O7:O70" si="6">MID($A7,E7+1,F7-E7-1)</f>
        <v>orientation:portrait</v>
      </c>
      <c r="P7" s="1" t="str">
        <f t="shared" ref="P7:P70" si="7">MID($A7,F7+1,G7-F7-1)</f>
        <v>index2:2</v>
      </c>
      <c r="Q7" s="1" t="str">
        <f t="shared" ref="Q7:Q70" si="8">MID($A7,G7+1,H7-G7-1)</f>
        <v>thumb:Matthew-Olyphant-Speed-of-Orange-(film-art)-2012.jpg</v>
      </c>
      <c r="R7" s="1" t="str">
        <f t="shared" ref="R7:R70" si="9">MID($A7,H7+1,I7-H7-1)</f>
        <v>alt:Matthew Olyphant - Speed of Orange (film art) - 2012 - Spray paint,oil paint stick on canvas - 32&amp;#34; x 46&amp;#34;</v>
      </c>
      <c r="S7" s="1" t="str">
        <f t="shared" ref="S7:S70" si="10">MID($A7,I7+1,J7-I7-1)</f>
        <v>title:Matthew Olyphant - Speed of Orange (film art) - 2012 - Spray paint,oil paint stick on canvas - 32&amp;#34; x 46&amp;#34;</v>
      </c>
      <c r="T7" s="1">
        <f t="shared" ref="T7:T70" si="11">SEARCH("#34",S7)</f>
        <v>105</v>
      </c>
      <c r="U7" s="1">
        <f t="shared" ref="U7:U70" si="12">SEARCH("#34",S7,T7+1)</f>
        <v>115</v>
      </c>
    </row>
    <row r="8" spans="1:21">
      <c r="A8" t="s">
        <v>2</v>
      </c>
      <c r="B8">
        <f t="shared" si="0"/>
        <v>8</v>
      </c>
      <c r="C8">
        <f t="shared" ref="C8:L8" si="13">SEARCH("|",$A8,B8+1)</f>
        <v>52</v>
      </c>
      <c r="D8">
        <f t="shared" si="13"/>
        <v>66</v>
      </c>
      <c r="E8">
        <f t="shared" si="13"/>
        <v>81</v>
      </c>
      <c r="F8">
        <f t="shared" si="13"/>
        <v>103</v>
      </c>
      <c r="G8">
        <f t="shared" si="13"/>
        <v>112</v>
      </c>
      <c r="H8">
        <f t="shared" si="13"/>
        <v>155</v>
      </c>
      <c r="I8">
        <f t="shared" si="13"/>
        <v>260</v>
      </c>
      <c r="J8">
        <f t="shared" si="13"/>
        <v>367</v>
      </c>
      <c r="K8">
        <f t="shared" si="2"/>
        <v>370</v>
      </c>
      <c r="L8" s="1" t="str">
        <f t="shared" si="3"/>
        <v>imgUrl:Matthew-Olyphant-Chesapeake-2012.jpg</v>
      </c>
      <c r="M8" s="1" t="str">
        <f t="shared" si="4"/>
        <v>maxWidth:1600</v>
      </c>
      <c r="N8" s="1" t="str">
        <f t="shared" si="5"/>
        <v>maxHeight:1081</v>
      </c>
      <c r="O8" s="1" t="str">
        <f t="shared" si="6"/>
        <v>orientation:landscape</v>
      </c>
      <c r="P8" s="1" t="str">
        <f t="shared" si="7"/>
        <v>index2:3</v>
      </c>
      <c r="Q8" s="1" t="str">
        <f t="shared" si="8"/>
        <v>thumb:Matthew-Olyphant-Chesapeake-2012.jpg</v>
      </c>
      <c r="R8" s="1" t="str">
        <f t="shared" si="9"/>
        <v>alt:Matthew Olyphant - Chesapeake - 2012 - Spray paint,oil paint stick,oil,on canvas - 24&amp;#34; x 36&amp;#34;</v>
      </c>
      <c r="S8" s="1" t="str">
        <f t="shared" si="10"/>
        <v>title:Matthew Olyphant - Chesapeake - 2012 - Spray paint,oil paint stick,oil,on canvas - 24&amp;#34; x 36&amp;#34;</v>
      </c>
      <c r="T8" s="1">
        <f t="shared" si="11"/>
        <v>93</v>
      </c>
      <c r="U8" s="1">
        <f t="shared" si="12"/>
        <v>103</v>
      </c>
    </row>
    <row r="9" spans="1:21">
      <c r="A9" t="s">
        <v>3</v>
      </c>
      <c r="B9">
        <f t="shared" si="0"/>
        <v>8</v>
      </c>
      <c r="C9">
        <f t="shared" ref="C9:L9" si="14">SEARCH("|",$A9,B9+1)</f>
        <v>50</v>
      </c>
      <c r="D9">
        <f t="shared" si="14"/>
        <v>64</v>
      </c>
      <c r="E9">
        <f t="shared" si="14"/>
        <v>79</v>
      </c>
      <c r="F9">
        <f t="shared" si="14"/>
        <v>101</v>
      </c>
      <c r="G9">
        <f t="shared" si="14"/>
        <v>110</v>
      </c>
      <c r="H9">
        <f t="shared" si="14"/>
        <v>151</v>
      </c>
      <c r="I9">
        <f t="shared" si="14"/>
        <v>250</v>
      </c>
      <c r="J9">
        <f t="shared" si="14"/>
        <v>351</v>
      </c>
      <c r="K9">
        <f t="shared" si="2"/>
        <v>354</v>
      </c>
      <c r="L9" s="1" t="str">
        <f t="shared" si="3"/>
        <v>imgUrl:Matthew-Olyphant-GG-Black-2012.jpg</v>
      </c>
      <c r="M9" s="1" t="str">
        <f t="shared" si="4"/>
        <v>maxWidth:1600</v>
      </c>
      <c r="N9" s="1" t="str">
        <f t="shared" si="5"/>
        <v>maxHeight:1269</v>
      </c>
      <c r="O9" s="1" t="str">
        <f t="shared" si="6"/>
        <v>orientation:landscape</v>
      </c>
      <c r="P9" s="1" t="str">
        <f t="shared" si="7"/>
        <v>index2:4</v>
      </c>
      <c r="Q9" s="1" t="str">
        <f t="shared" si="8"/>
        <v>thumb:Matthew-Olyphant-GG-Black-2012.jpg</v>
      </c>
      <c r="R9" s="1" t="str">
        <f t="shared" si="9"/>
        <v>alt:Matthew Olyphant - GG Black - 2012 - Spray paint,oil paint stick on canvas - 20&amp;#34; x 32&amp;#34;</v>
      </c>
      <c r="S9" s="1" t="str">
        <f t="shared" si="10"/>
        <v>title:Matthew Olyphant - GG Black - 2012 - Spray paint,oil paint stick on canvas - 20&amp;#34; x 32&amp;#34;</v>
      </c>
      <c r="T9" s="1">
        <f t="shared" si="11"/>
        <v>87</v>
      </c>
      <c r="U9" s="1">
        <f t="shared" si="12"/>
        <v>97</v>
      </c>
    </row>
    <row r="10" spans="1:21">
      <c r="A10" t="s">
        <v>4</v>
      </c>
      <c r="B10">
        <f t="shared" si="0"/>
        <v>8</v>
      </c>
      <c r="C10">
        <f t="shared" ref="C10:L10" si="15">SEARCH("|",$A10,B10+1)</f>
        <v>48</v>
      </c>
      <c r="D10">
        <f t="shared" si="15"/>
        <v>62</v>
      </c>
      <c r="E10">
        <f t="shared" si="15"/>
        <v>77</v>
      </c>
      <c r="F10">
        <f t="shared" si="15"/>
        <v>99</v>
      </c>
      <c r="G10">
        <f t="shared" si="15"/>
        <v>108</v>
      </c>
      <c r="H10">
        <f t="shared" si="15"/>
        <v>147</v>
      </c>
      <c r="I10">
        <f t="shared" si="15"/>
        <v>256</v>
      </c>
      <c r="J10">
        <f t="shared" si="15"/>
        <v>367</v>
      </c>
      <c r="K10">
        <f t="shared" si="2"/>
        <v>370</v>
      </c>
      <c r="L10" s="1" t="str">
        <f t="shared" si="3"/>
        <v>imgUrl:Matthew-Olyphant-Philly-2012.jpg</v>
      </c>
      <c r="M10" s="1" t="str">
        <f t="shared" si="4"/>
        <v>maxWidth:1600</v>
      </c>
      <c r="N10" s="1" t="str">
        <f t="shared" si="5"/>
        <v>maxHeight:1065</v>
      </c>
      <c r="O10" s="1" t="str">
        <f t="shared" si="6"/>
        <v>orientation:landscape</v>
      </c>
      <c r="P10" s="1" t="str">
        <f t="shared" si="7"/>
        <v>index2:5</v>
      </c>
      <c r="Q10" s="1" t="str">
        <f t="shared" si="8"/>
        <v>thumb:Matthew-Olyphant-Philly-2012.jpg</v>
      </c>
      <c r="R10" s="1" t="str">
        <f t="shared" si="9"/>
        <v>alt:Matthew Olyphant - Philly - 2012 - Spray paint,oil,oil paint stick,acrylic,on canvas - 42&amp;#34; x 56&amp;#34;</v>
      </c>
      <c r="S10" s="1" t="str">
        <f t="shared" si="10"/>
        <v>title:Matthew Olyphant - Philly - 2012 - Spray paint,oil,oil paint stick,acrylic,on canvas - 42&amp;#34; x 56&amp;#34;</v>
      </c>
      <c r="T10" s="1">
        <f t="shared" si="11"/>
        <v>97</v>
      </c>
      <c r="U10" s="1">
        <f t="shared" si="12"/>
        <v>107</v>
      </c>
    </row>
    <row r="11" spans="1:21">
      <c r="A11" t="s">
        <v>5</v>
      </c>
      <c r="B11">
        <f t="shared" si="0"/>
        <v>8</v>
      </c>
      <c r="C11">
        <f t="shared" ref="C11:L11" si="16">SEARCH("|",$A11,B11+1)</f>
        <v>47</v>
      </c>
      <c r="D11">
        <f t="shared" si="16"/>
        <v>61</v>
      </c>
      <c r="E11">
        <f t="shared" si="16"/>
        <v>75</v>
      </c>
      <c r="F11">
        <f t="shared" si="16"/>
        <v>96</v>
      </c>
      <c r="G11">
        <f t="shared" si="16"/>
        <v>105</v>
      </c>
      <c r="H11">
        <f t="shared" si="16"/>
        <v>143</v>
      </c>
      <c r="I11">
        <f t="shared" si="16"/>
        <v>251</v>
      </c>
      <c r="J11">
        <f t="shared" si="16"/>
        <v>361</v>
      </c>
      <c r="K11">
        <f t="shared" si="2"/>
        <v>364</v>
      </c>
      <c r="L11" s="1" t="str">
        <f t="shared" si="3"/>
        <v>imgUrl:Matthew-Olyphant-Genos-2012.jpg</v>
      </c>
      <c r="M11" s="1" t="str">
        <f t="shared" si="4"/>
        <v>maxWidth:1600</v>
      </c>
      <c r="N11" s="1" t="str">
        <f t="shared" si="5"/>
        <v>maxHeight:966</v>
      </c>
      <c r="O11" s="1" t="str">
        <f t="shared" si="6"/>
        <v>orientation:portrait</v>
      </c>
      <c r="P11" s="1" t="str">
        <f t="shared" si="7"/>
        <v>index2:6</v>
      </c>
      <c r="Q11" s="1" t="str">
        <f t="shared" si="8"/>
        <v>thumb:Matthew-Olyphant-Genos-2012.jpg</v>
      </c>
      <c r="R11" s="1" t="str">
        <f t="shared" si="9"/>
        <v>alt:Matthew Olyphant - Genos - 2012 - Spray paint,oil paint stick,acrylic,oil,on canvas - 42&amp;#34; x 60&amp;#34;</v>
      </c>
      <c r="S11" s="1" t="str">
        <f t="shared" si="10"/>
        <v>title:Matthew Olyphant - Genos - 2012 - Spray paint,oil paint stick,acrylic,oil,on canvas - 42&amp;#34; x 60&amp;#34;</v>
      </c>
      <c r="T11" s="1">
        <f t="shared" si="11"/>
        <v>96</v>
      </c>
      <c r="U11" s="1">
        <f t="shared" si="12"/>
        <v>106</v>
      </c>
    </row>
    <row r="12" spans="1:21">
      <c r="A12" t="s">
        <v>6</v>
      </c>
      <c r="B12">
        <f t="shared" si="0"/>
        <v>8</v>
      </c>
      <c r="C12">
        <f t="shared" ref="C12:L12" si="17">SEARCH("|",$A12,B12+1)</f>
        <v>44</v>
      </c>
      <c r="D12">
        <f t="shared" si="17"/>
        <v>58</v>
      </c>
      <c r="E12">
        <f t="shared" si="17"/>
        <v>73</v>
      </c>
      <c r="F12">
        <f t="shared" si="17"/>
        <v>95</v>
      </c>
      <c r="G12">
        <f t="shared" si="17"/>
        <v>104</v>
      </c>
      <c r="H12">
        <f t="shared" si="17"/>
        <v>139</v>
      </c>
      <c r="I12">
        <f t="shared" si="17"/>
        <v>236</v>
      </c>
      <c r="J12">
        <f t="shared" si="17"/>
        <v>335</v>
      </c>
      <c r="K12">
        <f t="shared" si="2"/>
        <v>338</v>
      </c>
      <c r="L12" s="1" t="str">
        <f t="shared" si="3"/>
        <v>imgUrl:Matthew-Olyphant-DC-2012.jpg</v>
      </c>
      <c r="M12" s="1" t="str">
        <f t="shared" si="4"/>
        <v>maxWidth:1600</v>
      </c>
      <c r="N12" s="1" t="str">
        <f t="shared" si="5"/>
        <v>maxHeight:1060</v>
      </c>
      <c r="O12" s="1" t="str">
        <f t="shared" si="6"/>
        <v>orientation:landscape</v>
      </c>
      <c r="P12" s="1" t="str">
        <f t="shared" si="7"/>
        <v>index2:7</v>
      </c>
      <c r="Q12" s="1" t="str">
        <f t="shared" si="8"/>
        <v>thumb:Matthew-Olyphant-DC-2012.jpg</v>
      </c>
      <c r="R12" s="1" t="str">
        <f t="shared" si="9"/>
        <v>alt:Matthew Olyphant - DC - 2012 - Spray paint,oil,oil paint stick,on canvas - 24&amp;#34; x 36&amp;#34;</v>
      </c>
      <c r="S12" s="1" t="str">
        <f t="shared" si="10"/>
        <v>title:Matthew Olyphant - DC - 2012 - Spray paint,oil,oil paint stick,on canvas - 24&amp;#34; x 36&amp;#34;</v>
      </c>
      <c r="T12" s="1">
        <f t="shared" si="11"/>
        <v>85</v>
      </c>
      <c r="U12" s="1">
        <f t="shared" si="12"/>
        <v>95</v>
      </c>
    </row>
    <row r="13" spans="1:21">
      <c r="A13" t="s">
        <v>7</v>
      </c>
      <c r="B13">
        <f t="shared" si="0"/>
        <v>8</v>
      </c>
      <c r="C13">
        <f t="shared" ref="C13:L13" si="18">SEARCH("|",$A13,B13+1)</f>
        <v>52</v>
      </c>
      <c r="D13">
        <f t="shared" si="18"/>
        <v>66</v>
      </c>
      <c r="E13">
        <f t="shared" si="18"/>
        <v>81</v>
      </c>
      <c r="F13">
        <f t="shared" si="18"/>
        <v>103</v>
      </c>
      <c r="G13">
        <f t="shared" si="18"/>
        <v>112</v>
      </c>
      <c r="H13">
        <f t="shared" si="18"/>
        <v>155</v>
      </c>
      <c r="I13">
        <f t="shared" si="18"/>
        <v>277</v>
      </c>
      <c r="J13">
        <f t="shared" si="18"/>
        <v>401</v>
      </c>
      <c r="K13">
        <f t="shared" si="2"/>
        <v>404</v>
      </c>
      <c r="L13" s="1" t="str">
        <f t="shared" si="3"/>
        <v>imgUrl:Matthew-Olyphant-Yellow-Cab-2012.jpg</v>
      </c>
      <c r="M13" s="1" t="str">
        <f t="shared" si="4"/>
        <v>maxWidth:1600</v>
      </c>
      <c r="N13" s="1" t="str">
        <f t="shared" si="5"/>
        <v>maxHeight:1088</v>
      </c>
      <c r="O13" s="1" t="str">
        <f t="shared" si="6"/>
        <v>orientation:landscape</v>
      </c>
      <c r="P13" s="1" t="str">
        <f t="shared" si="7"/>
        <v>index2:8</v>
      </c>
      <c r="Q13" s="1" t="str">
        <f t="shared" si="8"/>
        <v>thumb:Matthew-Olyphant-Yellow-Cab-2012.jpg</v>
      </c>
      <c r="R13" s="1" t="str">
        <f t="shared" si="9"/>
        <v>alt:Matthew Olyphant - Yellow Cab - 2012 - Spray paint,oil,acrylic,oil paint stick,charcoal,on canvas - 42&amp;#34; x 56&amp;#34;</v>
      </c>
      <c r="S13" s="1" t="str">
        <f t="shared" si="10"/>
        <v>title:Matthew Olyphant - Yellow Cab - 2012 - Spray paint,oil,acrylic,oil paint stick,charcoal,on canvas - 42&amp;#34; x 56&amp;#34;</v>
      </c>
      <c r="T13" s="1">
        <f t="shared" si="11"/>
        <v>110</v>
      </c>
      <c r="U13" s="1">
        <f t="shared" si="12"/>
        <v>120</v>
      </c>
    </row>
    <row r="14" spans="1:21">
      <c r="A14" t="s">
        <v>8</v>
      </c>
      <c r="B14">
        <f t="shared" si="0"/>
        <v>8</v>
      </c>
      <c r="C14">
        <f t="shared" ref="C14:L14" si="19">SEARCH("|",$A14,B14+1)</f>
        <v>53</v>
      </c>
      <c r="D14">
        <f t="shared" si="19"/>
        <v>67</v>
      </c>
      <c r="E14">
        <f t="shared" si="19"/>
        <v>82</v>
      </c>
      <c r="F14">
        <f t="shared" si="19"/>
        <v>104</v>
      </c>
      <c r="G14">
        <f t="shared" si="19"/>
        <v>113</v>
      </c>
      <c r="H14">
        <f t="shared" si="19"/>
        <v>157</v>
      </c>
      <c r="I14">
        <f t="shared" si="19"/>
        <v>280</v>
      </c>
      <c r="J14">
        <f t="shared" si="19"/>
        <v>405</v>
      </c>
      <c r="K14">
        <f t="shared" si="2"/>
        <v>408</v>
      </c>
      <c r="L14" s="1" t="str">
        <f t="shared" si="3"/>
        <v>imgUrl:Matthew-Olyphant-Pick-window-2012.jpg</v>
      </c>
      <c r="M14" s="1" t="str">
        <f t="shared" si="4"/>
        <v>maxWidth:1600</v>
      </c>
      <c r="N14" s="1" t="str">
        <f t="shared" si="5"/>
        <v>maxHeight:1068</v>
      </c>
      <c r="O14" s="1" t="str">
        <f t="shared" si="6"/>
        <v>orientation:landscape</v>
      </c>
      <c r="P14" s="1" t="str">
        <f t="shared" si="7"/>
        <v>index2:9</v>
      </c>
      <c r="Q14" s="1" t="str">
        <f t="shared" si="8"/>
        <v>thumb:Matthew-Olyphant-Pick-window-2012.jpg</v>
      </c>
      <c r="R14" s="1" t="str">
        <f t="shared" si="9"/>
        <v>alt:Matthew Olyphant - Pick window - 2012 - Spray paint,oil,oil paint stick,charcoal,acrylic,on canvas - 44&amp;#34; x 58&amp;#34;</v>
      </c>
      <c r="S14" s="1" t="str">
        <f t="shared" si="10"/>
        <v>title:Matthew Olyphant - Pick window - 2012 - Spray paint,oil,oil paint stick,charcoal,acrylic,on canvas - 44&amp;#34; x 58&amp;#34;</v>
      </c>
      <c r="T14" s="1">
        <f t="shared" si="11"/>
        <v>111</v>
      </c>
      <c r="U14" s="1">
        <f t="shared" si="12"/>
        <v>121</v>
      </c>
    </row>
    <row r="15" spans="1:21">
      <c r="A15" t="s">
        <v>9</v>
      </c>
      <c r="B15">
        <f t="shared" si="0"/>
        <v>9</v>
      </c>
      <c r="C15">
        <f t="shared" ref="C15:L15" si="20">SEARCH("|",$A15,B15+1)</f>
        <v>50</v>
      </c>
      <c r="D15">
        <f t="shared" si="20"/>
        <v>64</v>
      </c>
      <c r="E15">
        <f t="shared" si="20"/>
        <v>79</v>
      </c>
      <c r="F15">
        <f t="shared" si="20"/>
        <v>101</v>
      </c>
      <c r="G15">
        <f t="shared" si="20"/>
        <v>111</v>
      </c>
      <c r="H15">
        <f t="shared" si="20"/>
        <v>151</v>
      </c>
      <c r="I15">
        <f t="shared" si="20"/>
        <v>246</v>
      </c>
      <c r="J15">
        <f t="shared" si="20"/>
        <v>343</v>
      </c>
      <c r="K15">
        <f t="shared" si="2"/>
        <v>346</v>
      </c>
      <c r="L15" s="1" t="str">
        <f t="shared" si="3"/>
        <v>imgUrl:Matthew-Olyphant-GG-Blue-2012.jpg</v>
      </c>
      <c r="M15" s="1" t="str">
        <f t="shared" si="4"/>
        <v>maxWidth:1600</v>
      </c>
      <c r="N15" s="1" t="str">
        <f t="shared" si="5"/>
        <v>maxHeight:1294</v>
      </c>
      <c r="O15" s="1" t="str">
        <f t="shared" si="6"/>
        <v>orientation:landscape</v>
      </c>
      <c r="P15" s="1" t="str">
        <f t="shared" si="7"/>
        <v>index2:10</v>
      </c>
      <c r="Q15" s="1" t="str">
        <f t="shared" si="8"/>
        <v>thumb:Matthew-Olyphant-GG-Blue-2012.jpg</v>
      </c>
      <c r="R15" s="1" t="str">
        <f t="shared" si="9"/>
        <v>alt:Matthew Olyphant - GG Blue - 2012 - Spray paint,charcoal,oil,on canvas - 44&amp;#34; x 58&amp;#34;</v>
      </c>
      <c r="S15" s="1" t="str">
        <f t="shared" si="10"/>
        <v>title:Matthew Olyphant - GG Blue - 2012 - Spray paint,charcoal,oil,on canvas - 44&amp;#34; x 58&amp;#34;</v>
      </c>
      <c r="T15" s="1">
        <f t="shared" si="11"/>
        <v>83</v>
      </c>
      <c r="U15" s="1">
        <f t="shared" si="12"/>
        <v>93</v>
      </c>
    </row>
    <row r="16" spans="1:21">
      <c r="A16" t="s">
        <v>10</v>
      </c>
      <c r="B16">
        <f t="shared" si="0"/>
        <v>9</v>
      </c>
      <c r="C16">
        <f t="shared" ref="C16:L16" si="21">SEARCH("|",$A16,B16+1)</f>
        <v>50</v>
      </c>
      <c r="D16">
        <f t="shared" si="21"/>
        <v>64</v>
      </c>
      <c r="E16">
        <f t="shared" si="21"/>
        <v>79</v>
      </c>
      <c r="F16">
        <f t="shared" si="21"/>
        <v>101</v>
      </c>
      <c r="G16">
        <f t="shared" si="21"/>
        <v>111</v>
      </c>
      <c r="H16">
        <f t="shared" si="21"/>
        <v>151</v>
      </c>
      <c r="I16">
        <f t="shared" si="21"/>
        <v>246</v>
      </c>
      <c r="J16">
        <f t="shared" si="21"/>
        <v>343</v>
      </c>
      <c r="K16">
        <f t="shared" si="2"/>
        <v>346</v>
      </c>
      <c r="L16" s="1" t="str">
        <f t="shared" si="3"/>
        <v>imgUrl:Matthew-Olyphant-Windows-2012.jpg</v>
      </c>
      <c r="M16" s="1" t="str">
        <f t="shared" si="4"/>
        <v>maxWidth:1600</v>
      </c>
      <c r="N16" s="1" t="str">
        <f t="shared" si="5"/>
        <v>maxHeight:1308</v>
      </c>
      <c r="O16" s="1" t="str">
        <f t="shared" si="6"/>
        <v>orientation:landscape</v>
      </c>
      <c r="P16" s="1" t="str">
        <f t="shared" si="7"/>
        <v>index2:11</v>
      </c>
      <c r="Q16" s="1" t="str">
        <f t="shared" si="8"/>
        <v>thumb:Matthew-Olyphant-Windows-2012.jpg</v>
      </c>
      <c r="R16" s="1" t="str">
        <f t="shared" si="9"/>
        <v>alt:Matthew Olyphant - Windows - 2012 - Spray paint,charcoal,oil,on canvas - 44&amp;#34; x 62&amp;#34;</v>
      </c>
      <c r="S16" s="1" t="str">
        <f t="shared" si="10"/>
        <v>title:Matthew Olyphant - Windows - 2012 - Spray paint,charcoal,oil,on canvas - 44&amp;#34; x 62&amp;#34;</v>
      </c>
      <c r="T16" s="1">
        <f t="shared" si="11"/>
        <v>83</v>
      </c>
      <c r="U16" s="1">
        <f t="shared" si="12"/>
        <v>93</v>
      </c>
    </row>
    <row r="17" spans="1:21">
      <c r="A17" t="s">
        <v>11</v>
      </c>
      <c r="B17">
        <f t="shared" si="0"/>
        <v>9</v>
      </c>
      <c r="C17">
        <f t="shared" ref="C17:L17" si="22">SEARCH("|",$A17,B17+1)</f>
        <v>52</v>
      </c>
      <c r="D17">
        <f t="shared" si="22"/>
        <v>66</v>
      </c>
      <c r="E17">
        <f t="shared" si="22"/>
        <v>81</v>
      </c>
      <c r="F17">
        <f t="shared" si="22"/>
        <v>103</v>
      </c>
      <c r="G17">
        <f t="shared" si="22"/>
        <v>113</v>
      </c>
      <c r="H17">
        <f t="shared" si="22"/>
        <v>155</v>
      </c>
      <c r="I17">
        <f t="shared" si="22"/>
        <v>260</v>
      </c>
      <c r="J17">
        <f t="shared" si="22"/>
        <v>367</v>
      </c>
      <c r="K17">
        <f t="shared" si="2"/>
        <v>370</v>
      </c>
      <c r="L17" s="1" t="str">
        <f t="shared" si="3"/>
        <v>imgUrl:Matthew-Olyphant-GG-purple-2012.jpg</v>
      </c>
      <c r="M17" s="1" t="str">
        <f t="shared" si="4"/>
        <v>maxWidth:1600</v>
      </c>
      <c r="N17" s="1" t="str">
        <f t="shared" si="5"/>
        <v>maxHeight:1043</v>
      </c>
      <c r="O17" s="1" t="str">
        <f t="shared" si="6"/>
        <v>orientation:landscape</v>
      </c>
      <c r="P17" s="1" t="str">
        <f t="shared" si="7"/>
        <v>index2:12</v>
      </c>
      <c r="Q17" s="1" t="str">
        <f t="shared" si="8"/>
        <v>thumb:Matthew-Olyphant-GG-purple-2012.jpg</v>
      </c>
      <c r="R17" s="1" t="str">
        <f t="shared" si="9"/>
        <v>alt:Matthew Olyphant - GG purple - 2012 - Spray paint,oil,acrylic,charcoal,on canvas - 32&amp;#34; x 44&amp;#34;</v>
      </c>
      <c r="S17" s="1" t="str">
        <f t="shared" si="10"/>
        <v>title:Matthew Olyphant - GG purple - 2012 - Spray paint,oil,acrylic,charcoal,on canvas - 32&amp;#34; x 44&amp;#34;</v>
      </c>
      <c r="T17" s="1">
        <f t="shared" si="11"/>
        <v>93</v>
      </c>
      <c r="U17" s="1">
        <f t="shared" si="12"/>
        <v>103</v>
      </c>
    </row>
    <row r="18" spans="1:21">
      <c r="A18" t="s">
        <v>12</v>
      </c>
      <c r="B18">
        <f t="shared" si="0"/>
        <v>9</v>
      </c>
      <c r="C18">
        <f t="shared" ref="C18:L18" si="23">SEARCH("|",$A18,B18+1)</f>
        <v>58</v>
      </c>
      <c r="D18">
        <f t="shared" si="23"/>
        <v>72</v>
      </c>
      <c r="E18">
        <f t="shared" si="23"/>
        <v>86</v>
      </c>
      <c r="F18">
        <f t="shared" si="23"/>
        <v>107</v>
      </c>
      <c r="G18">
        <f t="shared" si="23"/>
        <v>117</v>
      </c>
      <c r="H18">
        <f t="shared" si="23"/>
        <v>165</v>
      </c>
      <c r="I18">
        <f t="shared" si="23"/>
        <v>293</v>
      </c>
      <c r="J18">
        <f t="shared" si="23"/>
        <v>423</v>
      </c>
      <c r="K18">
        <f t="shared" si="2"/>
        <v>426</v>
      </c>
      <c r="L18" s="1" t="str">
        <f t="shared" si="3"/>
        <v>imgUrl:Matthew-Olyphant-Chicago-Skyline-2012.jpg</v>
      </c>
      <c r="M18" s="1" t="str">
        <f t="shared" si="4"/>
        <v>maxWidth:1600</v>
      </c>
      <c r="N18" s="1" t="str">
        <f t="shared" si="5"/>
        <v>maxHeight:487</v>
      </c>
      <c r="O18" s="1" t="str">
        <f t="shared" si="6"/>
        <v>orientation:portrait</v>
      </c>
      <c r="P18" s="1" t="str">
        <f t="shared" si="7"/>
        <v>index2:13</v>
      </c>
      <c r="Q18" s="1" t="str">
        <f t="shared" si="8"/>
        <v>thumb:Matthew-Olyphant-Chicago-Skyline-2012.jpg</v>
      </c>
      <c r="R18" s="1" t="str">
        <f t="shared" si="9"/>
        <v>alt:Matthew Olyphant - Chicago Skyline - 2012 - Spray paint,acrylic,oil,oil paint stick,charcoal,on canvas - 66&amp;#34; x 180&amp;#34;</v>
      </c>
      <c r="S18" s="1" t="str">
        <f t="shared" si="10"/>
        <v>title:Matthew Olyphant - Chicago Skyline - 2012 - Spray paint,acrylic,oil,oil paint stick,charcoal,on canvas - 66&amp;#34; x 180&amp;#34;</v>
      </c>
      <c r="T18" s="1">
        <f t="shared" si="11"/>
        <v>115</v>
      </c>
      <c r="U18" s="1">
        <f t="shared" si="12"/>
        <v>126</v>
      </c>
    </row>
    <row r="19" spans="1:21">
      <c r="A19" t="s">
        <v>13</v>
      </c>
      <c r="B19">
        <f t="shared" si="0"/>
        <v>9</v>
      </c>
      <c r="C19">
        <f t="shared" ref="C19:L19" si="24">SEARCH("|",$A19,B19+1)</f>
        <v>51</v>
      </c>
      <c r="D19">
        <f t="shared" si="24"/>
        <v>65</v>
      </c>
      <c r="E19">
        <f t="shared" si="24"/>
        <v>80</v>
      </c>
      <c r="F19">
        <f t="shared" si="24"/>
        <v>101</v>
      </c>
      <c r="G19">
        <f t="shared" si="24"/>
        <v>111</v>
      </c>
      <c r="H19">
        <f t="shared" si="24"/>
        <v>152</v>
      </c>
      <c r="I19">
        <f t="shared" si="24"/>
        <v>235</v>
      </c>
      <c r="J19">
        <f t="shared" si="24"/>
        <v>320</v>
      </c>
      <c r="K19">
        <f t="shared" si="2"/>
        <v>323</v>
      </c>
      <c r="L19" s="1" t="str">
        <f t="shared" si="3"/>
        <v>imgUrl:Matthew-Olyphant-Pink-Dot-2012.jpg</v>
      </c>
      <c r="M19" s="1" t="str">
        <f t="shared" si="4"/>
        <v>maxWidth:1600</v>
      </c>
      <c r="N19" s="1" t="str">
        <f t="shared" si="5"/>
        <v>maxHeight:2040</v>
      </c>
      <c r="O19" s="1" t="str">
        <f t="shared" si="6"/>
        <v>orientation:portrait</v>
      </c>
      <c r="P19" s="1" t="str">
        <f t="shared" si="7"/>
        <v>index2:14</v>
      </c>
      <c r="Q19" s="1" t="str">
        <f t="shared" si="8"/>
        <v>thumb:Matthew-Olyphant-Pink-Dot-2012.jpg</v>
      </c>
      <c r="R19" s="1" t="str">
        <f t="shared" si="9"/>
        <v>alt:Matthew Olyphant - Pink Dot - 2012 - Spray paint on canvas - 44&amp;#34; x 52&amp;#34;</v>
      </c>
      <c r="S19" s="1" t="str">
        <f t="shared" si="10"/>
        <v>title:Matthew Olyphant - Pink Dot - 2012 - Spray paint on canvas - 44&amp;#34; x 52&amp;#34;</v>
      </c>
      <c r="T19" s="1">
        <f t="shared" si="11"/>
        <v>71</v>
      </c>
      <c r="U19" s="1">
        <f t="shared" si="12"/>
        <v>81</v>
      </c>
    </row>
    <row r="20" spans="1:21">
      <c r="A20" t="s">
        <v>14</v>
      </c>
      <c r="B20">
        <f t="shared" si="0"/>
        <v>9</v>
      </c>
      <c r="C20">
        <f t="shared" ref="C20:L20" si="25">SEARCH("|",$A20,B20+1)</f>
        <v>53</v>
      </c>
      <c r="D20">
        <f t="shared" si="25"/>
        <v>67</v>
      </c>
      <c r="E20">
        <f t="shared" si="25"/>
        <v>82</v>
      </c>
      <c r="F20">
        <f t="shared" si="25"/>
        <v>103</v>
      </c>
      <c r="G20">
        <f t="shared" si="25"/>
        <v>113</v>
      </c>
      <c r="H20">
        <f t="shared" si="25"/>
        <v>156</v>
      </c>
      <c r="I20">
        <f t="shared" si="25"/>
        <v>278</v>
      </c>
      <c r="J20">
        <f t="shared" si="25"/>
        <v>402</v>
      </c>
      <c r="K20">
        <f t="shared" si="2"/>
        <v>405</v>
      </c>
      <c r="L20" s="1" t="str">
        <f t="shared" si="3"/>
        <v>imgUrl:Matthew-Olyphant-Pink-House-2011.jpg</v>
      </c>
      <c r="M20" s="1" t="str">
        <f t="shared" si="4"/>
        <v>maxWidth:1600</v>
      </c>
      <c r="N20" s="1" t="str">
        <f t="shared" si="5"/>
        <v>maxHeight:1993</v>
      </c>
      <c r="O20" s="1" t="str">
        <f t="shared" si="6"/>
        <v>orientation:portrait</v>
      </c>
      <c r="P20" s="1" t="str">
        <f t="shared" si="7"/>
        <v>index2:15</v>
      </c>
      <c r="Q20" s="1" t="str">
        <f t="shared" si="8"/>
        <v>thumb:Matthew-Olyphant-Pink-House-2011.jpg</v>
      </c>
      <c r="R20" s="1" t="str">
        <f t="shared" si="9"/>
        <v>alt:Matthew Olyphant - Pink House - 2011 - Spray paint,oil,oil paint stick,charcoal,acrylic,on canvas - 46&amp;#34; x 56&amp;#34;</v>
      </c>
      <c r="S20" s="1" t="str">
        <f t="shared" si="10"/>
        <v>title:Matthew Olyphant - Pink House - 2011 - Spray paint,oil,oil paint stick,charcoal,acrylic,on canvas - 46&amp;#34; x 56&amp;#34;</v>
      </c>
      <c r="T20" s="1">
        <f t="shared" si="11"/>
        <v>110</v>
      </c>
      <c r="U20" s="1">
        <f t="shared" si="12"/>
        <v>120</v>
      </c>
    </row>
    <row r="21" spans="1:21">
      <c r="A21" t="s">
        <v>15</v>
      </c>
      <c r="B21">
        <f t="shared" si="0"/>
        <v>9</v>
      </c>
      <c r="C21">
        <f t="shared" ref="C21:L21" si="26">SEARCH("|",$A21,B21+1)</f>
        <v>50</v>
      </c>
      <c r="D21">
        <f t="shared" si="26"/>
        <v>64</v>
      </c>
      <c r="E21">
        <f t="shared" si="26"/>
        <v>79</v>
      </c>
      <c r="F21">
        <f t="shared" si="26"/>
        <v>100</v>
      </c>
      <c r="G21">
        <f t="shared" si="26"/>
        <v>110</v>
      </c>
      <c r="H21">
        <f t="shared" si="26"/>
        <v>150</v>
      </c>
      <c r="I21">
        <f t="shared" si="26"/>
        <v>269</v>
      </c>
      <c r="J21">
        <f t="shared" si="26"/>
        <v>390</v>
      </c>
      <c r="K21">
        <f t="shared" si="2"/>
        <v>393</v>
      </c>
      <c r="L21" s="1" t="str">
        <f t="shared" si="3"/>
        <v>imgUrl:Matthew-Olyphant-Crimson-2011.jpg</v>
      </c>
      <c r="M21" s="1" t="str">
        <f t="shared" si="4"/>
        <v>maxWidth:1600</v>
      </c>
      <c r="N21" s="1" t="str">
        <f t="shared" si="5"/>
        <v>maxHeight:1978</v>
      </c>
      <c r="O21" s="1" t="str">
        <f t="shared" si="6"/>
        <v>orientation:portrait</v>
      </c>
      <c r="P21" s="1" t="str">
        <f t="shared" si="7"/>
        <v>index2:16</v>
      </c>
      <c r="Q21" s="1" t="str">
        <f t="shared" si="8"/>
        <v>thumb:Matthew-Olyphant-Crimson-2011.jpg</v>
      </c>
      <c r="R21" s="1" t="str">
        <f t="shared" si="9"/>
        <v>alt:Matthew Olyphant - Crimson - 2011 - Spray paint,oil,oil paint stick,acrylic,charcoal,on canvas - 44&amp;#34; x 56&amp;#34;</v>
      </c>
      <c r="S21" s="1" t="str">
        <f t="shared" si="10"/>
        <v>title:Matthew Olyphant - Crimson - 2011 - Spray paint,oil,oil paint stick,acrylic,charcoal,on canvas - 44&amp;#34; x 56&amp;#34;</v>
      </c>
      <c r="T21" s="1">
        <f t="shared" si="11"/>
        <v>107</v>
      </c>
      <c r="U21" s="1">
        <f t="shared" si="12"/>
        <v>117</v>
      </c>
    </row>
    <row r="22" spans="1:21">
      <c r="A22" t="s">
        <v>16</v>
      </c>
      <c r="B22">
        <f t="shared" si="0"/>
        <v>9</v>
      </c>
      <c r="C22">
        <f t="shared" ref="C22:L22" si="27">SEARCH("|",$A22,B22+1)</f>
        <v>50</v>
      </c>
      <c r="D22">
        <f t="shared" si="27"/>
        <v>64</v>
      </c>
      <c r="E22">
        <f t="shared" si="27"/>
        <v>79</v>
      </c>
      <c r="F22">
        <f t="shared" si="27"/>
        <v>100</v>
      </c>
      <c r="G22">
        <f t="shared" si="27"/>
        <v>110</v>
      </c>
      <c r="H22">
        <f t="shared" si="27"/>
        <v>150</v>
      </c>
      <c r="I22">
        <f t="shared" si="27"/>
        <v>269</v>
      </c>
      <c r="J22">
        <f t="shared" si="27"/>
        <v>390</v>
      </c>
      <c r="K22">
        <f t="shared" si="2"/>
        <v>393</v>
      </c>
      <c r="L22" s="1" t="str">
        <f t="shared" si="3"/>
        <v>imgUrl:Matthew-Olyphant-Adeline-2011.jpg</v>
      </c>
      <c r="M22" s="1" t="str">
        <f t="shared" si="4"/>
        <v>maxWidth:1600</v>
      </c>
      <c r="N22" s="1" t="str">
        <f t="shared" si="5"/>
        <v>maxHeight:1976</v>
      </c>
      <c r="O22" s="1" t="str">
        <f t="shared" si="6"/>
        <v>orientation:portrait</v>
      </c>
      <c r="P22" s="1" t="str">
        <f t="shared" si="7"/>
        <v>index2:17</v>
      </c>
      <c r="Q22" s="1" t="str">
        <f t="shared" si="8"/>
        <v>thumb:Matthew-Olyphant-Adeline-2011.jpg</v>
      </c>
      <c r="R22" s="1" t="str">
        <f t="shared" si="9"/>
        <v>alt:Matthew Olyphant - Adeline - 2011 - Spray paint,oil,acrylic,oil paint stick,charcoal,on canvas - 46&amp;#34; x 56&amp;#34;</v>
      </c>
      <c r="S22" s="1" t="str">
        <f t="shared" si="10"/>
        <v>title:Matthew Olyphant - Adeline - 2011 - Spray paint,oil,acrylic,oil paint stick,charcoal,on canvas - 46&amp;#34; x 56&amp;#34;</v>
      </c>
      <c r="T22" s="1">
        <f t="shared" si="11"/>
        <v>107</v>
      </c>
      <c r="U22" s="1">
        <f t="shared" si="12"/>
        <v>117</v>
      </c>
    </row>
    <row r="23" spans="1:21">
      <c r="A23" t="s">
        <v>17</v>
      </c>
      <c r="B23">
        <f t="shared" si="0"/>
        <v>9</v>
      </c>
      <c r="C23">
        <f t="shared" ref="C23:L23" si="28">SEARCH("|",$A23,B23+1)</f>
        <v>61</v>
      </c>
      <c r="D23">
        <f t="shared" si="28"/>
        <v>75</v>
      </c>
      <c r="E23">
        <f t="shared" si="28"/>
        <v>90</v>
      </c>
      <c r="F23">
        <f t="shared" si="28"/>
        <v>112</v>
      </c>
      <c r="G23">
        <f t="shared" si="28"/>
        <v>122</v>
      </c>
      <c r="H23">
        <f t="shared" si="28"/>
        <v>173</v>
      </c>
      <c r="I23">
        <f t="shared" si="28"/>
        <v>304</v>
      </c>
      <c r="J23">
        <f t="shared" si="28"/>
        <v>437</v>
      </c>
      <c r="K23">
        <f t="shared" si="2"/>
        <v>440</v>
      </c>
      <c r="L23" s="1" t="str">
        <f t="shared" si="3"/>
        <v>imgUrl:Matthew-Olyphant-Shine,Panic,Freeze-2011.jpg</v>
      </c>
      <c r="M23" s="1" t="str">
        <f t="shared" si="4"/>
        <v>maxWidth:1600</v>
      </c>
      <c r="N23" s="1" t="str">
        <f t="shared" si="5"/>
        <v>maxHeight:1196</v>
      </c>
      <c r="O23" s="1" t="str">
        <f t="shared" si="6"/>
        <v>orientation:landscape</v>
      </c>
      <c r="P23" s="1" t="str">
        <f t="shared" si="7"/>
        <v>index2:18</v>
      </c>
      <c r="Q23" s="1" t="str">
        <f t="shared" si="8"/>
        <v>thumb:Matthew-Olyphant-Shine,Panic,Freeze-2011.jpg</v>
      </c>
      <c r="R23" s="1" t="str">
        <f t="shared" si="9"/>
        <v>alt:Matthew Olyphant - Shine,Panic,Freeze - 2011 - Diptych - Spray paint,oil,oil paint stick,acrylic,on canvas - 48&amp;#34; x 44&amp;#34;</v>
      </c>
      <c r="S23" s="1" t="str">
        <f t="shared" si="10"/>
        <v>title:Matthew Olyphant - Shine,Panic,Freeze - 2011 - Diptych - Spray paint,oil,oil paint stick,acrylic,on canvas - 48&amp;#34; x 44&amp;#34;</v>
      </c>
      <c r="T23" s="1">
        <f t="shared" si="11"/>
        <v>119</v>
      </c>
      <c r="U23" s="1">
        <f t="shared" si="12"/>
        <v>129</v>
      </c>
    </row>
    <row r="24" spans="1:21">
      <c r="A24" t="s">
        <v>18</v>
      </c>
      <c r="B24">
        <f t="shared" si="0"/>
        <v>9</v>
      </c>
      <c r="C24">
        <f t="shared" ref="C24:L24" si="29">SEARCH("|",$A24,B24+1)</f>
        <v>53</v>
      </c>
      <c r="D24">
        <f t="shared" si="29"/>
        <v>67</v>
      </c>
      <c r="E24">
        <f t="shared" si="29"/>
        <v>82</v>
      </c>
      <c r="F24">
        <f t="shared" si="29"/>
        <v>104</v>
      </c>
      <c r="G24">
        <f t="shared" si="29"/>
        <v>114</v>
      </c>
      <c r="H24">
        <f t="shared" si="29"/>
        <v>157</v>
      </c>
      <c r="I24">
        <f t="shared" si="29"/>
        <v>280</v>
      </c>
      <c r="J24">
        <f t="shared" si="29"/>
        <v>405</v>
      </c>
      <c r="K24">
        <f t="shared" si="2"/>
        <v>408</v>
      </c>
      <c r="L24" s="1" t="str">
        <f t="shared" si="3"/>
        <v>imgUrl:Matthew-Olyphant-Distortion-2011.jpg</v>
      </c>
      <c r="M24" s="1" t="str">
        <f t="shared" si="4"/>
        <v>maxWidth:1600</v>
      </c>
      <c r="N24" s="1" t="str">
        <f t="shared" si="5"/>
        <v>maxHeight:1183</v>
      </c>
      <c r="O24" s="1" t="str">
        <f t="shared" si="6"/>
        <v>orientation:landscape</v>
      </c>
      <c r="P24" s="1" t="str">
        <f t="shared" si="7"/>
        <v>index2:19</v>
      </c>
      <c r="Q24" s="1" t="str">
        <f t="shared" si="8"/>
        <v>thumb:Matthew-Olyphant-Distortion-2011.jpg</v>
      </c>
      <c r="R24" s="1" t="str">
        <f t="shared" si="9"/>
        <v>alt:Matthew Olyphant - Distortion - 2011 - Diptych - Spray paint,oil,oil paint stick,acrylic,on canvas - 44&amp;#34; x 48&amp;#34;</v>
      </c>
      <c r="S24" s="1" t="str">
        <f t="shared" si="10"/>
        <v>title:Matthew Olyphant - Distortion - 2011 - Diptych - Spray paint,oil,oil paint stick,acrylic,on canvas - 44&amp;#34; x 48&amp;#34;</v>
      </c>
      <c r="T24" s="1">
        <f t="shared" si="11"/>
        <v>111</v>
      </c>
      <c r="U24" s="1">
        <f t="shared" si="12"/>
        <v>121</v>
      </c>
    </row>
    <row r="25" spans="1:21">
      <c r="A25" t="s">
        <v>19</v>
      </c>
      <c r="B25">
        <f t="shared" si="0"/>
        <v>9</v>
      </c>
      <c r="C25">
        <f t="shared" ref="C25:L25" si="30">SEARCH("|",$A25,B25+1)</f>
        <v>56</v>
      </c>
      <c r="D25">
        <f t="shared" si="30"/>
        <v>70</v>
      </c>
      <c r="E25">
        <f t="shared" si="30"/>
        <v>85</v>
      </c>
      <c r="F25">
        <f t="shared" si="30"/>
        <v>106</v>
      </c>
      <c r="G25">
        <f t="shared" si="30"/>
        <v>116</v>
      </c>
      <c r="H25">
        <f t="shared" si="30"/>
        <v>162</v>
      </c>
      <c r="I25">
        <f t="shared" si="30"/>
        <v>310</v>
      </c>
      <c r="J25">
        <f t="shared" si="30"/>
        <v>460</v>
      </c>
      <c r="K25">
        <f t="shared" si="2"/>
        <v>463</v>
      </c>
      <c r="L25" s="1" t="str">
        <f t="shared" si="3"/>
        <v>imgUrl:Matthew-Olyphant-Thin-Red-Line-2012.jpg</v>
      </c>
      <c r="M25" s="1" t="str">
        <f t="shared" si="4"/>
        <v>maxWidth:1600</v>
      </c>
      <c r="N25" s="1" t="str">
        <f t="shared" si="5"/>
        <v>maxHeight:1888</v>
      </c>
      <c r="O25" s="1" t="str">
        <f t="shared" si="6"/>
        <v>orientation:portrait</v>
      </c>
      <c r="P25" s="1" t="str">
        <f t="shared" si="7"/>
        <v>index2:20</v>
      </c>
      <c r="Q25" s="1" t="str">
        <f t="shared" si="8"/>
        <v>thumb:Matthew-Olyphant-Thin-Red-Line-2012.jpg</v>
      </c>
      <c r="R25" s="1" t="str">
        <f t="shared" si="9"/>
        <v>alt:Matthew Olyphant - Thin Red Line - 2012 - (Commission Piece) Oil, Acrylic, Spray Paint, Charcoal, Oil Paint Stick On Canvas - 56&amp;#34; x 78&amp;#34;</v>
      </c>
      <c r="S25" s="1" t="str">
        <f t="shared" si="10"/>
        <v>title:Matthew Olyphant - Thin Red Line - 2012 - (Commission Piece) Oil, Acrylic, Spray Paint, Charcoal, Oil Paint Stick On Canvas - 56&amp;#34; x 78&amp;#34;</v>
      </c>
      <c r="T25" s="1">
        <f t="shared" si="11"/>
        <v>136</v>
      </c>
      <c r="U25" s="1">
        <f t="shared" si="12"/>
        <v>146</v>
      </c>
    </row>
    <row r="26" spans="1:21">
      <c r="A26" t="s">
        <v>20</v>
      </c>
      <c r="B26">
        <f t="shared" si="0"/>
        <v>9</v>
      </c>
      <c r="C26">
        <f t="shared" ref="C26:L26" si="31">SEARCH("|",$A26,B26+1)</f>
        <v>51</v>
      </c>
      <c r="D26">
        <f t="shared" si="31"/>
        <v>65</v>
      </c>
      <c r="E26">
        <f t="shared" si="31"/>
        <v>79</v>
      </c>
      <c r="F26">
        <f t="shared" si="31"/>
        <v>100</v>
      </c>
      <c r="G26">
        <f t="shared" si="31"/>
        <v>110</v>
      </c>
      <c r="H26">
        <f t="shared" si="31"/>
        <v>151</v>
      </c>
      <c r="I26">
        <f t="shared" si="31"/>
        <v>251</v>
      </c>
      <c r="J26">
        <f t="shared" si="31"/>
        <v>353</v>
      </c>
      <c r="K26">
        <f t="shared" si="2"/>
        <v>356</v>
      </c>
      <c r="L26" s="1" t="str">
        <f t="shared" si="3"/>
        <v>imgUrl:Matthew-Olyphant-GG-White-2011.jpg</v>
      </c>
      <c r="M26" s="1" t="str">
        <f t="shared" si="4"/>
        <v>maxWidth:1600</v>
      </c>
      <c r="N26" s="1" t="str">
        <f t="shared" si="5"/>
        <v>maxHeight:407</v>
      </c>
      <c r="O26" s="1" t="str">
        <f t="shared" si="6"/>
        <v>orientation:portrait</v>
      </c>
      <c r="P26" s="1" t="str">
        <f t="shared" si="7"/>
        <v>index2:21</v>
      </c>
      <c r="Q26" s="1" t="str">
        <f t="shared" si="8"/>
        <v>thumb:Matthew-Olyphant-GG-White-2011.jpg</v>
      </c>
      <c r="R26" s="1" t="str">
        <f t="shared" si="9"/>
        <v>alt:Matthew Olyphant - GG White - 2011 - Charcoal,spray paint,acrylic,on canvas - 18&amp;#34; x 46&amp;#34;</v>
      </c>
      <c r="S26" s="1" t="str">
        <f t="shared" si="10"/>
        <v>title:Matthew Olyphant - GG White - 2011 - Charcoal,spray paint,acrylic,on canvas - 18&amp;#34; x 46&amp;#34;</v>
      </c>
      <c r="T26" s="1">
        <f t="shared" si="11"/>
        <v>88</v>
      </c>
      <c r="U26" s="1">
        <f t="shared" si="12"/>
        <v>98</v>
      </c>
    </row>
    <row r="27" spans="1:21">
      <c r="A27" t="s">
        <v>21</v>
      </c>
      <c r="B27">
        <f t="shared" si="0"/>
        <v>9</v>
      </c>
      <c r="C27">
        <f t="shared" ref="C27:L27" si="32">SEARCH("|",$A27,B27+1)</f>
        <v>54</v>
      </c>
      <c r="D27">
        <f t="shared" si="32"/>
        <v>68</v>
      </c>
      <c r="E27">
        <f t="shared" si="32"/>
        <v>83</v>
      </c>
      <c r="F27">
        <f t="shared" si="32"/>
        <v>104</v>
      </c>
      <c r="G27">
        <f t="shared" si="32"/>
        <v>114</v>
      </c>
      <c r="H27">
        <f t="shared" si="32"/>
        <v>158</v>
      </c>
      <c r="I27">
        <f t="shared" si="32"/>
        <v>270</v>
      </c>
      <c r="J27">
        <f t="shared" si="32"/>
        <v>384</v>
      </c>
      <c r="K27">
        <f t="shared" si="2"/>
        <v>387</v>
      </c>
      <c r="L27" s="1" t="str">
        <f t="shared" si="3"/>
        <v>imgUrl:Matthew-Olyphant-Femme-Fetal-2011.jpg</v>
      </c>
      <c r="M27" s="1" t="str">
        <f t="shared" si="4"/>
        <v>maxWidth:1600</v>
      </c>
      <c r="N27" s="1" t="str">
        <f t="shared" si="5"/>
        <v>maxHeight:2143</v>
      </c>
      <c r="O27" s="1" t="str">
        <f t="shared" si="6"/>
        <v>orientation:portrait</v>
      </c>
      <c r="P27" s="1" t="str">
        <f t="shared" si="7"/>
        <v>index2:22</v>
      </c>
      <c r="Q27" s="1" t="str">
        <f t="shared" si="8"/>
        <v>thumb:Matthew-Olyphant-Femme-Fetal-2011.jpg</v>
      </c>
      <c r="R27" s="1" t="str">
        <f t="shared" si="9"/>
        <v>alt:Matthew Olyphant - Femme Fetal - 2011 - Diptych - Spray paint,oil paint stick,on canvas - 24&amp;#34; x 32&amp;#34;</v>
      </c>
      <c r="S27" s="1" t="str">
        <f t="shared" si="10"/>
        <v>title:Matthew Olyphant - Femme Fetal - 2011 - Diptych - Spray paint,oil paint stick,on canvas - 24&amp;#34; x 32&amp;#34;</v>
      </c>
      <c r="T27" s="1">
        <f t="shared" si="11"/>
        <v>100</v>
      </c>
      <c r="U27" s="1">
        <f t="shared" si="12"/>
        <v>110</v>
      </c>
    </row>
    <row r="28" spans="1:21">
      <c r="A28" t="s">
        <v>22</v>
      </c>
      <c r="B28">
        <f t="shared" si="0"/>
        <v>9</v>
      </c>
      <c r="C28">
        <f t="shared" ref="C28:L28" si="33">SEARCH("|",$A28,B28+1)</f>
        <v>60</v>
      </c>
      <c r="D28">
        <f t="shared" si="33"/>
        <v>74</v>
      </c>
      <c r="E28">
        <f t="shared" si="33"/>
        <v>88</v>
      </c>
      <c r="F28">
        <f t="shared" si="33"/>
        <v>109</v>
      </c>
      <c r="G28">
        <f t="shared" si="33"/>
        <v>119</v>
      </c>
      <c r="H28">
        <f t="shared" si="33"/>
        <v>169</v>
      </c>
      <c r="I28">
        <f t="shared" si="33"/>
        <v>281</v>
      </c>
      <c r="J28">
        <f t="shared" si="33"/>
        <v>395</v>
      </c>
      <c r="K28">
        <f t="shared" si="2"/>
        <v>398</v>
      </c>
      <c r="L28" s="1" t="str">
        <f t="shared" si="3"/>
        <v>imgUrl:Matthew-Olyphant-Beat-a-Dead-Horse-2011.jpg</v>
      </c>
      <c r="M28" s="1" t="str">
        <f t="shared" si="4"/>
        <v>maxWidth:1600</v>
      </c>
      <c r="N28" s="1" t="str">
        <f t="shared" si="5"/>
        <v>maxHeight:790</v>
      </c>
      <c r="O28" s="1" t="str">
        <f t="shared" si="6"/>
        <v>orientation:portrait</v>
      </c>
      <c r="P28" s="1" t="str">
        <f t="shared" si="7"/>
        <v>index2:23</v>
      </c>
      <c r="Q28" s="1" t="str">
        <f t="shared" si="8"/>
        <v>thumb:Matthew-Olyphant-Beat-a-Dead-Horse-2011.jpg</v>
      </c>
      <c r="R28" s="1" t="str">
        <f t="shared" si="9"/>
        <v>alt:Matthew Olyphant - Beat a Dead Horse - 2011 - Spray paint,oil,oil paint stick,on canvas - 12&amp;#34; x 20&amp;#34;</v>
      </c>
      <c r="S28" s="1" t="str">
        <f t="shared" si="10"/>
        <v>title:Matthew Olyphant - Beat a Dead Horse - 2011 - Spray paint,oil,oil paint stick,on canvas - 12&amp;#34; x 20&amp;#34;</v>
      </c>
      <c r="T28" s="1">
        <f t="shared" si="11"/>
        <v>100</v>
      </c>
      <c r="U28" s="1">
        <f t="shared" si="12"/>
        <v>110</v>
      </c>
    </row>
    <row r="29" spans="1:21">
      <c r="A29" t="s">
        <v>23</v>
      </c>
      <c r="B29">
        <f t="shared" si="0"/>
        <v>9</v>
      </c>
      <c r="C29">
        <f t="shared" ref="C29:L29" si="34">SEARCH("|",$A29,B29+1)</f>
        <v>53</v>
      </c>
      <c r="D29">
        <f t="shared" si="34"/>
        <v>67</v>
      </c>
      <c r="E29">
        <f t="shared" si="34"/>
        <v>81</v>
      </c>
      <c r="F29">
        <f t="shared" si="34"/>
        <v>102</v>
      </c>
      <c r="G29">
        <f t="shared" si="34"/>
        <v>112</v>
      </c>
      <c r="H29">
        <f t="shared" si="34"/>
        <v>155</v>
      </c>
      <c r="I29">
        <f t="shared" si="34"/>
        <v>277</v>
      </c>
      <c r="J29">
        <f t="shared" si="34"/>
        <v>401</v>
      </c>
      <c r="K29">
        <f t="shared" si="2"/>
        <v>404</v>
      </c>
      <c r="L29" s="1" t="str">
        <f t="shared" si="3"/>
        <v>imgUrl:Matthew-Olyphant-Candy-Cane-2011.jpg</v>
      </c>
      <c r="M29" s="1" t="str">
        <f t="shared" si="4"/>
        <v>maxWidth:1600</v>
      </c>
      <c r="N29" s="1" t="str">
        <f t="shared" si="5"/>
        <v>maxHeight:856</v>
      </c>
      <c r="O29" s="1" t="str">
        <f t="shared" si="6"/>
        <v>orientation:portrait</v>
      </c>
      <c r="P29" s="1" t="str">
        <f t="shared" si="7"/>
        <v>index2:24</v>
      </c>
      <c r="Q29" s="1" t="str">
        <f t="shared" si="8"/>
        <v>thumb:Matthew-Olyphant-Candy-Cane-2011.jpg</v>
      </c>
      <c r="R29" s="1" t="str">
        <f t="shared" si="9"/>
        <v>alt:Matthew Olyphant - Candy Cane - 2011 - Spray paint,oil,oil paint stick,acrylic,charcoal,on canvas - 30&amp;#34; x 60&amp;#34;</v>
      </c>
      <c r="S29" s="1" t="str">
        <f t="shared" si="10"/>
        <v>title:Matthew Olyphant - Candy Cane - 2011 - Spray paint,oil,oil paint stick,acrylic,charcoal,on canvas - 30&amp;#34; x 60&amp;#34;</v>
      </c>
      <c r="T29" s="1">
        <f t="shared" si="11"/>
        <v>110</v>
      </c>
      <c r="U29" s="1">
        <f t="shared" si="12"/>
        <v>120</v>
      </c>
    </row>
    <row r="30" spans="1:21">
      <c r="A30" t="s">
        <v>24</v>
      </c>
      <c r="B30">
        <f t="shared" si="0"/>
        <v>9</v>
      </c>
      <c r="C30">
        <f t="shared" ref="C30:L30" si="35">SEARCH("|",$A30,B30+1)</f>
        <v>57</v>
      </c>
      <c r="D30">
        <f t="shared" si="35"/>
        <v>71</v>
      </c>
      <c r="E30">
        <f t="shared" si="35"/>
        <v>85</v>
      </c>
      <c r="F30">
        <f t="shared" si="35"/>
        <v>106</v>
      </c>
      <c r="G30">
        <f t="shared" si="35"/>
        <v>116</v>
      </c>
      <c r="H30">
        <f t="shared" si="35"/>
        <v>163</v>
      </c>
      <c r="I30">
        <f t="shared" si="35"/>
        <v>261</v>
      </c>
      <c r="J30">
        <f t="shared" si="35"/>
        <v>361</v>
      </c>
      <c r="K30">
        <f t="shared" si="2"/>
        <v>364</v>
      </c>
      <c r="L30" s="1" t="str">
        <f t="shared" si="3"/>
        <v>imgUrl:Matthew-Olyphant-GG-(thin-line)-2011.jpg</v>
      </c>
      <c r="M30" s="1" t="str">
        <f t="shared" si="4"/>
        <v>maxWidth:1600</v>
      </c>
      <c r="N30" s="1" t="str">
        <f t="shared" si="5"/>
        <v>maxHeight:679</v>
      </c>
      <c r="O30" s="1" t="str">
        <f t="shared" si="6"/>
        <v>orientation:portrait</v>
      </c>
      <c r="P30" s="1" t="str">
        <f t="shared" si="7"/>
        <v>index2:25</v>
      </c>
      <c r="Q30" s="1" t="str">
        <f t="shared" si="8"/>
        <v>thumb:Matthew-Olyphant-GG-(thin-line)-2011.jpg</v>
      </c>
      <c r="R30" s="1" t="str">
        <f t="shared" si="9"/>
        <v>alt:Matthew Olyphant - GG (thin line) - 2011 - Spray paint,charcoal,on canvas - 12&amp;#34; x 20&amp;#34;</v>
      </c>
      <c r="S30" s="1" t="str">
        <f t="shared" si="10"/>
        <v>title:Matthew Olyphant - GG (thin line) - 2011 - Spray paint,charcoal,on canvas - 12&amp;#34; x 20&amp;#34;</v>
      </c>
      <c r="T30" s="1">
        <f t="shared" si="11"/>
        <v>86</v>
      </c>
      <c r="U30" s="1">
        <f t="shared" si="12"/>
        <v>96</v>
      </c>
    </row>
    <row r="31" spans="1:21">
      <c r="A31" t="s">
        <v>25</v>
      </c>
      <c r="B31">
        <f t="shared" si="0"/>
        <v>9</v>
      </c>
      <c r="C31">
        <f t="shared" ref="C31:L31" si="36">SEARCH("|",$A31,B31+1)</f>
        <v>72</v>
      </c>
      <c r="D31">
        <f t="shared" si="36"/>
        <v>86</v>
      </c>
      <c r="E31">
        <f t="shared" si="36"/>
        <v>101</v>
      </c>
      <c r="F31">
        <f t="shared" si="36"/>
        <v>123</v>
      </c>
      <c r="G31">
        <f t="shared" si="36"/>
        <v>133</v>
      </c>
      <c r="H31">
        <f t="shared" si="36"/>
        <v>195</v>
      </c>
      <c r="I31">
        <f t="shared" si="36"/>
        <v>328</v>
      </c>
      <c r="J31">
        <f t="shared" si="36"/>
        <v>463</v>
      </c>
      <c r="K31">
        <f t="shared" si="2"/>
        <v>466</v>
      </c>
      <c r="L31" s="1" t="str">
        <f t="shared" si="3"/>
        <v>imgUrl:Matthew-Olyphant-The-Arch-(population-330,003)-2011.jpg</v>
      </c>
      <c r="M31" s="1" t="str">
        <f t="shared" si="4"/>
        <v>maxWidth:1600</v>
      </c>
      <c r="N31" s="1" t="str">
        <f t="shared" si="5"/>
        <v>maxHeight:1104</v>
      </c>
      <c r="O31" s="1" t="str">
        <f t="shared" si="6"/>
        <v>orientation:landscape</v>
      </c>
      <c r="P31" s="1" t="str">
        <f t="shared" si="7"/>
        <v>index2:26</v>
      </c>
      <c r="Q31" s="1" t="str">
        <f t="shared" si="8"/>
        <v>thumb:Matthew-Olyphant-The-Arch-(population-330,003)-2011.jpg</v>
      </c>
      <c r="R31" s="1" t="str">
        <f t="shared" si="9"/>
        <v>alt:Matthew Olyphant - The Arch (population 330,003) - 2011 - Spray paint,oil,oil paint stick,charcoal,on canvas - 44&amp;#34; x 62&amp;#34;</v>
      </c>
      <c r="S31" s="1" t="str">
        <f t="shared" si="10"/>
        <v>title:Matthew Olyphant - The Arch (population 330,003) - 2011 - Spray paint,oil,oil paint stick,charcoal,on canvas - 44&amp;#34; x 62&amp;#34;</v>
      </c>
      <c r="T31" s="1">
        <f t="shared" si="11"/>
        <v>121</v>
      </c>
      <c r="U31" s="1">
        <f t="shared" si="12"/>
        <v>131</v>
      </c>
    </row>
    <row r="32" spans="1:21">
      <c r="A32" t="s">
        <v>26</v>
      </c>
      <c r="B32">
        <f t="shared" si="0"/>
        <v>9</v>
      </c>
      <c r="C32">
        <f t="shared" ref="C32:L32" si="37">SEARCH("|",$A32,B32+1)</f>
        <v>51</v>
      </c>
      <c r="D32">
        <f t="shared" si="37"/>
        <v>65</v>
      </c>
      <c r="E32">
        <f t="shared" si="37"/>
        <v>80</v>
      </c>
      <c r="F32">
        <f t="shared" si="37"/>
        <v>102</v>
      </c>
      <c r="G32">
        <f t="shared" si="37"/>
        <v>112</v>
      </c>
      <c r="H32">
        <f t="shared" si="37"/>
        <v>153</v>
      </c>
      <c r="I32">
        <f t="shared" si="37"/>
        <v>273</v>
      </c>
      <c r="J32">
        <f t="shared" si="37"/>
        <v>395</v>
      </c>
      <c r="K32">
        <f t="shared" si="2"/>
        <v>398</v>
      </c>
      <c r="L32" s="1" t="str">
        <f t="shared" si="3"/>
        <v>imgUrl:Matthew-Olyphant-Kentucky-2011.jpg</v>
      </c>
      <c r="M32" s="1" t="str">
        <f t="shared" si="4"/>
        <v>maxWidth:1600</v>
      </c>
      <c r="N32" s="1" t="str">
        <f t="shared" si="5"/>
        <v>maxHeight:1167</v>
      </c>
      <c r="O32" s="1" t="str">
        <f t="shared" si="6"/>
        <v>orientation:landscape</v>
      </c>
      <c r="P32" s="1" t="str">
        <f t="shared" si="7"/>
        <v>index2:27</v>
      </c>
      <c r="Q32" s="1" t="str">
        <f t="shared" si="8"/>
        <v>thumb:Matthew-Olyphant-Kentucky-2011.jpg</v>
      </c>
      <c r="R32" s="1" t="str">
        <f t="shared" si="9"/>
        <v>alt:Matthew Olyphant - Kentucky - 2011 - Spray paint,charcoal,acrylic,oil,oil paint stick,on canvas - 44&amp;#34; x 58&amp;#34;</v>
      </c>
      <c r="S32" s="1" t="str">
        <f t="shared" si="10"/>
        <v>title:Matthew Olyphant - Kentucky - 2011 - Spray paint,charcoal,acrylic,oil,oil paint stick,on canvas - 44&amp;#34; x 58&amp;#34;</v>
      </c>
      <c r="T32" s="1">
        <f t="shared" si="11"/>
        <v>108</v>
      </c>
      <c r="U32" s="1">
        <f t="shared" si="12"/>
        <v>118</v>
      </c>
    </row>
    <row r="33" spans="1:21">
      <c r="A33" t="s">
        <v>232</v>
      </c>
      <c r="B33">
        <f t="shared" si="0"/>
        <v>9</v>
      </c>
      <c r="C33">
        <f t="shared" ref="C33:L33" si="38">SEARCH("|",$A33,B33+1)</f>
        <v>54</v>
      </c>
      <c r="D33">
        <f t="shared" si="38"/>
        <v>68</v>
      </c>
      <c r="E33">
        <f t="shared" si="38"/>
        <v>83</v>
      </c>
      <c r="F33">
        <f t="shared" si="38"/>
        <v>105</v>
      </c>
      <c r="G33">
        <f t="shared" si="38"/>
        <v>115</v>
      </c>
      <c r="H33">
        <f t="shared" si="38"/>
        <v>159</v>
      </c>
      <c r="I33">
        <f t="shared" si="38"/>
        <v>278</v>
      </c>
      <c r="J33">
        <f t="shared" si="38"/>
        <v>399</v>
      </c>
      <c r="K33">
        <f t="shared" si="2"/>
        <v>402</v>
      </c>
      <c r="L33" s="1" t="str">
        <f t="shared" si="3"/>
        <v>imgUrl:Matthew-Olyphant-Four-Houses-2011.jpg</v>
      </c>
      <c r="M33" s="1" t="str">
        <f t="shared" si="4"/>
        <v>maxWidth:1600</v>
      </c>
      <c r="N33" s="1" t="str">
        <f t="shared" si="5"/>
        <v>maxHeight:1224</v>
      </c>
      <c r="O33" s="1" t="str">
        <f t="shared" si="6"/>
        <v>orientation:landscape</v>
      </c>
      <c r="P33" s="1" t="str">
        <f t="shared" si="7"/>
        <v>index2:28</v>
      </c>
      <c r="Q33" s="1" t="str">
        <f t="shared" si="8"/>
        <v>thumb:Matthew-Olyphant-Four-Houses-2011.jpg</v>
      </c>
      <c r="R33" s="1" t="str">
        <f t="shared" si="9"/>
        <v>alt:Matthew Olyphant - Four Houses - 2011 - Spray paint,charcoal,acrylic,oil paint stick,on canvas - 36&amp;#34; x 44&amp;#34;</v>
      </c>
      <c r="S33" s="1" t="str">
        <f t="shared" si="10"/>
        <v>title:Matthew Olyphant - Four Houses - 2011 - Spray paint,charcoal,acrylic,oil paint stick,on canvas - 36&amp;#34; x 44&amp;#34;</v>
      </c>
      <c r="T33" s="1">
        <f t="shared" si="11"/>
        <v>107</v>
      </c>
      <c r="U33" s="1">
        <f t="shared" si="12"/>
        <v>117</v>
      </c>
    </row>
    <row r="34" spans="1:21">
      <c r="A34" t="s">
        <v>27</v>
      </c>
      <c r="B34">
        <f t="shared" si="0"/>
        <v>9</v>
      </c>
      <c r="C34">
        <f t="shared" ref="C34:L34" si="39">SEARCH("|",$A34,B34+1)</f>
        <v>46</v>
      </c>
      <c r="D34">
        <f t="shared" si="39"/>
        <v>60</v>
      </c>
      <c r="E34">
        <f t="shared" si="39"/>
        <v>75</v>
      </c>
      <c r="F34">
        <f t="shared" si="39"/>
        <v>97</v>
      </c>
      <c r="G34">
        <f t="shared" si="39"/>
        <v>107</v>
      </c>
      <c r="H34">
        <f t="shared" si="39"/>
        <v>143</v>
      </c>
      <c r="I34">
        <f t="shared" si="39"/>
        <v>249</v>
      </c>
      <c r="J34">
        <f t="shared" si="39"/>
        <v>357</v>
      </c>
      <c r="K34">
        <f t="shared" si="2"/>
        <v>360</v>
      </c>
      <c r="L34" s="1" t="str">
        <f t="shared" si="3"/>
        <v>imgUrl:Matthew-Olyphant-Fog-2011.jpg</v>
      </c>
      <c r="M34" s="1" t="str">
        <f t="shared" si="4"/>
        <v>maxWidth:1600</v>
      </c>
      <c r="N34" s="1" t="str">
        <f t="shared" si="5"/>
        <v>maxHeight:1214</v>
      </c>
      <c r="O34" s="1" t="str">
        <f t="shared" si="6"/>
        <v>orientation:landscape</v>
      </c>
      <c r="P34" s="1" t="str">
        <f t="shared" si="7"/>
        <v>index2:29</v>
      </c>
      <c r="Q34" s="1" t="str">
        <f t="shared" si="8"/>
        <v>thumb:Matthew-Olyphant-Fog-2011.jpg</v>
      </c>
      <c r="R34" s="1" t="str">
        <f t="shared" si="9"/>
        <v>alt:Matthew Olyphant - Fog - 2011 - Spray paint,acrylic,oil paint stick,oil,on canvas - 32&amp;#34; x 42&amp;#34;</v>
      </c>
      <c r="S34" s="1" t="str">
        <f t="shared" si="10"/>
        <v>title:Matthew Olyphant - Fog - 2011 - Spray paint,acrylic,oil paint stick,oil,on canvas - 32&amp;#34; x 42&amp;#34;</v>
      </c>
      <c r="T34" s="1">
        <f t="shared" si="11"/>
        <v>94</v>
      </c>
      <c r="U34" s="1">
        <f t="shared" si="12"/>
        <v>104</v>
      </c>
    </row>
    <row r="35" spans="1:21">
      <c r="A35" t="s">
        <v>28</v>
      </c>
      <c r="B35">
        <f t="shared" si="0"/>
        <v>9</v>
      </c>
      <c r="C35">
        <f t="shared" ref="C35:L35" si="40">SEARCH("|",$A35,B35+1)</f>
        <v>50</v>
      </c>
      <c r="D35">
        <f t="shared" si="40"/>
        <v>64</v>
      </c>
      <c r="E35">
        <f t="shared" si="40"/>
        <v>79</v>
      </c>
      <c r="F35">
        <f t="shared" si="40"/>
        <v>101</v>
      </c>
      <c r="G35">
        <f t="shared" si="40"/>
        <v>111</v>
      </c>
      <c r="H35">
        <f t="shared" si="40"/>
        <v>151</v>
      </c>
      <c r="I35">
        <f t="shared" si="40"/>
        <v>262</v>
      </c>
      <c r="J35">
        <f t="shared" si="40"/>
        <v>375</v>
      </c>
      <c r="K35">
        <f t="shared" si="2"/>
        <v>378</v>
      </c>
      <c r="L35" s="1" t="str">
        <f t="shared" si="3"/>
        <v>imgUrl:Matthew-Olyphant-Frantic-2011.jpg</v>
      </c>
      <c r="M35" s="1" t="str">
        <f t="shared" si="4"/>
        <v>maxWidth:1600</v>
      </c>
      <c r="N35" s="1" t="str">
        <f t="shared" si="5"/>
        <v>maxHeight:1005</v>
      </c>
      <c r="O35" s="1" t="str">
        <f t="shared" si="6"/>
        <v>orientation:landscape</v>
      </c>
      <c r="P35" s="1" t="str">
        <f t="shared" si="7"/>
        <v>index2:30</v>
      </c>
      <c r="Q35" s="1" t="str">
        <f t="shared" si="8"/>
        <v>thumb:Matthew-Olyphant-Frantic-2011.jpg</v>
      </c>
      <c r="R35" s="1" t="str">
        <f t="shared" si="9"/>
        <v>alt:Matthew Olyphant - Frantic - 2011 - Spray paint,oil,oil paint stick,charcoal,on canvas - 30&amp;#34; x 60&amp;#34;</v>
      </c>
      <c r="S35" s="1" t="str">
        <f t="shared" si="10"/>
        <v>title:Matthew Olyphant - Frantic - 2011 - Spray paint,oil,oil paint stick,charcoal,on canvas - 30&amp;#34; x 60&amp;#34;</v>
      </c>
      <c r="T35" s="1">
        <f t="shared" si="11"/>
        <v>99</v>
      </c>
      <c r="U35" s="1">
        <f t="shared" si="12"/>
        <v>109</v>
      </c>
    </row>
    <row r="36" spans="1:21">
      <c r="A36" t="s">
        <v>29</v>
      </c>
      <c r="B36">
        <f t="shared" si="0"/>
        <v>9</v>
      </c>
      <c r="C36">
        <f t="shared" ref="C36:L36" si="41">SEARCH("|",$A36,B36+1)</f>
        <v>51</v>
      </c>
      <c r="D36">
        <f t="shared" si="41"/>
        <v>65</v>
      </c>
      <c r="E36">
        <f t="shared" si="41"/>
        <v>80</v>
      </c>
      <c r="F36">
        <f t="shared" si="41"/>
        <v>102</v>
      </c>
      <c r="G36">
        <f t="shared" si="41"/>
        <v>112</v>
      </c>
      <c r="H36">
        <f t="shared" si="41"/>
        <v>153</v>
      </c>
      <c r="I36">
        <f t="shared" si="41"/>
        <v>286</v>
      </c>
      <c r="J36">
        <f t="shared" si="41"/>
        <v>421</v>
      </c>
      <c r="K36">
        <f t="shared" si="2"/>
        <v>424</v>
      </c>
      <c r="L36" s="1" t="str">
        <f t="shared" si="3"/>
        <v>imgUrl:Matthew-Olyphant-Suburbia-2011.jpg</v>
      </c>
      <c r="M36" s="1" t="str">
        <f t="shared" si="4"/>
        <v>maxWidth:1600</v>
      </c>
      <c r="N36" s="1" t="str">
        <f t="shared" si="5"/>
        <v>maxHeight:1073</v>
      </c>
      <c r="O36" s="1" t="str">
        <f t="shared" si="6"/>
        <v>orientation:landscape</v>
      </c>
      <c r="P36" s="1" t="str">
        <f t="shared" si="7"/>
        <v>index2:31</v>
      </c>
      <c r="Q36" s="1" t="str">
        <f t="shared" si="8"/>
        <v>thumb:Matthew-Olyphant-Suburbia-2011.jpg</v>
      </c>
      <c r="R36" s="1" t="str">
        <f t="shared" si="9"/>
        <v>alt:Matthew Olyphant - Suburbia - 2011 - Oil, Acrylic, Oil Paint Stick, Spray Paint, Charcoal, Staples On Canvas - 24&amp;#34; x 36&amp;#34;</v>
      </c>
      <c r="S36" s="1" t="str">
        <f t="shared" si="10"/>
        <v>title:Matthew Olyphant - Suburbia - 2011 - Oil, Acrylic, Oil Paint Stick, Spray Paint, Charcoal, Staples On Canvas - 24&amp;#34; x 36&amp;#34;</v>
      </c>
      <c r="T36" s="1">
        <f t="shared" si="11"/>
        <v>121</v>
      </c>
      <c r="U36" s="1">
        <f t="shared" si="12"/>
        <v>131</v>
      </c>
    </row>
    <row r="37" spans="1:21">
      <c r="A37" t="s">
        <v>30</v>
      </c>
      <c r="B37">
        <f t="shared" si="0"/>
        <v>9</v>
      </c>
      <c r="C37">
        <f t="shared" ref="C37:L37" si="42">SEARCH("|",$A37,B37+1)</f>
        <v>61</v>
      </c>
      <c r="D37">
        <f t="shared" si="42"/>
        <v>75</v>
      </c>
      <c r="E37">
        <f t="shared" si="42"/>
        <v>89</v>
      </c>
      <c r="F37">
        <f t="shared" si="42"/>
        <v>110</v>
      </c>
      <c r="G37">
        <f t="shared" si="42"/>
        <v>120</v>
      </c>
      <c r="H37">
        <f t="shared" si="42"/>
        <v>171</v>
      </c>
      <c r="I37">
        <f t="shared" si="42"/>
        <v>311</v>
      </c>
      <c r="J37">
        <f t="shared" si="42"/>
        <v>453</v>
      </c>
      <c r="K37">
        <f t="shared" si="2"/>
        <v>456</v>
      </c>
      <c r="L37" s="1" t="str">
        <f t="shared" si="3"/>
        <v>imgUrl:Matthew-Olyphant-White-Picket-Fence-2011.jpg</v>
      </c>
      <c r="M37" s="1" t="str">
        <f t="shared" si="4"/>
        <v>maxWidth:1600</v>
      </c>
      <c r="N37" s="1" t="str">
        <f t="shared" si="5"/>
        <v>maxHeight:535</v>
      </c>
      <c r="O37" s="1" t="str">
        <f t="shared" si="6"/>
        <v>orientation:portrait</v>
      </c>
      <c r="P37" s="1" t="str">
        <f t="shared" si="7"/>
        <v>index2:32</v>
      </c>
      <c r="Q37" s="1" t="str">
        <f t="shared" si="8"/>
        <v>thumb:Matthew-Olyphant-White-Picket-Fence-2011.jpg</v>
      </c>
      <c r="R37" s="1" t="str">
        <f t="shared" si="9"/>
        <v>alt:Matthew Olyphant - White Picket Fence - 2011 - Diptych - Spray paint,oil,oil paint stick,charcoal,acrylic,on canvas - 24&amp;#34; x 72&amp;#34;</v>
      </c>
      <c r="S37" s="1" t="str">
        <f t="shared" si="10"/>
        <v>title:Matthew Olyphant - White Picket Fence - 2011 - Diptych - Spray paint,oil,oil paint stick,charcoal,acrylic,on canvas - 24&amp;#34; x 72&amp;#34;</v>
      </c>
      <c r="T37" s="1">
        <f t="shared" si="11"/>
        <v>128</v>
      </c>
      <c r="U37" s="1">
        <f t="shared" si="12"/>
        <v>138</v>
      </c>
    </row>
    <row r="38" spans="1:21">
      <c r="A38" t="s">
        <v>31</v>
      </c>
      <c r="B38">
        <f t="shared" si="0"/>
        <v>9</v>
      </c>
      <c r="C38">
        <f t="shared" ref="C38:L38" si="43">SEARCH("|",$A38,B38+1)</f>
        <v>48</v>
      </c>
      <c r="D38">
        <f t="shared" si="43"/>
        <v>62</v>
      </c>
      <c r="E38">
        <f t="shared" si="43"/>
        <v>77</v>
      </c>
      <c r="F38">
        <f t="shared" si="43"/>
        <v>98</v>
      </c>
      <c r="G38">
        <f t="shared" si="43"/>
        <v>108</v>
      </c>
      <c r="H38">
        <f t="shared" si="43"/>
        <v>146</v>
      </c>
      <c r="I38">
        <f t="shared" si="43"/>
        <v>260</v>
      </c>
      <c r="J38">
        <f t="shared" si="43"/>
        <v>376</v>
      </c>
      <c r="K38">
        <f t="shared" si="2"/>
        <v>379</v>
      </c>
      <c r="L38" s="1" t="str">
        <f t="shared" si="3"/>
        <v>imgUrl:Matthew-Olyphant-April-2011.jpg</v>
      </c>
      <c r="M38" s="1" t="str">
        <f t="shared" si="4"/>
        <v>maxWidth:1600</v>
      </c>
      <c r="N38" s="1" t="str">
        <f t="shared" si="5"/>
        <v>maxHeight:2311</v>
      </c>
      <c r="O38" s="1" t="str">
        <f t="shared" si="6"/>
        <v>orientation:portrait</v>
      </c>
      <c r="P38" s="1" t="str">
        <f t="shared" si="7"/>
        <v>index2:33</v>
      </c>
      <c r="Q38" s="1" t="str">
        <f t="shared" si="8"/>
        <v>thumb:Matthew-Olyphant-April-2011.jpg</v>
      </c>
      <c r="R38" s="1" t="str">
        <f t="shared" si="9"/>
        <v>alt:Matthew Olyphant - April - 2011 - Spray paint,oil,oil paint stick,gesso,acrylic,on canvas - 46&amp;#34; x 72&amp;#34;</v>
      </c>
      <c r="S38" s="1" t="str">
        <f t="shared" si="10"/>
        <v>title:Matthew Olyphant - April - 2011 - Spray paint,oil,oil paint stick,gesso,acrylic,on canvas - 46&amp;#34; x 72&amp;#34;</v>
      </c>
      <c r="T38" s="1">
        <f t="shared" si="11"/>
        <v>102</v>
      </c>
      <c r="U38" s="1">
        <f t="shared" si="12"/>
        <v>112</v>
      </c>
    </row>
    <row r="39" spans="1:21">
      <c r="A39" t="s">
        <v>32</v>
      </c>
      <c r="B39">
        <f t="shared" si="0"/>
        <v>9</v>
      </c>
      <c r="C39">
        <f t="shared" ref="C39:L39" si="44">SEARCH("|",$A39,B39+1)</f>
        <v>57</v>
      </c>
      <c r="D39">
        <f t="shared" si="44"/>
        <v>71</v>
      </c>
      <c r="E39">
        <f t="shared" si="44"/>
        <v>86</v>
      </c>
      <c r="F39">
        <f t="shared" si="44"/>
        <v>108</v>
      </c>
      <c r="G39">
        <f t="shared" si="44"/>
        <v>118</v>
      </c>
      <c r="H39">
        <f t="shared" si="44"/>
        <v>165</v>
      </c>
      <c r="I39">
        <f t="shared" si="44"/>
        <v>291</v>
      </c>
      <c r="J39">
        <f t="shared" si="44"/>
        <v>419</v>
      </c>
      <c r="K39">
        <f t="shared" si="2"/>
        <v>422</v>
      </c>
      <c r="L39" s="1" t="str">
        <f t="shared" si="3"/>
        <v>imgUrl:Matthew-Olyphant-Black-Hole-Sun-2011.jpg</v>
      </c>
      <c r="M39" s="1" t="str">
        <f t="shared" si="4"/>
        <v>maxWidth:1600</v>
      </c>
      <c r="N39" s="1" t="str">
        <f t="shared" si="5"/>
        <v>maxHeight:1013</v>
      </c>
      <c r="O39" s="1" t="str">
        <f t="shared" si="6"/>
        <v>orientation:landscape</v>
      </c>
      <c r="P39" s="1" t="str">
        <f t="shared" si="7"/>
        <v>index2:34</v>
      </c>
      <c r="Q39" s="1" t="str">
        <f t="shared" si="8"/>
        <v>thumb:Matthew-Olyphant-Black-Hole-Sun-2011.jpg</v>
      </c>
      <c r="R39" s="1" t="str">
        <f t="shared" si="9"/>
        <v>alt:Matthew Olyphant - Black Hole Sun - 2011 - Spray paint,oil,oil paint stick,charcoal,acrylic,on canvas - 34&amp;#34; x 48&amp;#34;</v>
      </c>
      <c r="S39" s="1" t="str">
        <f t="shared" si="10"/>
        <v>title:Matthew Olyphant - Black Hole Sun - 2011 - Spray paint,oil,oil paint stick,charcoal,acrylic,on canvas - 34&amp;#34; x 48&amp;#34;</v>
      </c>
      <c r="T39" s="1">
        <f t="shared" si="11"/>
        <v>114</v>
      </c>
      <c r="U39" s="1">
        <f t="shared" si="12"/>
        <v>124</v>
      </c>
    </row>
    <row r="40" spans="1:21">
      <c r="A40" t="s">
        <v>33</v>
      </c>
      <c r="B40">
        <f t="shared" si="0"/>
        <v>9</v>
      </c>
      <c r="C40">
        <f t="shared" ref="C40:L40" si="45">SEARCH("|",$A40,B40+1)</f>
        <v>58</v>
      </c>
      <c r="D40">
        <f t="shared" si="45"/>
        <v>72</v>
      </c>
      <c r="E40">
        <f t="shared" si="45"/>
        <v>87</v>
      </c>
      <c r="F40">
        <f t="shared" si="45"/>
        <v>109</v>
      </c>
      <c r="G40">
        <f t="shared" si="45"/>
        <v>119</v>
      </c>
      <c r="H40">
        <f t="shared" si="45"/>
        <v>167</v>
      </c>
      <c r="I40">
        <f t="shared" si="45"/>
        <v>294</v>
      </c>
      <c r="J40">
        <f t="shared" si="45"/>
        <v>423</v>
      </c>
      <c r="K40">
        <f t="shared" si="2"/>
        <v>426</v>
      </c>
      <c r="L40" s="1" t="str">
        <f t="shared" si="3"/>
        <v>imgUrl:Matthew-Olyphant-Suburban-Sunset-2011.jpg</v>
      </c>
      <c r="M40" s="1" t="str">
        <f t="shared" si="4"/>
        <v>maxWidth:1600</v>
      </c>
      <c r="N40" s="1" t="str">
        <f t="shared" si="5"/>
        <v>maxHeight:1177</v>
      </c>
      <c r="O40" s="1" t="str">
        <f t="shared" si="6"/>
        <v>orientation:landscape</v>
      </c>
      <c r="P40" s="1" t="str">
        <f t="shared" si="7"/>
        <v>index2:35</v>
      </c>
      <c r="Q40" s="1" t="str">
        <f t="shared" si="8"/>
        <v>thumb:Matthew-Olyphant-Suburban-Sunset-2011.jpg</v>
      </c>
      <c r="R40" s="1" t="str">
        <f t="shared" si="9"/>
        <v>alt:Matthew Olyphant - Suburban Sunset - 2011 - Spray paint,acrylic,oil,oil paint stick,charcoal,on canvas - 44&amp;#34; x 56&amp;#34;</v>
      </c>
      <c r="S40" s="1" t="str">
        <f t="shared" si="10"/>
        <v>title:Matthew Olyphant - Suburban Sunset - 2011 - Spray paint,acrylic,oil,oil paint stick,charcoal,on canvas - 44&amp;#34; x 56&amp;#34;</v>
      </c>
      <c r="T40" s="1">
        <f t="shared" si="11"/>
        <v>115</v>
      </c>
      <c r="U40" s="1">
        <f t="shared" si="12"/>
        <v>125</v>
      </c>
    </row>
    <row r="41" spans="1:21">
      <c r="A41" t="s">
        <v>34</v>
      </c>
      <c r="B41">
        <f t="shared" si="0"/>
        <v>9</v>
      </c>
      <c r="C41">
        <f t="shared" ref="C41:L41" si="46">SEARCH("|",$A41,B41+1)</f>
        <v>63</v>
      </c>
      <c r="D41">
        <f t="shared" si="46"/>
        <v>77</v>
      </c>
      <c r="E41">
        <f t="shared" si="46"/>
        <v>92</v>
      </c>
      <c r="F41">
        <f t="shared" si="46"/>
        <v>114</v>
      </c>
      <c r="G41">
        <f t="shared" si="46"/>
        <v>124</v>
      </c>
      <c r="H41">
        <f t="shared" si="46"/>
        <v>177</v>
      </c>
      <c r="I41">
        <f t="shared" si="46"/>
        <v>309</v>
      </c>
      <c r="J41">
        <f t="shared" si="46"/>
        <v>443</v>
      </c>
      <c r="K41">
        <f t="shared" si="2"/>
        <v>446</v>
      </c>
      <c r="L41" s="1" t="str">
        <f t="shared" si="3"/>
        <v>imgUrl:Matthew-Olyphant-Suburban-Black-Cloud-2011.jpg</v>
      </c>
      <c r="M41" s="1" t="str">
        <f t="shared" si="4"/>
        <v>maxWidth:1600</v>
      </c>
      <c r="N41" s="1" t="str">
        <f t="shared" si="5"/>
        <v>maxHeight:1162</v>
      </c>
      <c r="O41" s="1" t="str">
        <f t="shared" si="6"/>
        <v>orientation:landscape</v>
      </c>
      <c r="P41" s="1" t="str">
        <f t="shared" si="7"/>
        <v>index2:36</v>
      </c>
      <c r="Q41" s="1" t="str">
        <f t="shared" si="8"/>
        <v>thumb:Matthew-Olyphant-Suburban-Black-Cloud-2011.jpg</v>
      </c>
      <c r="R41" s="1" t="str">
        <f t="shared" si="9"/>
        <v>alt:Matthew Olyphant - Suburban Black Cloud - 2011 - Spray paint,oil,oil paint stick,charcoal,acrylic,on canvas - 44&amp;#34; x 56&amp;#34;</v>
      </c>
      <c r="S41" s="1" t="str">
        <f t="shared" si="10"/>
        <v>title:Matthew Olyphant - Suburban Black Cloud - 2011 - Spray paint,oil,oil paint stick,charcoal,acrylic,on canvas - 44&amp;#34; x 56&amp;#34;</v>
      </c>
      <c r="T41" s="1">
        <f t="shared" si="11"/>
        <v>120</v>
      </c>
      <c r="U41" s="1">
        <f t="shared" si="12"/>
        <v>130</v>
      </c>
    </row>
    <row r="42" spans="1:21">
      <c r="A42" t="s">
        <v>35</v>
      </c>
      <c r="B42">
        <f t="shared" si="0"/>
        <v>9</v>
      </c>
      <c r="C42">
        <f t="shared" ref="C42:L42" si="47">SEARCH("|",$A42,B42+1)</f>
        <v>62</v>
      </c>
      <c r="D42">
        <f t="shared" si="47"/>
        <v>76</v>
      </c>
      <c r="E42">
        <f t="shared" si="47"/>
        <v>91</v>
      </c>
      <c r="F42">
        <f t="shared" si="47"/>
        <v>112</v>
      </c>
      <c r="G42">
        <f t="shared" si="47"/>
        <v>122</v>
      </c>
      <c r="H42">
        <f t="shared" si="47"/>
        <v>174</v>
      </c>
      <c r="I42">
        <f t="shared" si="47"/>
        <v>291</v>
      </c>
      <c r="J42">
        <f t="shared" si="47"/>
        <v>410</v>
      </c>
      <c r="K42">
        <f t="shared" si="2"/>
        <v>413</v>
      </c>
      <c r="L42" s="1" t="str">
        <f t="shared" si="3"/>
        <v>imgUrl:Matthew-Olyphant-Cruising-Prohibited-2011.jpg</v>
      </c>
      <c r="M42" s="1" t="str">
        <f t="shared" si="4"/>
        <v>maxWidth:1600</v>
      </c>
      <c r="N42" s="1" t="str">
        <f t="shared" si="5"/>
        <v>maxHeight:2310</v>
      </c>
      <c r="O42" s="1" t="str">
        <f t="shared" si="6"/>
        <v>orientation:portrait</v>
      </c>
      <c r="P42" s="1" t="str">
        <f t="shared" si="7"/>
        <v>index2:37</v>
      </c>
      <c r="Q42" s="1" t="str">
        <f t="shared" si="8"/>
        <v>thumb:Matthew-Olyphant-Cruising-Prohibited-2011.jpg</v>
      </c>
      <c r="R42" s="1" t="str">
        <f t="shared" si="9"/>
        <v>alt:Matthew Olyphant - Cruising Prohibited - 2011 - Spray paint,charcoal,gesso,acrylic,on canvas - 42&amp;#34; x 72&amp;#34;</v>
      </c>
      <c r="S42" s="1" t="str">
        <f t="shared" si="10"/>
        <v>title:Matthew Olyphant - Cruising Prohibited - 2011 - Spray paint,charcoal,gesso,acrylic,on canvas - 42&amp;#34; x 72&amp;#34;</v>
      </c>
      <c r="T42" s="1">
        <f t="shared" si="11"/>
        <v>105</v>
      </c>
      <c r="U42" s="1">
        <f t="shared" si="12"/>
        <v>115</v>
      </c>
    </row>
    <row r="43" spans="1:21">
      <c r="A43" t="s">
        <v>36</v>
      </c>
      <c r="B43">
        <f t="shared" si="0"/>
        <v>9</v>
      </c>
      <c r="C43">
        <f t="shared" ref="C43:L43" si="48">SEARCH("|",$A43,B43+1)</f>
        <v>54</v>
      </c>
      <c r="D43">
        <f t="shared" si="48"/>
        <v>68</v>
      </c>
      <c r="E43">
        <f t="shared" si="48"/>
        <v>83</v>
      </c>
      <c r="F43">
        <f t="shared" si="48"/>
        <v>104</v>
      </c>
      <c r="G43">
        <f t="shared" si="48"/>
        <v>114</v>
      </c>
      <c r="H43">
        <f t="shared" si="48"/>
        <v>158</v>
      </c>
      <c r="I43">
        <f t="shared" si="48"/>
        <v>281</v>
      </c>
      <c r="J43">
        <f t="shared" si="48"/>
        <v>406</v>
      </c>
      <c r="K43">
        <f t="shared" si="2"/>
        <v>409</v>
      </c>
      <c r="L43" s="1" t="str">
        <f t="shared" si="3"/>
        <v>imgUrl:Matthew-Olyphant-Seventy-two-2011.jpg</v>
      </c>
      <c r="M43" s="1" t="str">
        <f t="shared" si="4"/>
        <v>maxWidth:1600</v>
      </c>
      <c r="N43" s="1" t="str">
        <f t="shared" si="5"/>
        <v>maxHeight:1959</v>
      </c>
      <c r="O43" s="1" t="str">
        <f t="shared" si="6"/>
        <v>orientation:portrait</v>
      </c>
      <c r="P43" s="1" t="str">
        <f t="shared" si="7"/>
        <v>index2:38</v>
      </c>
      <c r="Q43" s="1" t="str">
        <f t="shared" si="8"/>
        <v>thumb:Matthew-Olyphant-Seventy-two-2011.jpg</v>
      </c>
      <c r="R43" s="1" t="str">
        <f t="shared" si="9"/>
        <v>alt:Matthew Olyphant - Seventy-two - 2011 - Spray paint,oil,oil paint stick,acrylic,charcoal,on canvas - 46&amp;#34; x 52&amp;#34;</v>
      </c>
      <c r="S43" s="1" t="str">
        <f t="shared" si="10"/>
        <v>title:Matthew Olyphant - Seventy-two - 2011 - Spray paint,oil,oil paint stick,acrylic,charcoal,on canvas - 46&amp;#34; x 52&amp;#34;</v>
      </c>
      <c r="T43" s="1">
        <f t="shared" si="11"/>
        <v>111</v>
      </c>
      <c r="U43" s="1">
        <f t="shared" si="12"/>
        <v>121</v>
      </c>
    </row>
    <row r="44" spans="1:21">
      <c r="A44" t="s">
        <v>37</v>
      </c>
      <c r="B44">
        <f t="shared" si="0"/>
        <v>9</v>
      </c>
      <c r="C44">
        <f t="shared" ref="C44:L44" si="49">SEARCH("|",$A44,B44+1)</f>
        <v>47</v>
      </c>
      <c r="D44">
        <f t="shared" si="49"/>
        <v>61</v>
      </c>
      <c r="E44">
        <f t="shared" si="49"/>
        <v>75</v>
      </c>
      <c r="F44">
        <f t="shared" si="49"/>
        <v>96</v>
      </c>
      <c r="G44">
        <f t="shared" si="49"/>
        <v>106</v>
      </c>
      <c r="H44">
        <f t="shared" si="49"/>
        <v>143</v>
      </c>
      <c r="I44">
        <f t="shared" si="49"/>
        <v>253</v>
      </c>
      <c r="J44">
        <f t="shared" si="49"/>
        <v>365</v>
      </c>
      <c r="K44">
        <f t="shared" si="2"/>
        <v>368</v>
      </c>
      <c r="L44" s="1" t="str">
        <f t="shared" si="3"/>
        <v>imgUrl:Matthew-Olyphant-WWCH-2011.jpg</v>
      </c>
      <c r="M44" s="1" t="str">
        <f t="shared" si="4"/>
        <v>maxWidth:1600</v>
      </c>
      <c r="N44" s="1" t="str">
        <f t="shared" si="5"/>
        <v>maxHeight:528</v>
      </c>
      <c r="O44" s="1" t="str">
        <f t="shared" si="6"/>
        <v>orientation:portrait</v>
      </c>
      <c r="P44" s="1" t="str">
        <f t="shared" si="7"/>
        <v>index2:39</v>
      </c>
      <c r="Q44" s="1" t="str">
        <f t="shared" si="8"/>
        <v>thumb:Matthew-Olyphant-WWCH-2011.jpg</v>
      </c>
      <c r="R44" s="1" t="str">
        <f t="shared" si="9"/>
        <v>alt:Matthew Olyphant - WWCH - 2011 - Diptych - Spray paint,charcoal,oil,acrylic,on canvas - 24&amp;#34; x 72&amp;#34;</v>
      </c>
      <c r="S44" s="1" t="str">
        <f t="shared" si="10"/>
        <v>title:Matthew Olyphant - WWCH - 2011 - Diptych - Spray paint,charcoal,oil,acrylic,on canvas - 24&amp;#34; x 72&amp;#34;</v>
      </c>
      <c r="T44" s="1">
        <f t="shared" si="11"/>
        <v>98</v>
      </c>
      <c r="U44" s="1">
        <f t="shared" si="12"/>
        <v>108</v>
      </c>
    </row>
    <row r="45" spans="1:21">
      <c r="A45" t="s">
        <v>38</v>
      </c>
      <c r="B45">
        <f t="shared" si="0"/>
        <v>9</v>
      </c>
      <c r="C45">
        <f t="shared" ref="C45:L45" si="50">SEARCH("|",$A45,B45+1)</f>
        <v>56</v>
      </c>
      <c r="D45">
        <f t="shared" si="50"/>
        <v>70</v>
      </c>
      <c r="E45">
        <f t="shared" si="50"/>
        <v>85</v>
      </c>
      <c r="F45">
        <f t="shared" si="50"/>
        <v>107</v>
      </c>
      <c r="G45">
        <f t="shared" si="50"/>
        <v>117</v>
      </c>
      <c r="H45">
        <f t="shared" si="50"/>
        <v>163</v>
      </c>
      <c r="I45">
        <f t="shared" si="50"/>
        <v>288</v>
      </c>
      <c r="J45">
        <f t="shared" si="50"/>
        <v>415</v>
      </c>
      <c r="K45">
        <f t="shared" si="2"/>
        <v>418</v>
      </c>
      <c r="L45" s="1" t="str">
        <f t="shared" si="3"/>
        <v>imgUrl:Matthew-Olyphant-One-More-Year-2011.jpg</v>
      </c>
      <c r="M45" s="1" t="str">
        <f t="shared" si="4"/>
        <v>maxWidth:1600</v>
      </c>
      <c r="N45" s="1" t="str">
        <f t="shared" si="5"/>
        <v>maxHeight:1206</v>
      </c>
      <c r="O45" s="1" t="str">
        <f t="shared" si="6"/>
        <v>orientation:landscape</v>
      </c>
      <c r="P45" s="1" t="str">
        <f t="shared" si="7"/>
        <v>index2:40</v>
      </c>
      <c r="Q45" s="1" t="str">
        <f t="shared" si="8"/>
        <v>thumb:Matthew-Olyphant-One-More-Year-2011.jpg</v>
      </c>
      <c r="R45" s="1" t="str">
        <f t="shared" si="9"/>
        <v>alt:Matthew Olyphant - One More Year - 2011 - Spray paint,charcoal,acrylic,oil,oil paint stick,on canvas - 32&amp;#34; x 46&amp;#34;</v>
      </c>
      <c r="S45" s="1" t="str">
        <f t="shared" si="10"/>
        <v>title:Matthew Olyphant - One More Year - 2011 - Spray paint,charcoal,acrylic,oil,oil paint stick,on canvas - 32&amp;#34; x 46&amp;#34;</v>
      </c>
      <c r="T45" s="1">
        <f t="shared" si="11"/>
        <v>113</v>
      </c>
      <c r="U45" s="1">
        <f t="shared" si="12"/>
        <v>123</v>
      </c>
    </row>
    <row r="46" spans="1:21">
      <c r="A46" t="s">
        <v>39</v>
      </c>
      <c r="B46">
        <f t="shared" si="0"/>
        <v>9</v>
      </c>
      <c r="C46">
        <f t="shared" ref="C46:L46" si="51">SEARCH("|",$A46,B46+1)</f>
        <v>53</v>
      </c>
      <c r="D46">
        <f t="shared" si="51"/>
        <v>67</v>
      </c>
      <c r="E46">
        <f t="shared" si="51"/>
        <v>81</v>
      </c>
      <c r="F46">
        <f t="shared" si="51"/>
        <v>102</v>
      </c>
      <c r="G46">
        <f t="shared" si="51"/>
        <v>112</v>
      </c>
      <c r="H46">
        <f t="shared" si="51"/>
        <v>155</v>
      </c>
      <c r="I46">
        <f t="shared" si="51"/>
        <v>310</v>
      </c>
      <c r="J46">
        <f t="shared" si="51"/>
        <v>467</v>
      </c>
      <c r="K46">
        <f t="shared" si="2"/>
        <v>470</v>
      </c>
      <c r="L46" s="1" t="str">
        <f t="shared" si="3"/>
        <v>imgUrl:Matthew-Olyphant-Summertime-2011.jpg</v>
      </c>
      <c r="M46" s="1" t="str">
        <f t="shared" si="4"/>
        <v>maxWidth:1600</v>
      </c>
      <c r="N46" s="1" t="str">
        <f t="shared" si="5"/>
        <v>maxHeight:531</v>
      </c>
      <c r="O46" s="1" t="str">
        <f t="shared" si="6"/>
        <v>orientation:portrait</v>
      </c>
      <c r="P46" s="1" t="str">
        <f t="shared" si="7"/>
        <v>index2:41</v>
      </c>
      <c r="Q46" s="1" t="str">
        <f t="shared" si="8"/>
        <v>thumb:Matthew-Olyphant-Summertime-2011.jpg</v>
      </c>
      <c r="R46" s="1" t="str">
        <f t="shared" si="9"/>
        <v>alt:Matthew Olyphant - Summertime - 2011 - Diptych - (Commission Piece) Oil, Acrylic, Spray Paint, Charcoal, Oil Paint Stick On Canvas - 24&amp;#34; x 72&amp;#34;</v>
      </c>
      <c r="S46" s="1" t="str">
        <f t="shared" si="10"/>
        <v>title:Matthew Olyphant - Summertime - 2011 - Diptych - (Commission Piece) Oil, Acrylic, Spray Paint, Charcoal, Oil Paint Stick On Canvas - 24&amp;#34; x 72&amp;#34;</v>
      </c>
      <c r="T46" s="1">
        <f t="shared" si="11"/>
        <v>143</v>
      </c>
      <c r="U46" s="1">
        <f t="shared" si="12"/>
        <v>153</v>
      </c>
    </row>
    <row r="47" spans="1:21">
      <c r="A47" t="s">
        <v>40</v>
      </c>
      <c r="B47">
        <f t="shared" si="0"/>
        <v>9</v>
      </c>
      <c r="C47">
        <f t="shared" ref="C47:L47" si="52">SEARCH("|",$A47,B47+1)</f>
        <v>50</v>
      </c>
      <c r="D47">
        <f t="shared" si="52"/>
        <v>64</v>
      </c>
      <c r="E47">
        <f t="shared" si="52"/>
        <v>78</v>
      </c>
      <c r="F47">
        <f t="shared" si="52"/>
        <v>99</v>
      </c>
      <c r="G47">
        <f t="shared" si="52"/>
        <v>109</v>
      </c>
      <c r="H47">
        <f t="shared" si="52"/>
        <v>149</v>
      </c>
      <c r="I47">
        <f t="shared" si="52"/>
        <v>260</v>
      </c>
      <c r="J47">
        <f t="shared" si="52"/>
        <v>373</v>
      </c>
      <c r="K47">
        <f t="shared" si="2"/>
        <v>376</v>
      </c>
      <c r="L47" s="1" t="str">
        <f t="shared" si="3"/>
        <v>imgUrl:Matthew-Olyphant-Blue-SF-2011.jpg</v>
      </c>
      <c r="M47" s="1" t="str">
        <f t="shared" si="4"/>
        <v>maxWidth:1600</v>
      </c>
      <c r="N47" s="1" t="str">
        <f t="shared" si="5"/>
        <v>maxHeight:816</v>
      </c>
      <c r="O47" s="1" t="str">
        <f t="shared" si="6"/>
        <v>orientation:portrait</v>
      </c>
      <c r="P47" s="1" t="str">
        <f t="shared" si="7"/>
        <v>index2:42</v>
      </c>
      <c r="Q47" s="1" t="str">
        <f t="shared" si="8"/>
        <v>thumb:Matthew-Olyphant-Blue-SF-2011.jpg</v>
      </c>
      <c r="R47" s="1" t="str">
        <f t="shared" si="9"/>
        <v>alt:Matthew Olyphant - Blue SF - 2011 - Spray paint,oil paint stick,oil,charcoal,on canvas - 26&amp;#34; x 44&amp;#34;</v>
      </c>
      <c r="S47" s="1" t="str">
        <f t="shared" si="10"/>
        <v>title:Matthew Olyphant - Blue SF - 2011 - Spray paint,oil paint stick,oil,charcoal,on canvas - 26&amp;#34; x 44&amp;#34;</v>
      </c>
      <c r="T47" s="1">
        <f t="shared" si="11"/>
        <v>99</v>
      </c>
      <c r="U47" s="1">
        <f t="shared" si="12"/>
        <v>109</v>
      </c>
    </row>
    <row r="48" spans="1:21">
      <c r="A48" t="s">
        <v>41</v>
      </c>
      <c r="B48">
        <f t="shared" si="0"/>
        <v>9</v>
      </c>
      <c r="C48">
        <f t="shared" ref="C48:L48" si="53">SEARCH("|",$A48,B48+1)</f>
        <v>54</v>
      </c>
      <c r="D48">
        <f t="shared" si="53"/>
        <v>68</v>
      </c>
      <c r="E48">
        <f t="shared" si="53"/>
        <v>82</v>
      </c>
      <c r="F48">
        <f t="shared" si="53"/>
        <v>103</v>
      </c>
      <c r="G48">
        <f t="shared" si="53"/>
        <v>113</v>
      </c>
      <c r="H48">
        <f t="shared" si="53"/>
        <v>157</v>
      </c>
      <c r="I48">
        <f t="shared" si="53"/>
        <v>280</v>
      </c>
      <c r="J48">
        <f t="shared" si="53"/>
        <v>405</v>
      </c>
      <c r="K48">
        <f t="shared" si="2"/>
        <v>408</v>
      </c>
      <c r="L48" s="1" t="str">
        <f t="shared" si="3"/>
        <v>imgUrl:Matthew-Olyphant-City-lights-2011.jpg</v>
      </c>
      <c r="M48" s="1" t="str">
        <f t="shared" si="4"/>
        <v>maxWidth:1600</v>
      </c>
      <c r="N48" s="1" t="str">
        <f t="shared" si="5"/>
        <v>maxHeight:795</v>
      </c>
      <c r="O48" s="1" t="str">
        <f t="shared" si="6"/>
        <v>orientation:portrait</v>
      </c>
      <c r="P48" s="1" t="str">
        <f t="shared" si="7"/>
        <v>index2:43</v>
      </c>
      <c r="Q48" s="1" t="str">
        <f t="shared" si="8"/>
        <v>thumb:Matthew-Olyphant-City-lights-2011.jpg</v>
      </c>
      <c r="R48" s="1" t="str">
        <f t="shared" si="9"/>
        <v>alt:Matthew Olyphant - City lights - 2011 - Spray paint,oil,oil paint stick,acrylic,charcoal,on canvas - 32&amp;#34; x 46&amp;#34;</v>
      </c>
      <c r="S48" s="1" t="str">
        <f t="shared" si="10"/>
        <v>title:Matthew Olyphant - City lights - 2011 - Spray paint,oil,oil paint stick,acrylic,charcoal,on canvas - 32&amp;#34; x 46&amp;#34;</v>
      </c>
      <c r="T48" s="1">
        <f t="shared" si="11"/>
        <v>111</v>
      </c>
      <c r="U48" s="1">
        <f t="shared" si="12"/>
        <v>121</v>
      </c>
    </row>
    <row r="49" spans="1:21">
      <c r="A49" t="s">
        <v>42</v>
      </c>
      <c r="B49">
        <f t="shared" si="0"/>
        <v>9</v>
      </c>
      <c r="C49">
        <f t="shared" ref="C49:L49" si="54">SEARCH("|",$A49,B49+1)</f>
        <v>52</v>
      </c>
      <c r="D49">
        <f t="shared" si="54"/>
        <v>66</v>
      </c>
      <c r="E49">
        <f t="shared" si="54"/>
        <v>81</v>
      </c>
      <c r="F49">
        <f t="shared" si="54"/>
        <v>103</v>
      </c>
      <c r="G49">
        <f t="shared" si="54"/>
        <v>113</v>
      </c>
      <c r="H49">
        <f t="shared" si="54"/>
        <v>155</v>
      </c>
      <c r="I49">
        <f t="shared" si="54"/>
        <v>276</v>
      </c>
      <c r="J49">
        <f t="shared" si="54"/>
        <v>399</v>
      </c>
      <c r="K49">
        <f t="shared" si="2"/>
        <v>402</v>
      </c>
      <c r="L49" s="1" t="str">
        <f t="shared" si="3"/>
        <v>imgUrl:Matthew-Olyphant-Full-Moon-2011.jpg</v>
      </c>
      <c r="M49" s="1" t="str">
        <f t="shared" si="4"/>
        <v>maxWidth:1600</v>
      </c>
      <c r="N49" s="1" t="str">
        <f t="shared" si="5"/>
        <v>maxHeight:1086</v>
      </c>
      <c r="O49" s="1" t="str">
        <f t="shared" si="6"/>
        <v>orientation:landscape</v>
      </c>
      <c r="P49" s="1" t="str">
        <f t="shared" si="7"/>
        <v>index2:44</v>
      </c>
      <c r="Q49" s="1" t="str">
        <f t="shared" si="8"/>
        <v>thumb:Matthew-Olyphant-Full-Moon-2011.jpg</v>
      </c>
      <c r="R49" s="1" t="str">
        <f t="shared" si="9"/>
        <v>alt:Matthew Olyphant - Full Moon - 2011 - Spray paint,oil,oil paint stick,charcoal,acrylic,on canvas - 24&amp;#34; x 38&amp;#34;</v>
      </c>
      <c r="S49" s="1" t="str">
        <f t="shared" si="10"/>
        <v>title:Matthew Olyphant - Full Moon - 2011 - Spray paint,oil,oil paint stick,charcoal,acrylic,on canvas - 24&amp;#34; x 38&amp;#34;</v>
      </c>
      <c r="T49" s="1">
        <f t="shared" si="11"/>
        <v>109</v>
      </c>
      <c r="U49" s="1">
        <f t="shared" si="12"/>
        <v>119</v>
      </c>
    </row>
    <row r="50" spans="1:21">
      <c r="A50" t="s">
        <v>43</v>
      </c>
      <c r="B50">
        <f t="shared" si="0"/>
        <v>9</v>
      </c>
      <c r="C50">
        <f t="shared" ref="C50:L50" si="55">SEARCH("|",$A50,B50+1)</f>
        <v>45</v>
      </c>
      <c r="D50">
        <f t="shared" si="55"/>
        <v>59</v>
      </c>
      <c r="E50">
        <f t="shared" si="55"/>
        <v>73</v>
      </c>
      <c r="F50">
        <f t="shared" si="55"/>
        <v>94</v>
      </c>
      <c r="G50">
        <f t="shared" si="55"/>
        <v>104</v>
      </c>
      <c r="H50">
        <f t="shared" si="55"/>
        <v>139</v>
      </c>
      <c r="I50">
        <f t="shared" si="55"/>
        <v>242</v>
      </c>
      <c r="J50">
        <f t="shared" si="55"/>
        <v>347</v>
      </c>
      <c r="K50">
        <f t="shared" si="2"/>
        <v>350</v>
      </c>
      <c r="L50" s="1" t="str">
        <f t="shared" si="3"/>
        <v>imgUrl:Matthew-Olyphant-JJ-2011.jpg</v>
      </c>
      <c r="M50" s="1" t="str">
        <f t="shared" si="4"/>
        <v>maxWidth:1600</v>
      </c>
      <c r="N50" s="1" t="str">
        <f t="shared" si="5"/>
        <v>maxHeight:855</v>
      </c>
      <c r="O50" s="1" t="str">
        <f t="shared" si="6"/>
        <v>orientation:portrait</v>
      </c>
      <c r="P50" s="1" t="str">
        <f t="shared" si="7"/>
        <v>index2:45</v>
      </c>
      <c r="Q50" s="1" t="str">
        <f t="shared" si="8"/>
        <v>thumb:Matthew-Olyphant-JJ-2011.jpg</v>
      </c>
      <c r="R50" s="1" t="str">
        <f t="shared" si="9"/>
        <v>alt:Matthew Olyphant - JJ - 2011 - Spray paint,oil paint stick,gesso,oil,on canvas - 30&amp;#34; x 60&amp;#34;</v>
      </c>
      <c r="S50" s="1" t="str">
        <f t="shared" si="10"/>
        <v>title:Matthew Olyphant - JJ - 2011 - Spray paint,oil paint stick,gesso,oil,on canvas - 30&amp;#34; x 60&amp;#34;</v>
      </c>
      <c r="T50" s="1">
        <f t="shared" si="11"/>
        <v>91</v>
      </c>
      <c r="U50" s="1">
        <f t="shared" si="12"/>
        <v>101</v>
      </c>
    </row>
    <row r="51" spans="1:21">
      <c r="A51" t="s">
        <v>44</v>
      </c>
      <c r="B51">
        <f t="shared" si="0"/>
        <v>9</v>
      </c>
      <c r="C51">
        <f t="shared" ref="C51:L51" si="56">SEARCH("|",$A51,B51+1)</f>
        <v>58</v>
      </c>
      <c r="D51">
        <f t="shared" si="56"/>
        <v>72</v>
      </c>
      <c r="E51">
        <f t="shared" si="56"/>
        <v>87</v>
      </c>
      <c r="F51">
        <f t="shared" si="56"/>
        <v>109</v>
      </c>
      <c r="G51">
        <f t="shared" si="56"/>
        <v>119</v>
      </c>
      <c r="H51">
        <f t="shared" si="56"/>
        <v>167</v>
      </c>
      <c r="I51">
        <f t="shared" si="56"/>
        <v>294</v>
      </c>
      <c r="J51">
        <f t="shared" si="56"/>
        <v>423</v>
      </c>
      <c r="K51">
        <f t="shared" si="2"/>
        <v>426</v>
      </c>
      <c r="L51" s="1" t="str">
        <f t="shared" si="3"/>
        <v>imgUrl:Matthew-Olyphant-Pink-Skyscraper-2011.jpg</v>
      </c>
      <c r="M51" s="1" t="str">
        <f t="shared" si="4"/>
        <v>maxWidth:1600</v>
      </c>
      <c r="N51" s="1" t="str">
        <f t="shared" si="5"/>
        <v>maxHeight:1288</v>
      </c>
      <c r="O51" s="1" t="str">
        <f t="shared" si="6"/>
        <v>orientation:landscape</v>
      </c>
      <c r="P51" s="1" t="str">
        <f t="shared" si="7"/>
        <v>index2:46</v>
      </c>
      <c r="Q51" s="1" t="str">
        <f t="shared" si="8"/>
        <v>thumb:Matthew-Olyphant-Pink-Skyscraper-2011.jpg</v>
      </c>
      <c r="R51" s="1" t="str">
        <f t="shared" si="9"/>
        <v>alt:Matthew Olyphant - Pink Skyscraper - 2011 - Charcoal,spray paint,oil,oil paint stick,acrylic,on canvas - 44&amp;#34; x 52&amp;#34;</v>
      </c>
      <c r="S51" s="1" t="str">
        <f t="shared" si="10"/>
        <v>title:Matthew Olyphant - Pink Skyscraper - 2011 - Charcoal,spray paint,oil,oil paint stick,acrylic,on canvas - 44&amp;#34; x 52&amp;#34;</v>
      </c>
      <c r="T51" s="1">
        <f t="shared" si="11"/>
        <v>115</v>
      </c>
      <c r="U51" s="1">
        <f t="shared" si="12"/>
        <v>125</v>
      </c>
    </row>
    <row r="52" spans="1:21">
      <c r="A52" t="s">
        <v>45</v>
      </c>
      <c r="B52">
        <f t="shared" si="0"/>
        <v>9</v>
      </c>
      <c r="C52">
        <f t="shared" ref="C52:L52" si="57">SEARCH("|",$A52,B52+1)</f>
        <v>54</v>
      </c>
      <c r="D52">
        <f t="shared" si="57"/>
        <v>68</v>
      </c>
      <c r="E52">
        <f t="shared" si="57"/>
        <v>83</v>
      </c>
      <c r="F52">
        <f t="shared" si="57"/>
        <v>104</v>
      </c>
      <c r="G52">
        <f t="shared" si="57"/>
        <v>114</v>
      </c>
      <c r="H52">
        <f t="shared" si="57"/>
        <v>158</v>
      </c>
      <c r="I52">
        <f t="shared" si="57"/>
        <v>268</v>
      </c>
      <c r="J52">
        <f t="shared" si="57"/>
        <v>380</v>
      </c>
      <c r="K52">
        <f t="shared" si="2"/>
        <v>383</v>
      </c>
      <c r="L52" s="1" t="str">
        <f t="shared" si="3"/>
        <v>imgUrl:Matthew-Olyphant-North-Bound-2011.jpg</v>
      </c>
      <c r="M52" s="1" t="str">
        <f t="shared" si="4"/>
        <v>maxWidth:1600</v>
      </c>
      <c r="N52" s="1" t="str">
        <f t="shared" si="5"/>
        <v>maxHeight:2607</v>
      </c>
      <c r="O52" s="1" t="str">
        <f t="shared" si="6"/>
        <v>orientation:portrait</v>
      </c>
      <c r="P52" s="1" t="str">
        <f t="shared" si="7"/>
        <v>index2:47</v>
      </c>
      <c r="Q52" s="1" t="str">
        <f t="shared" si="8"/>
        <v>thumb:Matthew-Olyphant-North-Bound-2011.jpg</v>
      </c>
      <c r="R52" s="1" t="str">
        <f t="shared" si="9"/>
        <v>alt:Matthew Olyphant - North Bound - 2011 - Spray paint,oil paint stick,acrylic,on canvas - 34&amp;#34; x 54&amp;#34;</v>
      </c>
      <c r="S52" s="1" t="str">
        <f t="shared" si="10"/>
        <v>title:Matthew Olyphant - North Bound - 2011 - Spray paint,oil paint stick,acrylic,on canvas - 34&amp;#34; x 54&amp;#34;</v>
      </c>
      <c r="T52" s="1">
        <f t="shared" si="11"/>
        <v>98</v>
      </c>
      <c r="U52" s="1">
        <f t="shared" si="12"/>
        <v>108</v>
      </c>
    </row>
    <row r="53" spans="1:21">
      <c r="A53" t="s">
        <v>46</v>
      </c>
      <c r="B53">
        <f t="shared" si="0"/>
        <v>9</v>
      </c>
      <c r="C53">
        <f t="shared" ref="C53:L53" si="58">SEARCH("|",$A53,B53+1)</f>
        <v>54</v>
      </c>
      <c r="D53">
        <f t="shared" si="58"/>
        <v>68</v>
      </c>
      <c r="E53">
        <f t="shared" si="58"/>
        <v>83</v>
      </c>
      <c r="F53">
        <f t="shared" si="58"/>
        <v>105</v>
      </c>
      <c r="G53">
        <f t="shared" si="58"/>
        <v>115</v>
      </c>
      <c r="H53">
        <f t="shared" si="58"/>
        <v>159</v>
      </c>
      <c r="I53">
        <f t="shared" si="58"/>
        <v>258</v>
      </c>
      <c r="J53">
        <f t="shared" si="58"/>
        <v>359</v>
      </c>
      <c r="K53">
        <f t="shared" si="2"/>
        <v>362</v>
      </c>
      <c r="L53" s="1" t="str">
        <f t="shared" si="3"/>
        <v>imgUrl:Matthew-Olyphant-City-Limits-2011.jpg</v>
      </c>
      <c r="M53" s="1" t="str">
        <f t="shared" si="4"/>
        <v>maxWidth:1600</v>
      </c>
      <c r="N53" s="1" t="str">
        <f t="shared" si="5"/>
        <v>maxHeight:1090</v>
      </c>
      <c r="O53" s="1" t="str">
        <f t="shared" si="6"/>
        <v>orientation:landscape</v>
      </c>
      <c r="P53" s="1" t="str">
        <f t="shared" si="7"/>
        <v>index2:48</v>
      </c>
      <c r="Q53" s="1" t="str">
        <f t="shared" si="8"/>
        <v>thumb:Matthew-Olyphant-City-Limits-2011.jpg</v>
      </c>
      <c r="R53" s="1" t="str">
        <f t="shared" si="9"/>
        <v>alt:Matthew Olyphant - City Limits - 2011 - Spray paint,charcoal,oil,on canvas - 42&amp;#34; x 62&amp;#34;</v>
      </c>
      <c r="S53" s="1" t="str">
        <f t="shared" si="10"/>
        <v>title:Matthew Olyphant - City Limits - 2011 - Spray paint,charcoal,oil,on canvas - 42&amp;#34; x 62&amp;#34;</v>
      </c>
      <c r="T53" s="1">
        <f t="shared" si="11"/>
        <v>87</v>
      </c>
      <c r="U53" s="1">
        <f t="shared" si="12"/>
        <v>97</v>
      </c>
    </row>
    <row r="54" spans="1:21">
      <c r="A54" t="s">
        <v>47</v>
      </c>
      <c r="B54">
        <f t="shared" si="0"/>
        <v>9</v>
      </c>
      <c r="C54">
        <f t="shared" ref="C54:L54" si="59">SEARCH("|",$A54,B54+1)</f>
        <v>47</v>
      </c>
      <c r="D54">
        <f t="shared" si="59"/>
        <v>61</v>
      </c>
      <c r="E54">
        <f t="shared" si="59"/>
        <v>76</v>
      </c>
      <c r="F54">
        <f t="shared" si="59"/>
        <v>97</v>
      </c>
      <c r="G54">
        <f t="shared" si="59"/>
        <v>107</v>
      </c>
      <c r="H54">
        <f t="shared" si="59"/>
        <v>144</v>
      </c>
      <c r="I54">
        <f t="shared" si="59"/>
        <v>264</v>
      </c>
      <c r="J54">
        <f t="shared" si="59"/>
        <v>386</v>
      </c>
      <c r="K54">
        <f t="shared" si="2"/>
        <v>389</v>
      </c>
      <c r="L54" s="1" t="str">
        <f t="shared" si="3"/>
        <v>imgUrl:Matthew-Olyphant-Taxi-2010.jpg</v>
      </c>
      <c r="M54" s="1" t="str">
        <f t="shared" si="4"/>
        <v>maxWidth:1600</v>
      </c>
      <c r="N54" s="1" t="str">
        <f t="shared" si="5"/>
        <v>maxHeight:1791</v>
      </c>
      <c r="O54" s="1" t="str">
        <f t="shared" si="6"/>
        <v>orientation:portrait</v>
      </c>
      <c r="P54" s="1" t="str">
        <f t="shared" si="7"/>
        <v>index2:49</v>
      </c>
      <c r="Q54" s="1" t="str">
        <f t="shared" si="8"/>
        <v>thumb:Matthew-Olyphant-Taxi-2010.jpg</v>
      </c>
      <c r="R54" s="1" t="str">
        <f t="shared" si="9"/>
        <v>alt:Matthew Olyphant - Taxi - 2010 - Oil, Acrylic, Oil Paint Stick, Spray Paint, Charcoal On Canvas - 46&amp;#34; x 58&amp;#34;</v>
      </c>
      <c r="S54" s="1" t="str">
        <f t="shared" si="10"/>
        <v>title:Matthew Olyphant - Taxi - 2010 - Oil, Acrylic, Oil Paint Stick, Spray Paint, Charcoal On Canvas - 46&amp;#34; x 58&amp;#34;</v>
      </c>
      <c r="T54" s="1">
        <f t="shared" si="11"/>
        <v>108</v>
      </c>
      <c r="U54" s="1">
        <f t="shared" si="12"/>
        <v>118</v>
      </c>
    </row>
    <row r="55" spans="1:21">
      <c r="A55" t="s">
        <v>48</v>
      </c>
      <c r="B55">
        <f t="shared" si="0"/>
        <v>9</v>
      </c>
      <c r="C55">
        <f t="shared" ref="C55:L55" si="60">SEARCH("|",$A55,B55+1)</f>
        <v>56</v>
      </c>
      <c r="D55">
        <f t="shared" si="60"/>
        <v>70</v>
      </c>
      <c r="E55">
        <f t="shared" si="60"/>
        <v>84</v>
      </c>
      <c r="F55">
        <f t="shared" si="60"/>
        <v>105</v>
      </c>
      <c r="G55">
        <f t="shared" si="60"/>
        <v>115</v>
      </c>
      <c r="H55">
        <f t="shared" si="60"/>
        <v>161</v>
      </c>
      <c r="I55">
        <f t="shared" si="60"/>
        <v>258</v>
      </c>
      <c r="J55">
        <f t="shared" si="60"/>
        <v>357</v>
      </c>
      <c r="K55">
        <f t="shared" si="2"/>
        <v>360</v>
      </c>
      <c r="L55" s="1" t="str">
        <f t="shared" si="3"/>
        <v>imgUrl:Matthew-Olyphant-San-Francisc0-2011.jpg</v>
      </c>
      <c r="M55" s="1" t="str">
        <f t="shared" si="4"/>
        <v>maxWidth:1600</v>
      </c>
      <c r="N55" s="1" t="str">
        <f t="shared" si="5"/>
        <v>maxHeight:802</v>
      </c>
      <c r="O55" s="1" t="str">
        <f t="shared" si="6"/>
        <v>orientation:portrait</v>
      </c>
      <c r="P55" s="1" t="str">
        <f t="shared" si="7"/>
        <v>index2:50</v>
      </c>
      <c r="Q55" s="1" t="str">
        <f t="shared" si="8"/>
        <v>thumb:Matthew-Olyphant-San-Francisc0-2011.jpg</v>
      </c>
      <c r="R55" s="1" t="str">
        <f t="shared" si="9"/>
        <v>alt:Matthew Olyphant - San Francisc0 - 2011 - Spray paint,charcoal,on canvas - 10&amp;#34; x 20&amp;#34;</v>
      </c>
      <c r="S55" s="1" t="str">
        <f t="shared" si="10"/>
        <v>title:Matthew Olyphant - San Francisc0 - 2011 - Spray paint,charcoal,on canvas - 10&amp;#34; x 20&amp;#34;</v>
      </c>
      <c r="T55" s="1">
        <f t="shared" si="11"/>
        <v>85</v>
      </c>
      <c r="U55" s="1">
        <f t="shared" si="12"/>
        <v>95</v>
      </c>
    </row>
    <row r="56" spans="1:21">
      <c r="A56" t="s">
        <v>49</v>
      </c>
      <c r="B56">
        <f t="shared" si="0"/>
        <v>9</v>
      </c>
      <c r="C56">
        <f t="shared" ref="C56:L56" si="61">SEARCH("|",$A56,B56+1)</f>
        <v>52</v>
      </c>
      <c r="D56">
        <f t="shared" si="61"/>
        <v>66</v>
      </c>
      <c r="E56">
        <f t="shared" si="61"/>
        <v>81</v>
      </c>
      <c r="F56">
        <f t="shared" si="61"/>
        <v>103</v>
      </c>
      <c r="G56">
        <f t="shared" si="61"/>
        <v>113</v>
      </c>
      <c r="H56">
        <f t="shared" si="61"/>
        <v>155</v>
      </c>
      <c r="I56">
        <f t="shared" si="61"/>
        <v>252</v>
      </c>
      <c r="J56">
        <f t="shared" si="61"/>
        <v>351</v>
      </c>
      <c r="K56">
        <f t="shared" si="2"/>
        <v>354</v>
      </c>
      <c r="L56" s="1" t="str">
        <f t="shared" si="3"/>
        <v>imgUrl:Matthew-Olyphant-Blackened-2011.jpg</v>
      </c>
      <c r="M56" s="1" t="str">
        <f t="shared" si="4"/>
        <v>maxWidth:1600</v>
      </c>
      <c r="N56" s="1" t="str">
        <f t="shared" si="5"/>
        <v>maxHeight:1161</v>
      </c>
      <c r="O56" s="1" t="str">
        <f t="shared" si="6"/>
        <v>orientation:landscape</v>
      </c>
      <c r="P56" s="1" t="str">
        <f t="shared" si="7"/>
        <v>index2:51</v>
      </c>
      <c r="Q56" s="1" t="str">
        <f t="shared" si="8"/>
        <v>thumb:Matthew-Olyphant-Blackened-2011.jpg</v>
      </c>
      <c r="R56" s="1" t="str">
        <f t="shared" si="9"/>
        <v>alt:Matthew Olyphant - Blackened - 2011 - Spray paint,oil,charcoal,on canvas - 42&amp;#34; x 54&amp;#34;</v>
      </c>
      <c r="S56" s="1" t="str">
        <f t="shared" si="10"/>
        <v>title:Matthew Olyphant - Blackened - 2011 - Spray paint,oil,charcoal,on canvas - 42&amp;#34; x 54&amp;#34;</v>
      </c>
      <c r="T56" s="1">
        <f t="shared" si="11"/>
        <v>85</v>
      </c>
      <c r="U56" s="1">
        <f t="shared" si="12"/>
        <v>95</v>
      </c>
    </row>
    <row r="57" spans="1:21">
      <c r="A57" t="s">
        <v>50</v>
      </c>
      <c r="B57">
        <f t="shared" si="0"/>
        <v>9</v>
      </c>
      <c r="C57">
        <f t="shared" ref="C57:L57" si="62">SEARCH("|",$A57,B57+1)</f>
        <v>53</v>
      </c>
      <c r="D57">
        <f t="shared" si="62"/>
        <v>67</v>
      </c>
      <c r="E57">
        <f t="shared" si="62"/>
        <v>82</v>
      </c>
      <c r="F57">
        <f t="shared" si="62"/>
        <v>104</v>
      </c>
      <c r="G57">
        <f t="shared" si="62"/>
        <v>114</v>
      </c>
      <c r="H57">
        <f t="shared" si="62"/>
        <v>157</v>
      </c>
      <c r="I57">
        <f t="shared" si="62"/>
        <v>269</v>
      </c>
      <c r="J57">
        <f t="shared" si="62"/>
        <v>383</v>
      </c>
      <c r="K57">
        <f t="shared" si="2"/>
        <v>386</v>
      </c>
      <c r="L57" s="1" t="str">
        <f t="shared" si="3"/>
        <v>imgUrl:Matthew-Olyphant-White-Pony-2011.jpg</v>
      </c>
      <c r="M57" s="1" t="str">
        <f t="shared" si="4"/>
        <v>maxWidth:1600</v>
      </c>
      <c r="N57" s="1" t="str">
        <f t="shared" si="5"/>
        <v>maxHeight:1150</v>
      </c>
      <c r="O57" s="1" t="str">
        <f t="shared" si="6"/>
        <v>orientation:landscape</v>
      </c>
      <c r="P57" s="1" t="str">
        <f t="shared" si="7"/>
        <v>index2:52</v>
      </c>
      <c r="Q57" s="1" t="str">
        <f t="shared" si="8"/>
        <v>thumb:Matthew-Olyphant-White-Pony-2011.jpg</v>
      </c>
      <c r="R57" s="1" t="str">
        <f t="shared" si="9"/>
        <v>alt:Matthew Olyphant - White Pony - 2011 - Spray paint,oil,acrylic,gesso,charcoal,on canvas - 42&amp;#34; x 54&amp;#34;</v>
      </c>
      <c r="S57" s="1" t="str">
        <f t="shared" si="10"/>
        <v>title:Matthew Olyphant - White Pony - 2011 - Spray paint,oil,acrylic,gesso,charcoal,on canvas - 42&amp;#34; x 54&amp;#34;</v>
      </c>
      <c r="T57" s="1">
        <f t="shared" si="11"/>
        <v>100</v>
      </c>
      <c r="U57" s="1">
        <f t="shared" si="12"/>
        <v>110</v>
      </c>
    </row>
    <row r="58" spans="1:21">
      <c r="A58" t="s">
        <v>51</v>
      </c>
      <c r="B58">
        <f t="shared" si="0"/>
        <v>9</v>
      </c>
      <c r="C58">
        <f t="shared" ref="C58:L58" si="63">SEARCH("|",$A58,B58+1)</f>
        <v>53</v>
      </c>
      <c r="D58">
        <f t="shared" si="63"/>
        <v>67</v>
      </c>
      <c r="E58">
        <f t="shared" si="63"/>
        <v>82</v>
      </c>
      <c r="F58">
        <f t="shared" si="63"/>
        <v>103</v>
      </c>
      <c r="G58">
        <f t="shared" si="63"/>
        <v>113</v>
      </c>
      <c r="H58">
        <f t="shared" si="63"/>
        <v>156</v>
      </c>
      <c r="I58">
        <f t="shared" si="63"/>
        <v>261</v>
      </c>
      <c r="J58">
        <f t="shared" si="63"/>
        <v>368</v>
      </c>
      <c r="K58">
        <f t="shared" si="2"/>
        <v>371</v>
      </c>
      <c r="L58" s="1" t="str">
        <f t="shared" si="3"/>
        <v>imgUrl:Matthew-Olyphant-Perishable-2011.jpg</v>
      </c>
      <c r="M58" s="1" t="str">
        <f t="shared" si="4"/>
        <v>maxWidth:1600</v>
      </c>
      <c r="N58" s="1" t="str">
        <f t="shared" si="5"/>
        <v>maxHeight:2418</v>
      </c>
      <c r="O58" s="1" t="str">
        <f t="shared" si="6"/>
        <v>orientation:portrait</v>
      </c>
      <c r="P58" s="1" t="str">
        <f t="shared" si="7"/>
        <v>index2:53</v>
      </c>
      <c r="Q58" s="1" t="str">
        <f t="shared" si="8"/>
        <v>thumb:Matthew-Olyphant-Perishable-2011.jpg</v>
      </c>
      <c r="R58" s="1" t="str">
        <f t="shared" si="9"/>
        <v>alt:Matthew Olyphant - Perishable - 2011 - Oil paint stick,spray paint,oil,on canvas - 42&amp;#34; x 62&amp;#34;</v>
      </c>
      <c r="S58" s="1" t="str">
        <f t="shared" si="10"/>
        <v>title:Matthew Olyphant - Perishable - 2011 - Oil paint stick,spray paint,oil,on canvas - 42&amp;#34; x 62&amp;#34;</v>
      </c>
      <c r="T58" s="1">
        <f t="shared" si="11"/>
        <v>93</v>
      </c>
      <c r="U58" s="1">
        <f t="shared" si="12"/>
        <v>103</v>
      </c>
    </row>
    <row r="59" spans="1:21">
      <c r="A59" t="s">
        <v>52</v>
      </c>
      <c r="B59">
        <f t="shared" si="0"/>
        <v>9</v>
      </c>
      <c r="C59">
        <f t="shared" ref="C59:L59" si="64">SEARCH("|",$A59,B59+1)</f>
        <v>46</v>
      </c>
      <c r="D59">
        <f t="shared" si="64"/>
        <v>60</v>
      </c>
      <c r="E59">
        <f t="shared" si="64"/>
        <v>74</v>
      </c>
      <c r="F59">
        <f t="shared" si="64"/>
        <v>95</v>
      </c>
      <c r="G59">
        <f t="shared" si="64"/>
        <v>105</v>
      </c>
      <c r="H59">
        <f t="shared" si="64"/>
        <v>141</v>
      </c>
      <c r="I59">
        <f t="shared" si="64"/>
        <v>256</v>
      </c>
      <c r="J59">
        <f t="shared" si="64"/>
        <v>373</v>
      </c>
      <c r="K59">
        <f t="shared" si="2"/>
        <v>376</v>
      </c>
      <c r="L59" s="1" t="str">
        <f t="shared" si="3"/>
        <v>imgUrl:Matthew-Olyphant-NYC-2011.jpg</v>
      </c>
      <c r="M59" s="1" t="str">
        <f t="shared" si="4"/>
        <v>maxWidth:1600</v>
      </c>
      <c r="N59" s="1" t="str">
        <f t="shared" si="5"/>
        <v>maxHeight:956</v>
      </c>
      <c r="O59" s="1" t="str">
        <f t="shared" si="6"/>
        <v>orientation:portrait</v>
      </c>
      <c r="P59" s="1" t="str">
        <f t="shared" si="7"/>
        <v>index2:54</v>
      </c>
      <c r="Q59" s="1" t="str">
        <f t="shared" si="8"/>
        <v>thumb:Matthew-Olyphant-NYC-2011.jpg</v>
      </c>
      <c r="R59" s="1" t="str">
        <f t="shared" si="9"/>
        <v>alt:Matthew Olyphant - NYC - 2011 - Spray paint,oil paint stick,oil,acrylic,charcoal,on canvas - 36&amp;#34; x 60&amp;#34;</v>
      </c>
      <c r="S59" s="1" t="str">
        <f t="shared" si="10"/>
        <v>title:Matthew Olyphant - NYC - 2011 - Spray paint,oil paint stick,oil,acrylic,charcoal,on canvas - 36&amp;#34; x 60&amp;#34;</v>
      </c>
      <c r="T59" s="1">
        <f t="shared" si="11"/>
        <v>103</v>
      </c>
      <c r="U59" s="1">
        <f t="shared" si="12"/>
        <v>113</v>
      </c>
    </row>
    <row r="60" spans="1:21">
      <c r="A60" t="s">
        <v>53</v>
      </c>
      <c r="B60">
        <f t="shared" si="0"/>
        <v>9</v>
      </c>
      <c r="C60">
        <f t="shared" ref="C60:L60" si="65">SEARCH("|",$A60,B60+1)</f>
        <v>61</v>
      </c>
      <c r="D60">
        <f t="shared" si="65"/>
        <v>75</v>
      </c>
      <c r="E60">
        <f t="shared" si="65"/>
        <v>90</v>
      </c>
      <c r="F60">
        <f t="shared" si="65"/>
        <v>112</v>
      </c>
      <c r="G60">
        <f t="shared" si="65"/>
        <v>122</v>
      </c>
      <c r="H60">
        <f t="shared" si="65"/>
        <v>173</v>
      </c>
      <c r="I60">
        <f t="shared" si="65"/>
        <v>279</v>
      </c>
      <c r="J60">
        <f t="shared" si="65"/>
        <v>387</v>
      </c>
      <c r="K60">
        <f t="shared" si="2"/>
        <v>390</v>
      </c>
      <c r="L60" s="1" t="str">
        <f t="shared" si="3"/>
        <v>imgUrl:Matthew-Olyphant-God-Save-The-Queen-2011.jpg</v>
      </c>
      <c r="M60" s="1" t="str">
        <f t="shared" si="4"/>
        <v>maxWidth:1600</v>
      </c>
      <c r="N60" s="1" t="str">
        <f t="shared" si="5"/>
        <v>maxHeight:1084</v>
      </c>
      <c r="O60" s="1" t="str">
        <f t="shared" si="6"/>
        <v>orientation:landscape</v>
      </c>
      <c r="P60" s="1" t="str">
        <f t="shared" si="7"/>
        <v>index2:55</v>
      </c>
      <c r="Q60" s="1" t="str">
        <f t="shared" si="8"/>
        <v>thumb:Matthew-Olyphant-God-Save-The-Queen-2011.jpg</v>
      </c>
      <c r="R60" s="1" t="str">
        <f t="shared" si="9"/>
        <v>alt:Matthew Olyphant - God Save The Queen - 2011 - Spray paint,oil,charcoal,on canvas - 46&amp;#34; x 72&amp;#34;</v>
      </c>
      <c r="S60" s="1" t="str">
        <f t="shared" si="10"/>
        <v>title:Matthew Olyphant - God Save The Queen - 2011 - Spray paint,oil,charcoal,on canvas - 46&amp;#34; x 72&amp;#34;</v>
      </c>
      <c r="T60" s="1">
        <f t="shared" si="11"/>
        <v>94</v>
      </c>
      <c r="U60" s="1">
        <f t="shared" si="12"/>
        <v>104</v>
      </c>
    </row>
    <row r="61" spans="1:21">
      <c r="A61" t="s">
        <v>54</v>
      </c>
      <c r="B61">
        <f t="shared" si="0"/>
        <v>9</v>
      </c>
      <c r="C61">
        <f t="shared" ref="C61:L61" si="66">SEARCH("|",$A61,B61+1)</f>
        <v>48</v>
      </c>
      <c r="D61">
        <f t="shared" si="66"/>
        <v>62</v>
      </c>
      <c r="E61">
        <f t="shared" si="66"/>
        <v>77</v>
      </c>
      <c r="F61">
        <f t="shared" si="66"/>
        <v>98</v>
      </c>
      <c r="G61">
        <f t="shared" si="66"/>
        <v>108</v>
      </c>
      <c r="H61">
        <f t="shared" si="66"/>
        <v>146</v>
      </c>
      <c r="I61">
        <f t="shared" si="66"/>
        <v>255</v>
      </c>
      <c r="J61">
        <f t="shared" si="66"/>
        <v>366</v>
      </c>
      <c r="K61">
        <f t="shared" si="2"/>
        <v>369</v>
      </c>
      <c r="L61" s="1" t="str">
        <f t="shared" si="3"/>
        <v>imgUrl:Matthew-Olyphant-Vegas-2011.jpg</v>
      </c>
      <c r="M61" s="1" t="str">
        <f t="shared" si="4"/>
        <v>maxWidth:1600</v>
      </c>
      <c r="N61" s="1" t="str">
        <f t="shared" si="5"/>
        <v>maxHeight:1689</v>
      </c>
      <c r="O61" s="1" t="str">
        <f t="shared" si="6"/>
        <v>orientation:portrait</v>
      </c>
      <c r="P61" s="1" t="str">
        <f t="shared" si="7"/>
        <v>index2:56</v>
      </c>
      <c r="Q61" s="1" t="str">
        <f t="shared" si="8"/>
        <v>thumb:Matthew-Olyphant-Vegas-2011.jpg</v>
      </c>
      <c r="R61" s="1" t="str">
        <f t="shared" si="9"/>
        <v>alt:Matthew Olyphant - Vegas - 2011 - Spray paint,oil,oil paint stick,charcoal,on canvas - 48&amp;#34; x 48&amp;#34;</v>
      </c>
      <c r="S61" s="1" t="str">
        <f t="shared" si="10"/>
        <v>title:Matthew Olyphant - Vegas - 2011 - Spray paint,oil,oil paint stick,charcoal,on canvas - 48&amp;#34; x 48&amp;#34;</v>
      </c>
      <c r="T61" s="1">
        <f t="shared" si="11"/>
        <v>97</v>
      </c>
      <c r="U61" s="1">
        <f t="shared" si="12"/>
        <v>107</v>
      </c>
    </row>
    <row r="62" spans="1:21">
      <c r="A62" t="s">
        <v>55</v>
      </c>
      <c r="B62">
        <f t="shared" si="0"/>
        <v>9</v>
      </c>
      <c r="C62">
        <f t="shared" ref="C62:L62" si="67">SEARCH("|",$A62,B62+1)</f>
        <v>48</v>
      </c>
      <c r="D62">
        <f t="shared" si="67"/>
        <v>62</v>
      </c>
      <c r="E62">
        <f t="shared" si="67"/>
        <v>77</v>
      </c>
      <c r="F62">
        <f t="shared" si="67"/>
        <v>98</v>
      </c>
      <c r="G62">
        <f t="shared" si="67"/>
        <v>108</v>
      </c>
      <c r="H62">
        <f t="shared" si="67"/>
        <v>146</v>
      </c>
      <c r="I62">
        <f t="shared" si="67"/>
        <v>255</v>
      </c>
      <c r="J62">
        <f t="shared" si="67"/>
        <v>366</v>
      </c>
      <c r="K62">
        <f t="shared" si="2"/>
        <v>369</v>
      </c>
      <c r="L62" s="1" t="str">
        <f t="shared" si="3"/>
        <v>imgUrl:Matthew-Olyphant-Miami-2011.jpg</v>
      </c>
      <c r="M62" s="1" t="str">
        <f t="shared" si="4"/>
        <v>maxWidth:1600</v>
      </c>
      <c r="N62" s="1" t="str">
        <f t="shared" si="5"/>
        <v>maxHeight:2066</v>
      </c>
      <c r="O62" s="1" t="str">
        <f t="shared" si="6"/>
        <v>orientation:portrait</v>
      </c>
      <c r="P62" s="1" t="str">
        <f t="shared" si="7"/>
        <v>index2:57</v>
      </c>
      <c r="Q62" s="1" t="str">
        <f t="shared" si="8"/>
        <v>thumb:Matthew-Olyphant-Miami-2011.jpg</v>
      </c>
      <c r="R62" s="1" t="str">
        <f t="shared" si="9"/>
        <v>alt:Matthew Olyphant - Miami - 2011 - Spray paint,oil,oil paint stick,charcoal,on canvas - 36&amp;#34; x 48&amp;#34;</v>
      </c>
      <c r="S62" s="1" t="str">
        <f t="shared" si="10"/>
        <v>title:Matthew Olyphant - Miami - 2011 - Spray paint,oil,oil paint stick,charcoal,on canvas - 36&amp;#34; x 48&amp;#34;</v>
      </c>
      <c r="T62" s="1">
        <f t="shared" si="11"/>
        <v>97</v>
      </c>
      <c r="U62" s="1">
        <f t="shared" si="12"/>
        <v>107</v>
      </c>
    </row>
    <row r="63" spans="1:21">
      <c r="A63" t="s">
        <v>56</v>
      </c>
      <c r="B63">
        <f t="shared" si="0"/>
        <v>9</v>
      </c>
      <c r="C63">
        <f t="shared" ref="C63:L63" si="68">SEARCH("|",$A63,B63+1)</f>
        <v>49</v>
      </c>
      <c r="D63">
        <f t="shared" si="68"/>
        <v>63</v>
      </c>
      <c r="E63">
        <f t="shared" si="68"/>
        <v>78</v>
      </c>
      <c r="F63">
        <f t="shared" si="68"/>
        <v>99</v>
      </c>
      <c r="G63">
        <f t="shared" si="68"/>
        <v>109</v>
      </c>
      <c r="H63">
        <f t="shared" si="68"/>
        <v>148</v>
      </c>
      <c r="I63">
        <f t="shared" si="68"/>
        <v>258</v>
      </c>
      <c r="J63">
        <f t="shared" si="68"/>
        <v>370</v>
      </c>
      <c r="K63">
        <f t="shared" si="2"/>
        <v>373</v>
      </c>
      <c r="L63" s="1" t="str">
        <f t="shared" si="3"/>
        <v>imgUrl:Matthew-Olyphant-Malibu-2011.jpg</v>
      </c>
      <c r="M63" s="1" t="str">
        <f t="shared" si="4"/>
        <v>maxWidth:1600</v>
      </c>
      <c r="N63" s="1" t="str">
        <f t="shared" si="5"/>
        <v>maxHeight:2437</v>
      </c>
      <c r="O63" s="1" t="str">
        <f t="shared" si="6"/>
        <v>orientation:portrait</v>
      </c>
      <c r="P63" s="1" t="str">
        <f t="shared" si="7"/>
        <v>index2:58</v>
      </c>
      <c r="Q63" s="1" t="str">
        <f t="shared" si="8"/>
        <v>thumb:Matthew-Olyphant-Malibu-2011.jpg</v>
      </c>
      <c r="R63" s="1" t="str">
        <f t="shared" si="9"/>
        <v>alt:Matthew Olyphant - Malibu - 2011 - Spray paint,oil,oil paint stick,charcoal,on canvas - 36&amp;#34; x 62&amp;#34;</v>
      </c>
      <c r="S63" s="1" t="str">
        <f t="shared" si="10"/>
        <v>title:Matthew Olyphant - Malibu - 2011 - Spray paint,oil,oil paint stick,charcoal,on canvas - 36&amp;#34; x 62&amp;#34;</v>
      </c>
      <c r="T63" s="1">
        <f t="shared" si="11"/>
        <v>98</v>
      </c>
      <c r="U63" s="1">
        <f t="shared" si="12"/>
        <v>108</v>
      </c>
    </row>
    <row r="64" spans="1:21">
      <c r="A64" t="s">
        <v>57</v>
      </c>
      <c r="B64">
        <f t="shared" si="0"/>
        <v>9</v>
      </c>
      <c r="C64">
        <f t="shared" ref="C64:L64" si="69">SEARCH("|",$A64,B64+1)</f>
        <v>58</v>
      </c>
      <c r="D64">
        <f t="shared" si="69"/>
        <v>72</v>
      </c>
      <c r="E64">
        <f t="shared" si="69"/>
        <v>87</v>
      </c>
      <c r="F64">
        <f t="shared" si="69"/>
        <v>108</v>
      </c>
      <c r="G64">
        <f t="shared" si="69"/>
        <v>118</v>
      </c>
      <c r="H64">
        <f t="shared" si="69"/>
        <v>166</v>
      </c>
      <c r="I64">
        <f t="shared" si="69"/>
        <v>299</v>
      </c>
      <c r="J64">
        <f t="shared" si="69"/>
        <v>434</v>
      </c>
      <c r="K64">
        <f t="shared" si="2"/>
        <v>437</v>
      </c>
      <c r="L64" s="1" t="str">
        <f t="shared" si="3"/>
        <v>imgUrl:Matthew-Olyphant-GG-Fog-Rolls-In-2011.jpg</v>
      </c>
      <c r="M64" s="1" t="str">
        <f t="shared" si="4"/>
        <v>maxWidth:1600</v>
      </c>
      <c r="N64" s="1" t="str">
        <f t="shared" si="5"/>
        <v>maxHeight:2058</v>
      </c>
      <c r="O64" s="1" t="str">
        <f t="shared" si="6"/>
        <v>orientation:portrait</v>
      </c>
      <c r="P64" s="1" t="str">
        <f t="shared" si="7"/>
        <v>index2:59</v>
      </c>
      <c r="Q64" s="1" t="str">
        <f t="shared" si="8"/>
        <v>thumb:Matthew-Olyphant-GG-Fog-Rolls-In-2011.jpg</v>
      </c>
      <c r="R64" s="1" t="str">
        <f t="shared" si="9"/>
        <v>alt:Matthew Olyphant - GG Fog Rolls In - 2011 - Spray paint,acrylic,oil,gesso,charcoal,oil paint stick,on canvas - 44&amp;#34; x 56&amp;#34;</v>
      </c>
      <c r="S64" s="1" t="str">
        <f t="shared" si="10"/>
        <v>title:Matthew Olyphant - GG Fog Rolls In - 2011 - Spray paint,acrylic,oil,gesso,charcoal,oil paint stick,on canvas - 44&amp;#34; x 56&amp;#34;</v>
      </c>
      <c r="T64" s="1">
        <f t="shared" si="11"/>
        <v>121</v>
      </c>
      <c r="U64" s="1">
        <f t="shared" si="12"/>
        <v>131</v>
      </c>
    </row>
    <row r="65" spans="1:21">
      <c r="A65" t="s">
        <v>58</v>
      </c>
      <c r="B65">
        <f t="shared" si="0"/>
        <v>9</v>
      </c>
      <c r="C65">
        <f t="shared" ref="C65:L65" si="70">SEARCH("|",$A65,B65+1)</f>
        <v>54</v>
      </c>
      <c r="D65">
        <f t="shared" si="70"/>
        <v>68</v>
      </c>
      <c r="E65">
        <f t="shared" si="70"/>
        <v>83</v>
      </c>
      <c r="F65">
        <f t="shared" si="70"/>
        <v>104</v>
      </c>
      <c r="G65">
        <f t="shared" si="70"/>
        <v>114</v>
      </c>
      <c r="H65">
        <f t="shared" si="70"/>
        <v>158</v>
      </c>
      <c r="I65">
        <f t="shared" si="70"/>
        <v>273</v>
      </c>
      <c r="J65">
        <f t="shared" si="70"/>
        <v>390</v>
      </c>
      <c r="K65">
        <f t="shared" si="2"/>
        <v>393</v>
      </c>
      <c r="L65" s="1" t="str">
        <f t="shared" si="3"/>
        <v>imgUrl:Matthew-Olyphant-Los-Angeles-2011.jpg</v>
      </c>
      <c r="M65" s="1" t="str">
        <f t="shared" si="4"/>
        <v>maxWidth:1600</v>
      </c>
      <c r="N65" s="1" t="str">
        <f t="shared" si="5"/>
        <v>maxHeight:2699</v>
      </c>
      <c r="O65" s="1" t="str">
        <f t="shared" si="6"/>
        <v>orientation:portrait</v>
      </c>
      <c r="P65" s="1" t="str">
        <f t="shared" si="7"/>
        <v>index2:60</v>
      </c>
      <c r="Q65" s="1" t="str">
        <f t="shared" si="8"/>
        <v>thumb:Matthew-Olyphant-Los-Angeles-2011.jpg</v>
      </c>
      <c r="R65" s="1" t="str">
        <f t="shared" si="9"/>
        <v>alt:Matthew Olyphant - Los Angeles - 2011 - Spray paint,oil,oil paint stick,charcoal,on canvas - 34&amp;#34; x 60&amp;#34;</v>
      </c>
      <c r="S65" s="1" t="str">
        <f t="shared" si="10"/>
        <v>title:Matthew Olyphant - Los Angeles - 2011 - Spray paint,oil,oil paint stick,charcoal,on canvas - 34&amp;#34; x 60&amp;#34;</v>
      </c>
      <c r="T65" s="1">
        <f t="shared" si="11"/>
        <v>103</v>
      </c>
      <c r="U65" s="1">
        <f t="shared" si="12"/>
        <v>113</v>
      </c>
    </row>
    <row r="66" spans="1:21">
      <c r="A66" t="s">
        <v>59</v>
      </c>
      <c r="B66">
        <f t="shared" si="0"/>
        <v>9</v>
      </c>
      <c r="C66">
        <f t="shared" ref="C66:L66" si="71">SEARCH("|",$A66,B66+1)</f>
        <v>52</v>
      </c>
      <c r="D66">
        <f t="shared" si="71"/>
        <v>66</v>
      </c>
      <c r="E66">
        <f t="shared" si="71"/>
        <v>81</v>
      </c>
      <c r="F66">
        <f t="shared" si="71"/>
        <v>102</v>
      </c>
      <c r="G66">
        <f t="shared" si="71"/>
        <v>112</v>
      </c>
      <c r="H66">
        <f t="shared" si="71"/>
        <v>154</v>
      </c>
      <c r="I66">
        <f t="shared" si="71"/>
        <v>267</v>
      </c>
      <c r="J66">
        <f t="shared" si="71"/>
        <v>382</v>
      </c>
      <c r="K66">
        <f t="shared" si="2"/>
        <v>385</v>
      </c>
      <c r="L66" s="1" t="str">
        <f t="shared" si="3"/>
        <v>imgUrl:Matthew-Olyphant-The-Palms-2011.jpg</v>
      </c>
      <c r="M66" s="1" t="str">
        <f t="shared" si="4"/>
        <v>maxWidth:1600</v>
      </c>
      <c r="N66" s="1" t="str">
        <f t="shared" si="5"/>
        <v>maxHeight:2636</v>
      </c>
      <c r="O66" s="1" t="str">
        <f t="shared" si="6"/>
        <v>orientation:portrait</v>
      </c>
      <c r="P66" s="1" t="str">
        <f t="shared" si="7"/>
        <v>index2:61</v>
      </c>
      <c r="Q66" s="1" t="str">
        <f t="shared" si="8"/>
        <v>thumb:Matthew-Olyphant-The-Palms-2011.jpg</v>
      </c>
      <c r="R66" s="1" t="str">
        <f t="shared" si="9"/>
        <v>alt:Matthew Olyphant - The Palms - 2011 - Spray paint,oil,oil paint stick,charcoal,on canvas - 34&amp;#34; x 60&amp;#34;</v>
      </c>
      <c r="S66" s="1" t="str">
        <f t="shared" si="10"/>
        <v>title:Matthew Olyphant - The Palms - 2011 - Spray paint,oil,oil paint stick,charcoal,on canvas - 34&amp;#34; x 60&amp;#34;</v>
      </c>
      <c r="T66" s="1">
        <f t="shared" si="11"/>
        <v>101</v>
      </c>
      <c r="U66" s="1">
        <f t="shared" si="12"/>
        <v>111</v>
      </c>
    </row>
    <row r="67" spans="1:21">
      <c r="A67" t="s">
        <v>60</v>
      </c>
      <c r="B67">
        <f t="shared" si="0"/>
        <v>9</v>
      </c>
      <c r="C67">
        <f t="shared" ref="C67:L67" si="72">SEARCH("|",$A67,B67+1)</f>
        <v>53</v>
      </c>
      <c r="D67">
        <f t="shared" si="72"/>
        <v>67</v>
      </c>
      <c r="E67">
        <f t="shared" si="72"/>
        <v>82</v>
      </c>
      <c r="F67">
        <f t="shared" si="72"/>
        <v>104</v>
      </c>
      <c r="G67">
        <f t="shared" si="72"/>
        <v>114</v>
      </c>
      <c r="H67">
        <f t="shared" si="72"/>
        <v>157</v>
      </c>
      <c r="I67">
        <f t="shared" si="72"/>
        <v>271</v>
      </c>
      <c r="J67">
        <f t="shared" si="72"/>
        <v>387</v>
      </c>
      <c r="K67">
        <f t="shared" si="2"/>
        <v>390</v>
      </c>
      <c r="L67" s="1" t="str">
        <f t="shared" si="3"/>
        <v>imgUrl:Matthew-Olyphant-Lake-Shore-2011.jpg</v>
      </c>
      <c r="M67" s="1" t="str">
        <f t="shared" si="4"/>
        <v>maxWidth:1600</v>
      </c>
      <c r="N67" s="1" t="str">
        <f t="shared" si="5"/>
        <v>maxHeight:1222</v>
      </c>
      <c r="O67" s="1" t="str">
        <f t="shared" si="6"/>
        <v>orientation:landscape</v>
      </c>
      <c r="P67" s="1" t="str">
        <f t="shared" si="7"/>
        <v>index2:62</v>
      </c>
      <c r="Q67" s="1" t="str">
        <f t="shared" si="8"/>
        <v>thumb:Matthew-Olyphant-Lake-Shore-2011.jpg</v>
      </c>
      <c r="R67" s="1" t="str">
        <f t="shared" si="9"/>
        <v>alt:Matthew Olyphant - Lake Shore - 2011 - Spray paint,charcoal,oil,oil paint stick,on canvas - 32&amp;#34; x 44&amp;#34;</v>
      </c>
      <c r="S67" s="1" t="str">
        <f t="shared" si="10"/>
        <v>title:Matthew Olyphant - Lake Shore - 2011 - Spray paint,charcoal,oil,oil paint stick,on canvas - 32&amp;#34; x 44&amp;#34;</v>
      </c>
      <c r="T67" s="1">
        <f t="shared" si="11"/>
        <v>102</v>
      </c>
      <c r="U67" s="1">
        <f t="shared" si="12"/>
        <v>112</v>
      </c>
    </row>
    <row r="68" spans="1:21">
      <c r="A68" t="s">
        <v>61</v>
      </c>
      <c r="B68">
        <f t="shared" si="0"/>
        <v>9</v>
      </c>
      <c r="C68">
        <f t="shared" ref="C68:L68" si="73">SEARCH("|",$A68,B68+1)</f>
        <v>49</v>
      </c>
      <c r="D68">
        <f t="shared" si="73"/>
        <v>63</v>
      </c>
      <c r="E68">
        <f t="shared" si="73"/>
        <v>78</v>
      </c>
      <c r="F68">
        <f t="shared" si="73"/>
        <v>100</v>
      </c>
      <c r="G68">
        <f t="shared" si="73"/>
        <v>110</v>
      </c>
      <c r="H68">
        <f t="shared" si="73"/>
        <v>149</v>
      </c>
      <c r="I68">
        <f t="shared" si="73"/>
        <v>239</v>
      </c>
      <c r="J68">
        <f t="shared" si="73"/>
        <v>331</v>
      </c>
      <c r="K68">
        <f t="shared" si="2"/>
        <v>334</v>
      </c>
      <c r="L68" s="1" t="str">
        <f t="shared" si="3"/>
        <v>imgUrl:Matthew-Olyphant-Espana-2011.jpg</v>
      </c>
      <c r="M68" s="1" t="str">
        <f t="shared" si="4"/>
        <v>maxWidth:1600</v>
      </c>
      <c r="N68" s="1" t="str">
        <f t="shared" si="5"/>
        <v>maxHeight:1090</v>
      </c>
      <c r="O68" s="1" t="str">
        <f t="shared" si="6"/>
        <v>orientation:landscape</v>
      </c>
      <c r="P68" s="1" t="str">
        <f t="shared" si="7"/>
        <v>index2:63</v>
      </c>
      <c r="Q68" s="1" t="str">
        <f t="shared" si="8"/>
        <v>thumb:Matthew-Olyphant-Espana-2011.jpg</v>
      </c>
      <c r="R68" s="1" t="str">
        <f t="shared" si="9"/>
        <v>alt:Matthew Olyphant - Espana - 2011 - Spray paint,charcoal,on canvas - 46&amp;#34; x 72&amp;#34;</v>
      </c>
      <c r="S68" s="1" t="str">
        <f t="shared" si="10"/>
        <v>title:Matthew Olyphant - Espana - 2011 - Spray paint,charcoal,on canvas - 46&amp;#34; x 72&amp;#34;</v>
      </c>
      <c r="T68" s="1">
        <f t="shared" si="11"/>
        <v>78</v>
      </c>
      <c r="U68" s="1">
        <f t="shared" si="12"/>
        <v>88</v>
      </c>
    </row>
    <row r="69" spans="1:21">
      <c r="A69" t="s">
        <v>62</v>
      </c>
      <c r="B69">
        <f t="shared" si="0"/>
        <v>9</v>
      </c>
      <c r="C69">
        <f t="shared" ref="C69:L69" si="74">SEARCH("|",$A69,B69+1)</f>
        <v>50</v>
      </c>
      <c r="D69">
        <f t="shared" si="74"/>
        <v>64</v>
      </c>
      <c r="E69">
        <f t="shared" si="74"/>
        <v>79</v>
      </c>
      <c r="F69">
        <f t="shared" si="74"/>
        <v>101</v>
      </c>
      <c r="G69">
        <f t="shared" si="74"/>
        <v>111</v>
      </c>
      <c r="H69">
        <f t="shared" si="74"/>
        <v>151</v>
      </c>
      <c r="I69">
        <f t="shared" si="74"/>
        <v>262</v>
      </c>
      <c r="J69">
        <f t="shared" si="74"/>
        <v>375</v>
      </c>
      <c r="K69">
        <f t="shared" si="2"/>
        <v>378</v>
      </c>
      <c r="L69" s="1" t="str">
        <f t="shared" si="3"/>
        <v>imgUrl:Matthew-Olyphant-GG-Haze-2011.jpg</v>
      </c>
      <c r="M69" s="1" t="str">
        <f t="shared" si="4"/>
        <v>maxWidth:1600</v>
      </c>
      <c r="N69" s="1" t="str">
        <f t="shared" si="5"/>
        <v>maxHeight:1267</v>
      </c>
      <c r="O69" s="1" t="str">
        <f t="shared" si="6"/>
        <v>orientation:landscape</v>
      </c>
      <c r="P69" s="1" t="str">
        <f t="shared" si="7"/>
        <v>index2:64</v>
      </c>
      <c r="Q69" s="1" t="str">
        <f t="shared" si="8"/>
        <v>thumb:Matthew-Olyphant-GG-Haze-2011.jpg</v>
      </c>
      <c r="R69" s="1" t="str">
        <f t="shared" si="9"/>
        <v>alt:Matthew Olyphant - GG Haze - 2011 - Spray paint,oil,oil paint stick,charcoal,on canvas - 44&amp;#34; x 56&amp;#34;</v>
      </c>
      <c r="S69" s="1" t="str">
        <f t="shared" si="10"/>
        <v>title:Matthew Olyphant - GG Haze - 2011 - Spray paint,oil,oil paint stick,charcoal,on canvas - 44&amp;#34; x 56&amp;#34;</v>
      </c>
      <c r="T69" s="1">
        <f t="shared" si="11"/>
        <v>99</v>
      </c>
      <c r="U69" s="1">
        <f t="shared" si="12"/>
        <v>109</v>
      </c>
    </row>
    <row r="70" spans="1:21">
      <c r="A70" t="s">
        <v>63</v>
      </c>
      <c r="B70">
        <f t="shared" si="0"/>
        <v>9</v>
      </c>
      <c r="C70">
        <f t="shared" ref="C70:L70" si="75">SEARCH("|",$A70,B70+1)</f>
        <v>65</v>
      </c>
      <c r="D70">
        <f t="shared" si="75"/>
        <v>79</v>
      </c>
      <c r="E70">
        <f t="shared" si="75"/>
        <v>94</v>
      </c>
      <c r="F70">
        <f t="shared" si="75"/>
        <v>115</v>
      </c>
      <c r="G70">
        <f t="shared" si="75"/>
        <v>125</v>
      </c>
      <c r="H70">
        <f t="shared" si="75"/>
        <v>180</v>
      </c>
      <c r="I70">
        <f t="shared" si="75"/>
        <v>314</v>
      </c>
      <c r="J70">
        <f t="shared" si="75"/>
        <v>450</v>
      </c>
      <c r="K70">
        <f t="shared" si="2"/>
        <v>453</v>
      </c>
      <c r="L70" s="1" t="str">
        <f t="shared" si="3"/>
        <v>imgUrl:Matthew-Olyphant-Transamerica-&amp;-Crimson-2011.jpg</v>
      </c>
      <c r="M70" s="1" t="str">
        <f t="shared" si="4"/>
        <v>maxWidth:1600</v>
      </c>
      <c r="N70" s="1" t="str">
        <f t="shared" si="5"/>
        <v>maxHeight:2023</v>
      </c>
      <c r="O70" s="1" t="str">
        <f t="shared" si="6"/>
        <v>orientation:portrait</v>
      </c>
      <c r="P70" s="1" t="str">
        <f t="shared" si="7"/>
        <v>index2:65</v>
      </c>
      <c r="Q70" s="1" t="str">
        <f t="shared" si="8"/>
        <v>thumb:Matthew-Olyphant-Transamerica-&amp;-Crimson-2011.jpg</v>
      </c>
      <c r="R70" s="1" t="str">
        <f t="shared" si="9"/>
        <v>alt:Matthew Olyphant - Transamerica &amp; Crimson - 2011 - Spray paint,acrylic,oil paint stick,oil,charcoal,on canvas - 44&amp;#34; x 54&amp;#34;</v>
      </c>
      <c r="S70" s="1" t="str">
        <f t="shared" si="10"/>
        <v>title:Matthew Olyphant - Transamerica &amp; Crimson - 2011 - Spray paint,acrylic,oil paint stick,oil,charcoal,on canvas - 44&amp;#34; x 54&amp;#34;</v>
      </c>
      <c r="T70" s="1">
        <f t="shared" si="11"/>
        <v>122</v>
      </c>
      <c r="U70" s="1">
        <f t="shared" si="12"/>
        <v>132</v>
      </c>
    </row>
    <row r="71" spans="1:21">
      <c r="A71" t="s">
        <v>64</v>
      </c>
      <c r="B71">
        <f t="shared" ref="B71:B134" si="76">SEARCH("|",$A71)</f>
        <v>9</v>
      </c>
      <c r="C71">
        <f t="shared" ref="C71:L71" si="77">SEARCH("|",$A71,B71+1)</f>
        <v>55</v>
      </c>
      <c r="D71">
        <f t="shared" si="77"/>
        <v>69</v>
      </c>
      <c r="E71">
        <f t="shared" si="77"/>
        <v>84</v>
      </c>
      <c r="F71">
        <f t="shared" si="77"/>
        <v>106</v>
      </c>
      <c r="G71">
        <f t="shared" si="77"/>
        <v>116</v>
      </c>
      <c r="H71">
        <f t="shared" si="77"/>
        <v>161</v>
      </c>
      <c r="I71">
        <f t="shared" si="77"/>
        <v>261</v>
      </c>
      <c r="J71">
        <f t="shared" si="77"/>
        <v>363</v>
      </c>
      <c r="K71">
        <f t="shared" ref="K71:K134" si="78">LEN(A71)</f>
        <v>366</v>
      </c>
      <c r="L71" s="1" t="str">
        <f t="shared" ref="L71:L134" si="79">MID($A71,B71+1,C71-B71-1)</f>
        <v>imgUrl:Matthew-Olyphant-GG-and-black-2011.jpg</v>
      </c>
      <c r="M71" s="1" t="str">
        <f t="shared" ref="M71:M134" si="80">MID($A71,C71+1,D71-C71-1)</f>
        <v>maxWidth:1600</v>
      </c>
      <c r="N71" s="1" t="str">
        <f t="shared" ref="N71:N134" si="81">MID($A71,D71+1,E71-D71-1)</f>
        <v>maxHeight:1274</v>
      </c>
      <c r="O71" s="1" t="str">
        <f t="shared" ref="O71:O134" si="82">MID($A71,E71+1,F71-E71-1)</f>
        <v>orientation:landscape</v>
      </c>
      <c r="P71" s="1" t="str">
        <f t="shared" ref="P71:P134" si="83">MID($A71,F71+1,G71-F71-1)</f>
        <v>index2:66</v>
      </c>
      <c r="Q71" s="1" t="str">
        <f t="shared" ref="Q71:Q134" si="84">MID($A71,G71+1,H71-G71-1)</f>
        <v>thumb:Matthew-Olyphant-GG-and-black-2011.jpg</v>
      </c>
      <c r="R71" s="1" t="str">
        <f t="shared" ref="R71:R134" si="85">MID($A71,H71+1,I71-H71-1)</f>
        <v>alt:Matthew Olyphant - GG and black - 2011 - Spray paint,oil,charcoal,on canvas - 46&amp;#34; x 54&amp;#34;</v>
      </c>
      <c r="S71" s="1" t="str">
        <f t="shared" ref="S71:S134" si="86">MID($A71,I71+1,J71-I71-1)</f>
        <v>title:Matthew Olyphant - GG and black - 2011 - Spray paint,oil,charcoal,on canvas - 46&amp;#34; x 54&amp;#34;</v>
      </c>
      <c r="T71" s="1">
        <f t="shared" ref="T71:T134" si="87">SEARCH("#34",S71)</f>
        <v>88</v>
      </c>
      <c r="U71" s="1">
        <f t="shared" ref="U71:U134" si="88">SEARCH("#34",S71,T71+1)</f>
        <v>98</v>
      </c>
    </row>
    <row r="72" spans="1:21">
      <c r="A72" t="s">
        <v>65</v>
      </c>
      <c r="B72">
        <f t="shared" si="76"/>
        <v>9</v>
      </c>
      <c r="C72">
        <f t="shared" ref="C72:L72" si="89">SEARCH("|",$A72,B72+1)</f>
        <v>51</v>
      </c>
      <c r="D72">
        <f t="shared" si="89"/>
        <v>65</v>
      </c>
      <c r="E72">
        <f t="shared" si="89"/>
        <v>80</v>
      </c>
      <c r="F72">
        <f t="shared" si="89"/>
        <v>101</v>
      </c>
      <c r="G72">
        <f t="shared" si="89"/>
        <v>111</v>
      </c>
      <c r="H72">
        <f t="shared" si="89"/>
        <v>152</v>
      </c>
      <c r="I72">
        <f t="shared" si="89"/>
        <v>243</v>
      </c>
      <c r="J72">
        <f t="shared" si="89"/>
        <v>336</v>
      </c>
      <c r="K72">
        <f t="shared" si="78"/>
        <v>339</v>
      </c>
      <c r="L72" s="1" t="str">
        <f t="shared" si="79"/>
        <v>imgUrl:Matthew-Olyphant-GG-Giant-2011.jpg</v>
      </c>
      <c r="M72" s="1" t="str">
        <f t="shared" si="80"/>
        <v>maxWidth:1600</v>
      </c>
      <c r="N72" s="1" t="str">
        <f t="shared" si="81"/>
        <v>maxHeight:2058</v>
      </c>
      <c r="O72" s="1" t="str">
        <f t="shared" si="82"/>
        <v>orientation:portrait</v>
      </c>
      <c r="P72" s="1" t="str">
        <f t="shared" si="83"/>
        <v>index2:67</v>
      </c>
      <c r="Q72" s="1" t="str">
        <f t="shared" si="84"/>
        <v>thumb:Matthew-Olyphant-GG-Giant-2011.jpg</v>
      </c>
      <c r="R72" s="1" t="str">
        <f t="shared" si="85"/>
        <v>alt:Matthew Olyphant - GG Giant - 2011 - Acrylic,spray paint,on canvas - 44&amp;#34; x 48&amp;#34;</v>
      </c>
      <c r="S72" s="1" t="str">
        <f t="shared" si="86"/>
        <v>title:Matthew Olyphant - GG Giant - 2011 - Acrylic,spray paint,on canvas - 44&amp;#34; x 48&amp;#34;</v>
      </c>
      <c r="T72" s="1">
        <f t="shared" si="87"/>
        <v>79</v>
      </c>
      <c r="U72" s="1">
        <f t="shared" si="88"/>
        <v>89</v>
      </c>
    </row>
    <row r="73" spans="1:21">
      <c r="A73" t="s">
        <v>66</v>
      </c>
      <c r="B73">
        <f t="shared" si="76"/>
        <v>9</v>
      </c>
      <c r="C73">
        <f t="shared" ref="C73:L73" si="90">SEARCH("|",$A73,B73+1)</f>
        <v>49</v>
      </c>
      <c r="D73">
        <f t="shared" si="90"/>
        <v>63</v>
      </c>
      <c r="E73">
        <f t="shared" si="90"/>
        <v>78</v>
      </c>
      <c r="F73">
        <f t="shared" si="90"/>
        <v>99</v>
      </c>
      <c r="G73">
        <f t="shared" si="90"/>
        <v>109</v>
      </c>
      <c r="H73">
        <f t="shared" si="90"/>
        <v>148</v>
      </c>
      <c r="I73">
        <f t="shared" si="90"/>
        <v>258</v>
      </c>
      <c r="J73">
        <f t="shared" si="90"/>
        <v>370</v>
      </c>
      <c r="K73">
        <f t="shared" si="78"/>
        <v>373</v>
      </c>
      <c r="L73" s="1" t="str">
        <f t="shared" si="79"/>
        <v>imgUrl:Matthew-Olyphant-Venice-2011.jpg</v>
      </c>
      <c r="M73" s="1" t="str">
        <f t="shared" si="80"/>
        <v>maxWidth:1600</v>
      </c>
      <c r="N73" s="1" t="str">
        <f t="shared" si="81"/>
        <v>maxHeight:1683</v>
      </c>
      <c r="O73" s="1" t="str">
        <f t="shared" si="82"/>
        <v>orientation:portrait</v>
      </c>
      <c r="P73" s="1" t="str">
        <f t="shared" si="83"/>
        <v>index2:68</v>
      </c>
      <c r="Q73" s="1" t="str">
        <f t="shared" si="84"/>
        <v>thumb:Matthew-Olyphant-Venice-2011.jpg</v>
      </c>
      <c r="R73" s="1" t="str">
        <f t="shared" si="85"/>
        <v>alt:Matthew Olyphant - Venice - 2011 - Spray paint,oil,oil paint stick,charcoal,on canvas - 48&amp;#34; x 48&amp;#34;</v>
      </c>
      <c r="S73" s="1" t="str">
        <f t="shared" si="86"/>
        <v>title:Matthew Olyphant - Venice - 2011 - Spray paint,oil,oil paint stick,charcoal,on canvas - 48&amp;#34; x 48&amp;#34;</v>
      </c>
      <c r="T73" s="1">
        <f t="shared" si="87"/>
        <v>98</v>
      </c>
      <c r="U73" s="1">
        <f t="shared" si="88"/>
        <v>108</v>
      </c>
    </row>
    <row r="74" spans="1:21">
      <c r="A74" t="s">
        <v>67</v>
      </c>
      <c r="B74">
        <f t="shared" si="76"/>
        <v>9</v>
      </c>
      <c r="C74">
        <f t="shared" ref="C74:L74" si="91">SEARCH("|",$A74,B74+1)</f>
        <v>50</v>
      </c>
      <c r="D74">
        <f t="shared" si="91"/>
        <v>64</v>
      </c>
      <c r="E74">
        <f t="shared" si="91"/>
        <v>79</v>
      </c>
      <c r="F74">
        <f t="shared" si="91"/>
        <v>100</v>
      </c>
      <c r="G74">
        <f t="shared" si="91"/>
        <v>110</v>
      </c>
      <c r="H74">
        <f t="shared" si="91"/>
        <v>150</v>
      </c>
      <c r="I74">
        <f t="shared" si="91"/>
        <v>261</v>
      </c>
      <c r="J74">
        <f t="shared" si="91"/>
        <v>374</v>
      </c>
      <c r="K74">
        <f t="shared" si="78"/>
        <v>377</v>
      </c>
      <c r="L74" s="1" t="str">
        <f t="shared" si="79"/>
        <v>imgUrl:Matthew-Olyphant-Hermosa-2011.jpg</v>
      </c>
      <c r="M74" s="1" t="str">
        <f t="shared" si="80"/>
        <v>maxWidth:1600</v>
      </c>
      <c r="N74" s="1" t="str">
        <f t="shared" si="81"/>
        <v>maxHeight:1677</v>
      </c>
      <c r="O74" s="1" t="str">
        <f t="shared" si="82"/>
        <v>orientation:portrait</v>
      </c>
      <c r="P74" s="1" t="str">
        <f t="shared" si="83"/>
        <v>index2:69</v>
      </c>
      <c r="Q74" s="1" t="str">
        <f t="shared" si="84"/>
        <v>thumb:Matthew-Olyphant-Hermosa-2011.jpg</v>
      </c>
      <c r="R74" s="1" t="str">
        <f t="shared" si="85"/>
        <v>alt:Matthew Olyphant - Hermosa - 2011 - Spray paint,oil,oil paint stick,charcoal,on canvas - 48&amp;#34; x 48&amp;#34;</v>
      </c>
      <c r="S74" s="1" t="str">
        <f t="shared" si="86"/>
        <v>title:Matthew Olyphant - Hermosa - 2011 - Spray paint,oil,oil paint stick,charcoal,on canvas - 48&amp;#34; x 48&amp;#34;</v>
      </c>
      <c r="T74" s="1">
        <f t="shared" si="87"/>
        <v>99</v>
      </c>
      <c r="U74" s="1">
        <f t="shared" si="88"/>
        <v>109</v>
      </c>
    </row>
    <row r="75" spans="1:21">
      <c r="A75" t="s">
        <v>68</v>
      </c>
      <c r="B75">
        <f t="shared" si="76"/>
        <v>9</v>
      </c>
      <c r="C75">
        <f t="shared" ref="C75:L75" si="92">SEARCH("|",$A75,B75+1)</f>
        <v>55</v>
      </c>
      <c r="D75">
        <f t="shared" si="92"/>
        <v>69</v>
      </c>
      <c r="E75">
        <f t="shared" si="92"/>
        <v>84</v>
      </c>
      <c r="F75">
        <f t="shared" si="92"/>
        <v>105</v>
      </c>
      <c r="G75">
        <f t="shared" si="92"/>
        <v>115</v>
      </c>
      <c r="H75">
        <f t="shared" si="92"/>
        <v>160</v>
      </c>
      <c r="I75">
        <f t="shared" si="92"/>
        <v>282</v>
      </c>
      <c r="J75">
        <f t="shared" si="92"/>
        <v>406</v>
      </c>
      <c r="K75">
        <f t="shared" si="78"/>
        <v>409</v>
      </c>
      <c r="L75" s="1" t="str">
        <f t="shared" si="79"/>
        <v>imgUrl:Matthew-Olyphant-Santa-Monica-2011.jpg</v>
      </c>
      <c r="M75" s="1" t="str">
        <f t="shared" si="80"/>
        <v>maxWidth:1600</v>
      </c>
      <c r="N75" s="1" t="str">
        <f t="shared" si="81"/>
        <v>maxHeight:2056</v>
      </c>
      <c r="O75" s="1" t="str">
        <f t="shared" si="82"/>
        <v>orientation:portrait</v>
      </c>
      <c r="P75" s="1" t="str">
        <f t="shared" si="83"/>
        <v>index2:70</v>
      </c>
      <c r="Q75" s="1" t="str">
        <f t="shared" si="84"/>
        <v>thumb:Matthew-Olyphant-Santa-Monica-2011.jpg</v>
      </c>
      <c r="R75" s="1" t="str">
        <f t="shared" si="85"/>
        <v>alt:Matthew Olyphant - Santa Monica - 2011 - Spray paint,charcoal,oil,oil paint stick,gesso,on canvas - 36&amp;#34; x 48&amp;#34;</v>
      </c>
      <c r="S75" s="1" t="str">
        <f t="shared" si="86"/>
        <v>title:Matthew Olyphant - Santa Monica - 2011 - Spray paint,charcoal,oil,oil paint stick,gesso,on canvas - 36&amp;#34; x 48&amp;#34;</v>
      </c>
      <c r="T75" s="1">
        <f t="shared" si="87"/>
        <v>110</v>
      </c>
      <c r="U75" s="1">
        <f t="shared" si="88"/>
        <v>120</v>
      </c>
    </row>
    <row r="76" spans="1:21">
      <c r="A76" t="s">
        <v>69</v>
      </c>
      <c r="B76">
        <f t="shared" si="76"/>
        <v>9</v>
      </c>
      <c r="C76">
        <f t="shared" ref="C76:L76" si="93">SEARCH("|",$A76,B76+1)</f>
        <v>51</v>
      </c>
      <c r="D76">
        <f t="shared" si="93"/>
        <v>65</v>
      </c>
      <c r="E76">
        <f t="shared" si="93"/>
        <v>80</v>
      </c>
      <c r="F76">
        <f t="shared" si="93"/>
        <v>101</v>
      </c>
      <c r="G76">
        <f t="shared" si="93"/>
        <v>111</v>
      </c>
      <c r="H76">
        <f t="shared" si="93"/>
        <v>152</v>
      </c>
      <c r="I76">
        <f t="shared" si="93"/>
        <v>248</v>
      </c>
      <c r="J76">
        <f t="shared" si="93"/>
        <v>346</v>
      </c>
      <c r="K76">
        <f t="shared" si="78"/>
        <v>349</v>
      </c>
      <c r="L76" s="1" t="str">
        <f t="shared" si="79"/>
        <v>imgUrl:Matthew-Olyphant-Dog-Town-2011.jpg</v>
      </c>
      <c r="M76" s="1" t="str">
        <f t="shared" si="80"/>
        <v>maxWidth:1600</v>
      </c>
      <c r="N76" s="1" t="str">
        <f t="shared" si="81"/>
        <v>maxHeight:3218</v>
      </c>
      <c r="O76" s="1" t="str">
        <f t="shared" si="82"/>
        <v>orientation:portrait</v>
      </c>
      <c r="P76" s="1" t="str">
        <f t="shared" si="83"/>
        <v>index2:71</v>
      </c>
      <c r="Q76" s="1" t="str">
        <f t="shared" si="84"/>
        <v>thumb:Matthew-Olyphant-Dog-Town-2011.jpg</v>
      </c>
      <c r="R76" s="1" t="str">
        <f t="shared" si="85"/>
        <v>alt:Matthew Olyphant - Dog Town - 2011 - Spray paint,charcoal,oil,on canvas - 24&amp;#34; x 46&amp;#34;</v>
      </c>
      <c r="S76" s="1" t="str">
        <f t="shared" si="86"/>
        <v>title:Matthew Olyphant - Dog Town - 2011 - Spray paint,charcoal,oil,on canvas - 24&amp;#34; x 46&amp;#34;</v>
      </c>
      <c r="T76" s="1">
        <f t="shared" si="87"/>
        <v>84</v>
      </c>
      <c r="U76" s="1">
        <f t="shared" si="88"/>
        <v>94</v>
      </c>
    </row>
    <row r="77" spans="1:21">
      <c r="A77" t="s">
        <v>70</v>
      </c>
      <c r="B77">
        <f t="shared" si="76"/>
        <v>9</v>
      </c>
      <c r="C77">
        <f t="shared" ref="C77:L77" si="94">SEARCH("|",$A77,B77+1)</f>
        <v>52</v>
      </c>
      <c r="D77">
        <f t="shared" si="94"/>
        <v>66</v>
      </c>
      <c r="E77">
        <f t="shared" si="94"/>
        <v>81</v>
      </c>
      <c r="F77">
        <f t="shared" si="94"/>
        <v>103</v>
      </c>
      <c r="G77">
        <f t="shared" si="94"/>
        <v>113</v>
      </c>
      <c r="H77">
        <f t="shared" si="94"/>
        <v>155</v>
      </c>
      <c r="I77">
        <f t="shared" si="94"/>
        <v>273</v>
      </c>
      <c r="J77">
        <f t="shared" si="94"/>
        <v>393</v>
      </c>
      <c r="K77">
        <f t="shared" si="78"/>
        <v>396</v>
      </c>
      <c r="L77" s="1" t="str">
        <f t="shared" si="79"/>
        <v>imgUrl:Matthew-Olyphant-Hollywood-2011.jpg</v>
      </c>
      <c r="M77" s="1" t="str">
        <f t="shared" si="80"/>
        <v>maxWidth:1600</v>
      </c>
      <c r="N77" s="1" t="str">
        <f t="shared" si="81"/>
        <v>maxHeight:1255</v>
      </c>
      <c r="O77" s="1" t="str">
        <f t="shared" si="82"/>
        <v>orientation:landscape</v>
      </c>
      <c r="P77" s="1" t="str">
        <f t="shared" si="83"/>
        <v>index2:72</v>
      </c>
      <c r="Q77" s="1" t="str">
        <f t="shared" si="84"/>
        <v>thumb:Matthew-Olyphant-Hollywood-2011.jpg</v>
      </c>
      <c r="R77" s="1" t="str">
        <f t="shared" si="85"/>
        <v>alt:Matthew Olyphant - Hollywood - 2011 - Oil,oil paint stick,acrylic,gesso,spray paint,on canvas - 44&amp;#34; x 56&amp;#34;</v>
      </c>
      <c r="S77" s="1" t="str">
        <f t="shared" si="86"/>
        <v>title:Matthew Olyphant - Hollywood - 2011 - Oil,oil paint stick,acrylic,gesso,spray paint,on canvas - 44&amp;#34; x 56&amp;#34;</v>
      </c>
      <c r="T77" s="1">
        <f t="shared" si="87"/>
        <v>106</v>
      </c>
      <c r="U77" s="1">
        <f t="shared" si="88"/>
        <v>116</v>
      </c>
    </row>
    <row r="78" spans="1:21">
      <c r="A78" t="s">
        <v>71</v>
      </c>
      <c r="B78">
        <f t="shared" si="76"/>
        <v>9</v>
      </c>
      <c r="C78">
        <f t="shared" ref="C78:L78" si="95">SEARCH("|",$A78,B78+1)</f>
        <v>50</v>
      </c>
      <c r="D78">
        <f t="shared" si="95"/>
        <v>64</v>
      </c>
      <c r="E78">
        <f t="shared" si="95"/>
        <v>79</v>
      </c>
      <c r="F78">
        <f t="shared" si="95"/>
        <v>100</v>
      </c>
      <c r="G78">
        <f t="shared" si="95"/>
        <v>110</v>
      </c>
      <c r="H78">
        <f t="shared" si="95"/>
        <v>150</v>
      </c>
      <c r="I78">
        <f t="shared" si="95"/>
        <v>271</v>
      </c>
      <c r="J78">
        <f t="shared" si="95"/>
        <v>394</v>
      </c>
      <c r="K78">
        <f t="shared" si="78"/>
        <v>397</v>
      </c>
      <c r="L78" s="1" t="str">
        <f t="shared" si="79"/>
        <v>imgUrl:Matthew-Olyphant-Newport-2011.jpg</v>
      </c>
      <c r="M78" s="1" t="str">
        <f t="shared" si="80"/>
        <v>maxWidth:1600</v>
      </c>
      <c r="N78" s="1" t="str">
        <f t="shared" si="81"/>
        <v>maxHeight:1603</v>
      </c>
      <c r="O78" s="1" t="str">
        <f t="shared" si="82"/>
        <v>orientation:portrait</v>
      </c>
      <c r="P78" s="1" t="str">
        <f t="shared" si="83"/>
        <v>index2:73</v>
      </c>
      <c r="Q78" s="1" t="str">
        <f t="shared" si="84"/>
        <v>thumb:Matthew-Olyphant-Newport-2011.jpg</v>
      </c>
      <c r="R78" s="1" t="str">
        <f t="shared" si="85"/>
        <v>alt:Matthew Olyphant - Newport - 2011 - Diptych - Spray paint,charcoal,oil,oil paint stick,on canvas - 48&amp;#34; x 52&amp;#34;</v>
      </c>
      <c r="S78" s="1" t="str">
        <f t="shared" si="86"/>
        <v>title:Matthew Olyphant - Newport - 2011 - Diptych - Spray paint,charcoal,oil,oil paint stick,on canvas - 48&amp;#34; x 52&amp;#34;</v>
      </c>
      <c r="T78" s="1">
        <f t="shared" si="87"/>
        <v>109</v>
      </c>
      <c r="U78" s="1">
        <f t="shared" si="88"/>
        <v>119</v>
      </c>
    </row>
    <row r="79" spans="1:21">
      <c r="A79" t="s">
        <v>72</v>
      </c>
      <c r="B79">
        <f t="shared" si="76"/>
        <v>9</v>
      </c>
      <c r="C79">
        <f t="shared" ref="C79:L79" si="96">SEARCH("|",$A79,B79+1)</f>
        <v>58</v>
      </c>
      <c r="D79">
        <f t="shared" si="96"/>
        <v>72</v>
      </c>
      <c r="E79">
        <f t="shared" si="96"/>
        <v>87</v>
      </c>
      <c r="F79">
        <f t="shared" si="96"/>
        <v>109</v>
      </c>
      <c r="G79">
        <f t="shared" si="96"/>
        <v>119</v>
      </c>
      <c r="H79">
        <f t="shared" si="96"/>
        <v>167</v>
      </c>
      <c r="I79">
        <f t="shared" si="96"/>
        <v>292</v>
      </c>
      <c r="J79">
        <f t="shared" si="96"/>
        <v>419</v>
      </c>
      <c r="K79">
        <f t="shared" si="78"/>
        <v>422</v>
      </c>
      <c r="L79" s="1" t="str">
        <f t="shared" si="79"/>
        <v>imgUrl:Matthew-Olyphant-Santa-Monica-II-2011.jpg</v>
      </c>
      <c r="M79" s="1" t="str">
        <f t="shared" si="80"/>
        <v>maxWidth:1600</v>
      </c>
      <c r="N79" s="1" t="str">
        <f t="shared" si="81"/>
        <v>maxHeight:1282</v>
      </c>
      <c r="O79" s="1" t="str">
        <f t="shared" si="82"/>
        <v>orientation:landscape</v>
      </c>
      <c r="P79" s="1" t="str">
        <f t="shared" si="83"/>
        <v>index2:74</v>
      </c>
      <c r="Q79" s="1" t="str">
        <f t="shared" si="84"/>
        <v>thumb:Matthew-Olyphant-Santa-Monica-II-2011.jpg</v>
      </c>
      <c r="R79" s="1" t="str">
        <f t="shared" si="85"/>
        <v>alt:Matthew Olyphant - Santa Monica II - 2011 - Spray paint,oil,gesso,charcoal,oil paint stick,on canvas - 46&amp;#34; x 66&amp;#34;</v>
      </c>
      <c r="S79" s="1" t="str">
        <f t="shared" si="86"/>
        <v>title:Matthew Olyphant - Santa Monica II - 2011 - Spray paint,oil,gesso,charcoal,oil paint stick,on canvas - 46&amp;#34; x 66&amp;#34;</v>
      </c>
      <c r="T79" s="1">
        <f t="shared" si="87"/>
        <v>113</v>
      </c>
      <c r="U79" s="1">
        <f t="shared" si="88"/>
        <v>123</v>
      </c>
    </row>
    <row r="80" spans="1:21">
      <c r="A80" t="s">
        <v>73</v>
      </c>
      <c r="B80">
        <f t="shared" si="76"/>
        <v>9</v>
      </c>
      <c r="C80">
        <f t="shared" ref="C80:L80" si="97">SEARCH("|",$A80,B80+1)</f>
        <v>57</v>
      </c>
      <c r="D80">
        <f t="shared" si="97"/>
        <v>71</v>
      </c>
      <c r="E80">
        <f t="shared" si="97"/>
        <v>86</v>
      </c>
      <c r="F80">
        <f t="shared" si="97"/>
        <v>107</v>
      </c>
      <c r="G80">
        <f t="shared" si="97"/>
        <v>117</v>
      </c>
      <c r="H80">
        <f t="shared" si="97"/>
        <v>164</v>
      </c>
      <c r="I80">
        <f t="shared" si="97"/>
        <v>262</v>
      </c>
      <c r="J80">
        <f t="shared" si="97"/>
        <v>362</v>
      </c>
      <c r="K80">
        <f t="shared" si="78"/>
        <v>365</v>
      </c>
      <c r="L80" s="1" t="str">
        <f t="shared" si="79"/>
        <v>imgUrl:Matthew-Olyphant-City-of-Angels-2011.jpg</v>
      </c>
      <c r="M80" s="1" t="str">
        <f t="shared" si="80"/>
        <v>maxWidth:1600</v>
      </c>
      <c r="N80" s="1" t="str">
        <f t="shared" si="81"/>
        <v>maxHeight:1632</v>
      </c>
      <c r="O80" s="1" t="str">
        <f t="shared" si="82"/>
        <v>orientation:portrait</v>
      </c>
      <c r="P80" s="1" t="str">
        <f t="shared" si="83"/>
        <v>index2:75</v>
      </c>
      <c r="Q80" s="1" t="str">
        <f t="shared" si="84"/>
        <v>thumb:Matthew-Olyphant-City-of-Angels-2011.jpg</v>
      </c>
      <c r="R80" s="1" t="str">
        <f t="shared" si="85"/>
        <v>alt:Matthew Olyphant - City of Angels - 2011 - Spray paint,charcoal,on canvas - 12&amp;#34; x 12&amp;#34;</v>
      </c>
      <c r="S80" s="1" t="str">
        <f t="shared" si="86"/>
        <v>title:Matthew Olyphant - City of Angels - 2011 - Spray paint,charcoal,on canvas - 12&amp;#34; x 12&amp;#34;</v>
      </c>
      <c r="T80" s="1">
        <f t="shared" si="87"/>
        <v>86</v>
      </c>
      <c r="U80" s="1">
        <f t="shared" si="88"/>
        <v>96</v>
      </c>
    </row>
    <row r="81" spans="1:21">
      <c r="A81" t="s">
        <v>74</v>
      </c>
      <c r="B81">
        <f t="shared" si="76"/>
        <v>9</v>
      </c>
      <c r="C81">
        <f t="shared" ref="C81:L81" si="98">SEARCH("|",$A81,B81+1)</f>
        <v>64</v>
      </c>
      <c r="D81">
        <f t="shared" si="98"/>
        <v>78</v>
      </c>
      <c r="E81">
        <f t="shared" si="98"/>
        <v>92</v>
      </c>
      <c r="F81">
        <f t="shared" si="98"/>
        <v>113</v>
      </c>
      <c r="G81">
        <f t="shared" si="98"/>
        <v>123</v>
      </c>
      <c r="H81">
        <f t="shared" si="98"/>
        <v>177</v>
      </c>
      <c r="I81">
        <f t="shared" si="98"/>
        <v>286</v>
      </c>
      <c r="J81">
        <f t="shared" si="98"/>
        <v>397</v>
      </c>
      <c r="K81">
        <f t="shared" si="78"/>
        <v>400</v>
      </c>
      <c r="L81" s="1" t="str">
        <f t="shared" si="79"/>
        <v>imgUrl:Matthew-Olyphant-Los-Angeles-(skyline)-2011.jpg</v>
      </c>
      <c r="M81" s="1" t="str">
        <f t="shared" si="80"/>
        <v>maxWidth:1600</v>
      </c>
      <c r="N81" s="1" t="str">
        <f t="shared" si="81"/>
        <v>maxHeight:971</v>
      </c>
      <c r="O81" s="1" t="str">
        <f t="shared" si="82"/>
        <v>orientation:portrait</v>
      </c>
      <c r="P81" s="1" t="str">
        <f t="shared" si="83"/>
        <v>index2:76</v>
      </c>
      <c r="Q81" s="1" t="str">
        <f t="shared" si="84"/>
        <v>thumb:Matthew-Olyphant-Los-Angeles-(skyline)-2011.jpg</v>
      </c>
      <c r="R81" s="1" t="str">
        <f t="shared" si="85"/>
        <v>alt:Matthew Olyphant - Los Angeles (skyline) - 2011 - Charcoal,spray paint,oil,on canvas - 32&amp;#34; x 72&amp;#34;</v>
      </c>
      <c r="S81" s="1" t="str">
        <f t="shared" si="86"/>
        <v>title:Matthew Olyphant - Los Angeles (skyline) - 2011 - Charcoal,spray paint,oil,on canvas - 32&amp;#34; x 72&amp;#34;</v>
      </c>
      <c r="T81" s="1">
        <f t="shared" si="87"/>
        <v>97</v>
      </c>
      <c r="U81" s="1">
        <f t="shared" si="88"/>
        <v>107</v>
      </c>
    </row>
    <row r="82" spans="1:21">
      <c r="A82" t="s">
        <v>75</v>
      </c>
      <c r="B82">
        <f t="shared" si="76"/>
        <v>9</v>
      </c>
      <c r="C82">
        <f t="shared" ref="C82:L82" si="99">SEARCH("|",$A82,B82+1)</f>
        <v>64</v>
      </c>
      <c r="D82">
        <f t="shared" si="99"/>
        <v>78</v>
      </c>
      <c r="E82">
        <f t="shared" si="99"/>
        <v>93</v>
      </c>
      <c r="F82">
        <f t="shared" si="99"/>
        <v>114</v>
      </c>
      <c r="G82">
        <f t="shared" si="99"/>
        <v>124</v>
      </c>
      <c r="H82">
        <f t="shared" si="99"/>
        <v>178</v>
      </c>
      <c r="I82">
        <f t="shared" si="99"/>
        <v>287</v>
      </c>
      <c r="J82">
        <f t="shared" si="99"/>
        <v>398</v>
      </c>
      <c r="K82">
        <f t="shared" si="78"/>
        <v>401</v>
      </c>
      <c r="L82" s="1" t="str">
        <f t="shared" si="79"/>
        <v>imgUrl:Matthew-Olyphant-California-Uber-Alles-2011.jpg</v>
      </c>
      <c r="M82" s="1" t="str">
        <f t="shared" si="80"/>
        <v>maxWidth:1600</v>
      </c>
      <c r="N82" s="1" t="str">
        <f t="shared" si="81"/>
        <v>maxHeight:2023</v>
      </c>
      <c r="O82" s="1" t="str">
        <f t="shared" si="82"/>
        <v>orientation:portrait</v>
      </c>
      <c r="P82" s="1" t="str">
        <f t="shared" si="83"/>
        <v>index2:77</v>
      </c>
      <c r="Q82" s="1" t="str">
        <f t="shared" si="84"/>
        <v>thumb:Matthew-Olyphant-California-Uber-Alles-2011.jpg</v>
      </c>
      <c r="R82" s="1" t="str">
        <f t="shared" si="85"/>
        <v>alt:Matthew Olyphant - California Uber Alles - 2011 - Oil,charcoal,spray paint,on canvas - 46&amp;#34; x 54&amp;#34;</v>
      </c>
      <c r="S82" s="1" t="str">
        <f t="shared" si="86"/>
        <v>title:Matthew Olyphant - California Uber Alles - 2011 - Oil,charcoal,spray paint,on canvas - 46&amp;#34; x 54&amp;#34;</v>
      </c>
      <c r="T82" s="1">
        <f t="shared" si="87"/>
        <v>97</v>
      </c>
      <c r="U82" s="1">
        <f t="shared" si="88"/>
        <v>107</v>
      </c>
    </row>
    <row r="83" spans="1:21">
      <c r="A83" t="s">
        <v>76</v>
      </c>
      <c r="B83">
        <f t="shared" si="76"/>
        <v>9</v>
      </c>
      <c r="C83">
        <f t="shared" ref="C83:L83" si="100">SEARCH("|",$A83,B83+1)</f>
        <v>50</v>
      </c>
      <c r="D83">
        <f t="shared" si="100"/>
        <v>64</v>
      </c>
      <c r="E83">
        <f t="shared" si="100"/>
        <v>79</v>
      </c>
      <c r="F83">
        <f t="shared" si="100"/>
        <v>100</v>
      </c>
      <c r="G83">
        <f t="shared" si="100"/>
        <v>110</v>
      </c>
      <c r="H83">
        <f t="shared" si="100"/>
        <v>150</v>
      </c>
      <c r="I83">
        <f t="shared" si="100"/>
        <v>261</v>
      </c>
      <c r="J83">
        <f t="shared" si="100"/>
        <v>374</v>
      </c>
      <c r="K83">
        <f t="shared" si="78"/>
        <v>377</v>
      </c>
      <c r="L83" s="1" t="str">
        <f t="shared" si="79"/>
        <v>imgUrl:Matthew-Olyphant-No.-So.-2011.jpg</v>
      </c>
      <c r="M83" s="1" t="str">
        <f t="shared" si="80"/>
        <v>maxWidth:1600</v>
      </c>
      <c r="N83" s="1" t="str">
        <f t="shared" si="81"/>
        <v>maxHeight:2034</v>
      </c>
      <c r="O83" s="1" t="str">
        <f t="shared" si="82"/>
        <v>orientation:portrait</v>
      </c>
      <c r="P83" s="1" t="str">
        <f t="shared" si="83"/>
        <v>index2:78</v>
      </c>
      <c r="Q83" s="1" t="str">
        <f t="shared" si="84"/>
        <v>thumb:Matthew-Olyphant-No.-So.-2011.jpg</v>
      </c>
      <c r="R83" s="1" t="str">
        <f t="shared" si="85"/>
        <v>alt:Matthew Olyphant - No. So. - 2011 - Oil,oil paint stick,spray paint,charcoal,on canvas - 48&amp;#34; x 56&amp;#34;</v>
      </c>
      <c r="S83" s="1" t="str">
        <f t="shared" si="86"/>
        <v>title:Matthew Olyphant - No. So. - 2011 - Oil,oil paint stick,spray paint,charcoal,on canvas - 48&amp;#34; x 56&amp;#34;</v>
      </c>
      <c r="T83" s="1">
        <f t="shared" si="87"/>
        <v>99</v>
      </c>
      <c r="U83" s="1">
        <f t="shared" si="88"/>
        <v>109</v>
      </c>
    </row>
    <row r="84" spans="1:21">
      <c r="A84" t="s">
        <v>77</v>
      </c>
      <c r="B84">
        <f t="shared" si="76"/>
        <v>9</v>
      </c>
      <c r="C84">
        <f t="shared" ref="C84:L84" si="101">SEARCH("|",$A84,B84+1)</f>
        <v>51</v>
      </c>
      <c r="D84">
        <f t="shared" si="101"/>
        <v>65</v>
      </c>
      <c r="E84">
        <f t="shared" si="101"/>
        <v>80</v>
      </c>
      <c r="F84">
        <f t="shared" si="101"/>
        <v>102</v>
      </c>
      <c r="G84">
        <f t="shared" si="101"/>
        <v>112</v>
      </c>
      <c r="H84">
        <f t="shared" si="101"/>
        <v>153</v>
      </c>
      <c r="I84">
        <f t="shared" si="101"/>
        <v>249</v>
      </c>
      <c r="J84">
        <f t="shared" si="101"/>
        <v>347</v>
      </c>
      <c r="K84">
        <f t="shared" si="78"/>
        <v>350</v>
      </c>
      <c r="L84" s="1" t="str">
        <f t="shared" si="79"/>
        <v>imgUrl:Matthew-Olyphant-LA-palms-2011.jpg</v>
      </c>
      <c r="M84" s="1" t="str">
        <f t="shared" si="80"/>
        <v>maxWidth:1600</v>
      </c>
      <c r="N84" s="1" t="str">
        <f t="shared" si="81"/>
        <v>maxHeight:1278</v>
      </c>
      <c r="O84" s="1" t="str">
        <f t="shared" si="82"/>
        <v>orientation:landscape</v>
      </c>
      <c r="P84" s="1" t="str">
        <f t="shared" si="83"/>
        <v>index2:79</v>
      </c>
      <c r="Q84" s="1" t="str">
        <f t="shared" si="84"/>
        <v>thumb:Matthew-Olyphant-LA-palms-2011.jpg</v>
      </c>
      <c r="R84" s="1" t="str">
        <f t="shared" si="85"/>
        <v>alt:Matthew Olyphant - LA palms - 2011 - oil,spray paint,charcoal,on canvas - 18&amp;#34; x 22&amp;#34;</v>
      </c>
      <c r="S84" s="1" t="str">
        <f t="shared" si="86"/>
        <v>title:Matthew Olyphant - LA palms - 2011 - oil,spray paint,charcoal,on canvas - 18&amp;#34; x 22&amp;#34;</v>
      </c>
      <c r="T84" s="1">
        <f t="shared" si="87"/>
        <v>84</v>
      </c>
      <c r="U84" s="1">
        <f t="shared" si="88"/>
        <v>94</v>
      </c>
    </row>
    <row r="85" spans="1:21">
      <c r="A85" t="s">
        <v>78</v>
      </c>
      <c r="B85">
        <f t="shared" si="76"/>
        <v>9</v>
      </c>
      <c r="C85">
        <f t="shared" ref="C85:L85" si="102">SEARCH("|",$A85,B85+1)</f>
        <v>53</v>
      </c>
      <c r="D85">
        <f t="shared" si="102"/>
        <v>67</v>
      </c>
      <c r="E85">
        <f t="shared" si="102"/>
        <v>82</v>
      </c>
      <c r="F85">
        <f t="shared" si="102"/>
        <v>104</v>
      </c>
      <c r="G85">
        <f t="shared" si="102"/>
        <v>114</v>
      </c>
      <c r="H85">
        <f t="shared" si="102"/>
        <v>157</v>
      </c>
      <c r="I85">
        <f t="shared" si="102"/>
        <v>255</v>
      </c>
      <c r="J85">
        <f t="shared" si="102"/>
        <v>355</v>
      </c>
      <c r="K85">
        <f t="shared" si="78"/>
        <v>358</v>
      </c>
      <c r="L85" s="1" t="str">
        <f t="shared" si="79"/>
        <v>imgUrl:Matthew-Olyphant-Twin-Palms-2011.jpg</v>
      </c>
      <c r="M85" s="1" t="str">
        <f t="shared" si="80"/>
        <v>maxWidth:1600</v>
      </c>
      <c r="N85" s="1" t="str">
        <f t="shared" si="81"/>
        <v>maxHeight:1599</v>
      </c>
      <c r="O85" s="1" t="str">
        <f t="shared" si="82"/>
        <v>orientation:landscape</v>
      </c>
      <c r="P85" s="1" t="str">
        <f t="shared" si="83"/>
        <v>index2:80</v>
      </c>
      <c r="Q85" s="1" t="str">
        <f t="shared" si="84"/>
        <v>thumb:Matthew-Olyphant-Twin-Palms-2011.jpg</v>
      </c>
      <c r="R85" s="1" t="str">
        <f t="shared" si="85"/>
        <v>alt:Matthew Olyphant - Twin Palms - 2011 - oil,charcoal,spray paint,on canvas - 24&amp;#34; x 24&amp;#34;</v>
      </c>
      <c r="S85" s="1" t="str">
        <f t="shared" si="86"/>
        <v>title:Matthew Olyphant - Twin Palms - 2011 - oil,charcoal,spray paint,on canvas - 24&amp;#34; x 24&amp;#34;</v>
      </c>
      <c r="T85" s="1">
        <f t="shared" si="87"/>
        <v>86</v>
      </c>
      <c r="U85" s="1">
        <f t="shared" si="88"/>
        <v>96</v>
      </c>
    </row>
    <row r="86" spans="1:21">
      <c r="A86" t="s">
        <v>79</v>
      </c>
      <c r="B86">
        <f t="shared" si="76"/>
        <v>9</v>
      </c>
      <c r="C86">
        <f t="shared" ref="C86:L86" si="103">SEARCH("|",$A86,B86+1)</f>
        <v>62</v>
      </c>
      <c r="D86">
        <f t="shared" si="103"/>
        <v>76</v>
      </c>
      <c r="E86">
        <f t="shared" si="103"/>
        <v>90</v>
      </c>
      <c r="F86">
        <f t="shared" si="103"/>
        <v>111</v>
      </c>
      <c r="G86">
        <f t="shared" si="103"/>
        <v>121</v>
      </c>
      <c r="H86">
        <f t="shared" si="103"/>
        <v>173</v>
      </c>
      <c r="I86">
        <f t="shared" si="103"/>
        <v>296</v>
      </c>
      <c r="J86">
        <f t="shared" si="103"/>
        <v>421</v>
      </c>
      <c r="K86">
        <f t="shared" si="78"/>
        <v>424</v>
      </c>
      <c r="L86" s="1" t="str">
        <f t="shared" si="79"/>
        <v>imgUrl:Matthew-Olyphant-Southern-Metropolis-2011.jpg</v>
      </c>
      <c r="M86" s="1" t="str">
        <f t="shared" si="80"/>
        <v>maxWidth:1600</v>
      </c>
      <c r="N86" s="1" t="str">
        <f t="shared" si="81"/>
        <v>maxHeight:953</v>
      </c>
      <c r="O86" s="1" t="str">
        <f t="shared" si="82"/>
        <v>orientation:portrait</v>
      </c>
      <c r="P86" s="1" t="str">
        <f t="shared" si="83"/>
        <v>index2:81</v>
      </c>
      <c r="Q86" s="1" t="str">
        <f t="shared" si="84"/>
        <v>thumb:Matthew-Olyphant-Southern-Metropolis-2011.jpg</v>
      </c>
      <c r="R86" s="1" t="str">
        <f t="shared" si="85"/>
        <v>alt:Matthew Olyphant - Southern Metropolis - 2011 - Spray paint,charcoal,oil,oil paint stick,on canvas - 32&amp;#34; x 62&amp;#34;</v>
      </c>
      <c r="S86" s="1" t="str">
        <f t="shared" si="86"/>
        <v>title:Matthew Olyphant - Southern Metropolis - 2011 - Spray paint,charcoal,oil,oil paint stick,on canvas - 32&amp;#34; x 62&amp;#34;</v>
      </c>
      <c r="T86" s="1">
        <f t="shared" si="87"/>
        <v>111</v>
      </c>
      <c r="U86" s="1">
        <f t="shared" si="88"/>
        <v>121</v>
      </c>
    </row>
    <row r="87" spans="1:21">
      <c r="A87" t="s">
        <v>80</v>
      </c>
      <c r="B87">
        <f t="shared" si="76"/>
        <v>9</v>
      </c>
      <c r="C87">
        <f t="shared" ref="C87:L87" si="104">SEARCH("|",$A87,B87+1)</f>
        <v>54</v>
      </c>
      <c r="D87">
        <f t="shared" si="104"/>
        <v>68</v>
      </c>
      <c r="E87">
        <f t="shared" si="104"/>
        <v>83</v>
      </c>
      <c r="F87">
        <f t="shared" si="104"/>
        <v>104</v>
      </c>
      <c r="G87">
        <f t="shared" si="104"/>
        <v>114</v>
      </c>
      <c r="H87">
        <f t="shared" si="104"/>
        <v>158</v>
      </c>
      <c r="I87">
        <f t="shared" si="104"/>
        <v>273</v>
      </c>
      <c r="J87">
        <f t="shared" si="104"/>
        <v>390</v>
      </c>
      <c r="K87">
        <f t="shared" si="78"/>
        <v>393</v>
      </c>
      <c r="L87" s="1" t="str">
        <f t="shared" si="79"/>
        <v>imgUrl:Matthew-Olyphant-Malibu-Palm-2011.jpg</v>
      </c>
      <c r="M87" s="1" t="str">
        <f t="shared" si="80"/>
        <v>maxWidth:1600</v>
      </c>
      <c r="N87" s="1" t="str">
        <f t="shared" si="81"/>
        <v>maxHeight:2040</v>
      </c>
      <c r="O87" s="1" t="str">
        <f t="shared" si="82"/>
        <v>orientation:portrait</v>
      </c>
      <c r="P87" s="1" t="str">
        <f t="shared" si="83"/>
        <v>index2:82</v>
      </c>
      <c r="Q87" s="1" t="str">
        <f t="shared" si="84"/>
        <v>thumb:Matthew-Olyphant-Malibu-Palm-2011.jpg</v>
      </c>
      <c r="R87" s="1" t="str">
        <f t="shared" si="85"/>
        <v>alt:Matthew Olyphant - Malibu Palm - 2011 - Oil,spray paint,oil paint stick,charcoal,on canvas - 44&amp;#34; x 52&amp;#34;</v>
      </c>
      <c r="S87" s="1" t="str">
        <f t="shared" si="86"/>
        <v>title:Matthew Olyphant - Malibu Palm - 2011 - Oil,spray paint,oil paint stick,charcoal,on canvas - 44&amp;#34; x 52&amp;#34;</v>
      </c>
      <c r="T87" s="1">
        <f t="shared" si="87"/>
        <v>103</v>
      </c>
      <c r="U87" s="1">
        <f t="shared" si="88"/>
        <v>113</v>
      </c>
    </row>
    <row r="88" spans="1:21">
      <c r="A88" t="s">
        <v>81</v>
      </c>
      <c r="B88">
        <f t="shared" si="76"/>
        <v>9</v>
      </c>
      <c r="C88">
        <f t="shared" ref="C88:L88" si="105">SEARCH("|",$A88,B88+1)</f>
        <v>67</v>
      </c>
      <c r="D88">
        <f t="shared" si="105"/>
        <v>81</v>
      </c>
      <c r="E88">
        <f t="shared" si="105"/>
        <v>96</v>
      </c>
      <c r="F88">
        <f t="shared" si="105"/>
        <v>118</v>
      </c>
      <c r="G88">
        <f t="shared" si="105"/>
        <v>128</v>
      </c>
      <c r="H88">
        <f t="shared" si="105"/>
        <v>185</v>
      </c>
      <c r="I88">
        <f t="shared" si="105"/>
        <v>309</v>
      </c>
      <c r="J88">
        <f t="shared" si="105"/>
        <v>435</v>
      </c>
      <c r="K88">
        <f t="shared" si="78"/>
        <v>438</v>
      </c>
      <c r="L88" s="1" t="str">
        <f t="shared" si="79"/>
        <v>imgUrl:Matthew-Olyphant-City-of-Angels-(skyline)-2011.jpg</v>
      </c>
      <c r="M88" s="1" t="str">
        <f t="shared" si="80"/>
        <v>maxWidth:1600</v>
      </c>
      <c r="N88" s="1" t="str">
        <f t="shared" si="81"/>
        <v>maxHeight:1256</v>
      </c>
      <c r="O88" s="1" t="str">
        <f t="shared" si="82"/>
        <v>orientation:landscape</v>
      </c>
      <c r="P88" s="1" t="str">
        <f t="shared" si="83"/>
        <v>index2:83</v>
      </c>
      <c r="Q88" s="1" t="str">
        <f t="shared" si="84"/>
        <v>thumb:Matthew-Olyphant-City-of-Angels-(skyline)-2011.jpg</v>
      </c>
      <c r="R88" s="1" t="str">
        <f t="shared" si="85"/>
        <v>alt:Matthew Olyphant - City of Angels (skyline) - 2011 - Charcoal,spray paint,oil paint stick,on canvas - 46&amp;#34; x 52&amp;#34;</v>
      </c>
      <c r="S88" s="1" t="str">
        <f t="shared" si="86"/>
        <v>title:Matthew Olyphant - City of Angels (skyline) - 2011 - Charcoal,spray paint,oil paint stick,on canvas - 46&amp;#34; x 52&amp;#34;</v>
      </c>
      <c r="T88" s="1">
        <f t="shared" si="87"/>
        <v>112</v>
      </c>
      <c r="U88" s="1">
        <f t="shared" si="88"/>
        <v>122</v>
      </c>
    </row>
    <row r="89" spans="1:21">
      <c r="A89" t="s">
        <v>82</v>
      </c>
      <c r="B89">
        <f t="shared" si="76"/>
        <v>9</v>
      </c>
      <c r="C89">
        <f t="shared" ref="C89:L89" si="106">SEARCH("|",$A89,B89+1)</f>
        <v>48</v>
      </c>
      <c r="D89">
        <f t="shared" si="106"/>
        <v>62</v>
      </c>
      <c r="E89">
        <f t="shared" si="106"/>
        <v>77</v>
      </c>
      <c r="F89">
        <f t="shared" si="106"/>
        <v>98</v>
      </c>
      <c r="G89">
        <f t="shared" si="106"/>
        <v>108</v>
      </c>
      <c r="H89">
        <f t="shared" si="106"/>
        <v>146</v>
      </c>
      <c r="I89">
        <f t="shared" si="106"/>
        <v>238</v>
      </c>
      <c r="J89">
        <f t="shared" si="106"/>
        <v>332</v>
      </c>
      <c r="K89">
        <f t="shared" si="78"/>
        <v>335</v>
      </c>
      <c r="L89" s="1" t="str">
        <f t="shared" si="79"/>
        <v>imgUrl:Matthew-Olyphant-Bunny-2011.jpg</v>
      </c>
      <c r="M89" s="1" t="str">
        <f t="shared" si="80"/>
        <v>maxWidth:1600</v>
      </c>
      <c r="N89" s="1" t="str">
        <f t="shared" si="81"/>
        <v>maxHeight:1621</v>
      </c>
      <c r="O89" s="1" t="str">
        <f t="shared" si="82"/>
        <v>orientation:portrait</v>
      </c>
      <c r="P89" s="1" t="str">
        <f t="shared" si="83"/>
        <v>index2:84</v>
      </c>
      <c r="Q89" s="1" t="str">
        <f t="shared" si="84"/>
        <v>thumb:Matthew-Olyphant-Bunny-2011.jpg</v>
      </c>
      <c r="R89" s="1" t="str">
        <f t="shared" si="85"/>
        <v>alt:Matthew Olyphant - Bunny - 2011 - (trip-tych) Spray paint on canvas - 12&amp;#34; x 12&amp;#34;</v>
      </c>
      <c r="S89" s="1" t="str">
        <f t="shared" si="86"/>
        <v>title:Matthew Olyphant - Bunny - 2011 - (trip-tych) Spray paint on canvas - 12&amp;#34; x 12&amp;#34;</v>
      </c>
      <c r="T89" s="1">
        <f t="shared" si="87"/>
        <v>80</v>
      </c>
      <c r="U89" s="1">
        <f t="shared" si="88"/>
        <v>90</v>
      </c>
    </row>
    <row r="90" spans="1:21">
      <c r="A90" t="s">
        <v>83</v>
      </c>
      <c r="B90">
        <f t="shared" si="76"/>
        <v>9</v>
      </c>
      <c r="C90">
        <f t="shared" ref="C90:L90" si="107">SEARCH("|",$A90,B90+1)</f>
        <v>56</v>
      </c>
      <c r="D90">
        <f t="shared" si="107"/>
        <v>70</v>
      </c>
      <c r="E90">
        <f t="shared" si="107"/>
        <v>85</v>
      </c>
      <c r="F90">
        <f t="shared" si="107"/>
        <v>106</v>
      </c>
      <c r="G90">
        <f t="shared" si="107"/>
        <v>116</v>
      </c>
      <c r="H90">
        <f t="shared" si="107"/>
        <v>162</v>
      </c>
      <c r="I90">
        <f t="shared" si="107"/>
        <v>259</v>
      </c>
      <c r="J90">
        <f t="shared" si="107"/>
        <v>358</v>
      </c>
      <c r="K90">
        <f t="shared" si="78"/>
        <v>361</v>
      </c>
      <c r="L90" s="1" t="str">
        <f t="shared" si="79"/>
        <v>imgUrl:Matthew-Olyphant-Beverly-Hills-2011.jpg</v>
      </c>
      <c r="M90" s="1" t="str">
        <f t="shared" si="80"/>
        <v>maxWidth:1600</v>
      </c>
      <c r="N90" s="1" t="str">
        <f t="shared" si="81"/>
        <v>maxHeight:1615</v>
      </c>
      <c r="O90" s="1" t="str">
        <f t="shared" si="82"/>
        <v>orientation:portrait</v>
      </c>
      <c r="P90" s="1" t="str">
        <f t="shared" si="83"/>
        <v>index2:85</v>
      </c>
      <c r="Q90" s="1" t="str">
        <f t="shared" si="84"/>
        <v>thumb:Matthew-Olyphant-Beverly-Hills-2011.jpg</v>
      </c>
      <c r="R90" s="1" t="str">
        <f t="shared" si="85"/>
        <v>alt:Matthew Olyphant - Beverly Hills - 2011 - Spray paint charcoal on canvas - 12&amp;#34; x 12&amp;#34;</v>
      </c>
      <c r="S90" s="1" t="str">
        <f t="shared" si="86"/>
        <v>title:Matthew Olyphant - Beverly Hills - 2011 - Spray paint charcoal on canvas - 12&amp;#34; x 12&amp;#34;</v>
      </c>
      <c r="T90" s="1">
        <f t="shared" si="87"/>
        <v>85</v>
      </c>
      <c r="U90" s="1">
        <f t="shared" si="88"/>
        <v>95</v>
      </c>
    </row>
    <row r="91" spans="1:21">
      <c r="A91" t="s">
        <v>84</v>
      </c>
      <c r="B91">
        <f t="shared" si="76"/>
        <v>9</v>
      </c>
      <c r="C91">
        <f t="shared" ref="C91:L91" si="108">SEARCH("|",$A91,B91+1)</f>
        <v>51</v>
      </c>
      <c r="D91">
        <f t="shared" si="108"/>
        <v>65</v>
      </c>
      <c r="E91">
        <f t="shared" si="108"/>
        <v>80</v>
      </c>
      <c r="F91">
        <f t="shared" si="108"/>
        <v>102</v>
      </c>
      <c r="G91">
        <f t="shared" si="108"/>
        <v>112</v>
      </c>
      <c r="H91">
        <f t="shared" si="108"/>
        <v>153</v>
      </c>
      <c r="I91">
        <f t="shared" si="108"/>
        <v>265</v>
      </c>
      <c r="J91">
        <f t="shared" si="108"/>
        <v>379</v>
      </c>
      <c r="K91">
        <f t="shared" si="78"/>
        <v>382</v>
      </c>
      <c r="L91" s="1" t="str">
        <f t="shared" si="79"/>
        <v>imgUrl:Matthew-Olyphant-Wilshire-2011.jpg</v>
      </c>
      <c r="M91" s="1" t="str">
        <f t="shared" si="80"/>
        <v>maxWidth:1600</v>
      </c>
      <c r="N91" s="1" t="str">
        <f t="shared" si="81"/>
        <v>maxHeight:1259</v>
      </c>
      <c r="O91" s="1" t="str">
        <f t="shared" si="82"/>
        <v>orientation:landscape</v>
      </c>
      <c r="P91" s="1" t="str">
        <f t="shared" si="83"/>
        <v>index2:86</v>
      </c>
      <c r="Q91" s="1" t="str">
        <f t="shared" si="84"/>
        <v>thumb:Matthew-Olyphant-Wilshire-2011.jpg</v>
      </c>
      <c r="R91" s="1" t="str">
        <f t="shared" si="85"/>
        <v>alt:Matthew Olyphant - Wilshire - 2011 - Spray paint,charcoal,oil,oil paint stick,on canvas - 44&amp;#34; x 52&amp;#34;</v>
      </c>
      <c r="S91" s="1" t="str">
        <f t="shared" si="86"/>
        <v>title:Matthew Olyphant - Wilshire - 2011 - Spray paint,charcoal,oil,oil paint stick,on canvas - 44&amp;#34; x 52&amp;#34;</v>
      </c>
      <c r="T91" s="1">
        <f t="shared" si="87"/>
        <v>100</v>
      </c>
      <c r="U91" s="1">
        <f t="shared" si="88"/>
        <v>110</v>
      </c>
    </row>
    <row r="92" spans="1:21">
      <c r="A92" t="s">
        <v>85</v>
      </c>
      <c r="B92">
        <f t="shared" si="76"/>
        <v>9</v>
      </c>
      <c r="C92">
        <f t="shared" ref="C92:L92" si="109">SEARCH("|",$A92,B92+1)</f>
        <v>50</v>
      </c>
      <c r="D92">
        <f t="shared" si="109"/>
        <v>64</v>
      </c>
      <c r="E92">
        <f t="shared" si="109"/>
        <v>79</v>
      </c>
      <c r="F92">
        <f t="shared" si="109"/>
        <v>101</v>
      </c>
      <c r="G92">
        <f t="shared" si="109"/>
        <v>111</v>
      </c>
      <c r="H92">
        <f t="shared" si="109"/>
        <v>151</v>
      </c>
      <c r="I92">
        <f t="shared" si="109"/>
        <v>262</v>
      </c>
      <c r="J92">
        <f t="shared" si="109"/>
        <v>375</v>
      </c>
      <c r="K92">
        <f t="shared" si="78"/>
        <v>378</v>
      </c>
      <c r="L92" s="1" t="str">
        <f t="shared" si="79"/>
        <v>imgUrl:Matthew-Olyphant-Chicago-2010.jpg</v>
      </c>
      <c r="M92" s="1" t="str">
        <f t="shared" si="80"/>
        <v>maxWidth:1600</v>
      </c>
      <c r="N92" s="1" t="str">
        <f t="shared" si="81"/>
        <v>maxHeight:1331</v>
      </c>
      <c r="O92" s="1" t="str">
        <f t="shared" si="82"/>
        <v>orientation:landscape</v>
      </c>
      <c r="P92" s="1" t="str">
        <f t="shared" si="83"/>
        <v>index2:87</v>
      </c>
      <c r="Q92" s="1" t="str">
        <f t="shared" si="84"/>
        <v>thumb:Matthew-Olyphant-Chicago-2010.jpg</v>
      </c>
      <c r="R92" s="1" t="str">
        <f t="shared" si="85"/>
        <v>alt:Matthew Olyphant - Chicago - 2010 - Spray paint,charcoal,oil,oil paint stick,on canvas - 24&amp;#34; x 32&amp;#34;</v>
      </c>
      <c r="S92" s="1" t="str">
        <f t="shared" si="86"/>
        <v>title:Matthew Olyphant - Chicago - 2010 - Spray paint,charcoal,oil,oil paint stick,on canvas - 24&amp;#34; x 32&amp;#34;</v>
      </c>
      <c r="T92" s="1">
        <f t="shared" si="87"/>
        <v>99</v>
      </c>
      <c r="U92" s="1">
        <f t="shared" si="88"/>
        <v>109</v>
      </c>
    </row>
    <row r="93" spans="1:21">
      <c r="A93" t="s">
        <v>86</v>
      </c>
      <c r="B93">
        <f t="shared" si="76"/>
        <v>9</v>
      </c>
      <c r="C93">
        <f t="shared" ref="C93:L93" si="110">SEARCH("|",$A93,B93+1)</f>
        <v>51</v>
      </c>
      <c r="D93">
        <f t="shared" si="110"/>
        <v>65</v>
      </c>
      <c r="E93">
        <f t="shared" si="110"/>
        <v>80</v>
      </c>
      <c r="F93">
        <f t="shared" si="110"/>
        <v>102</v>
      </c>
      <c r="G93">
        <f t="shared" si="110"/>
        <v>112</v>
      </c>
      <c r="H93">
        <f t="shared" si="110"/>
        <v>153</v>
      </c>
      <c r="I93">
        <f t="shared" si="110"/>
        <v>279</v>
      </c>
      <c r="J93">
        <f t="shared" si="110"/>
        <v>407</v>
      </c>
      <c r="K93">
        <f t="shared" si="78"/>
        <v>410</v>
      </c>
      <c r="L93" s="1" t="str">
        <f t="shared" si="79"/>
        <v>imgUrl:Matthew-Olyphant-Broadway-2010.jpg</v>
      </c>
      <c r="M93" s="1" t="str">
        <f t="shared" si="80"/>
        <v>maxWidth:1600</v>
      </c>
      <c r="N93" s="1" t="str">
        <f t="shared" si="81"/>
        <v>maxHeight:1177</v>
      </c>
      <c r="O93" s="1" t="str">
        <f t="shared" si="82"/>
        <v>orientation:landscape</v>
      </c>
      <c r="P93" s="1" t="str">
        <f t="shared" si="83"/>
        <v>index2:88</v>
      </c>
      <c r="Q93" s="1" t="str">
        <f t="shared" si="84"/>
        <v>thumb:Matthew-Olyphant-Broadway-2010.jpg</v>
      </c>
      <c r="R93" s="1" t="str">
        <f t="shared" si="85"/>
        <v>alt:Matthew Olyphant - Broadway - 2010 - Spray paint,charcoal,oil,oil paint stick,acrylic,gesso,on canvas - 44&amp;#34; x 54&amp;#34;</v>
      </c>
      <c r="S93" s="1" t="str">
        <f t="shared" si="86"/>
        <v>title:Matthew Olyphant - Broadway - 2010 - Spray paint,charcoal,oil,oil paint stick,acrylic,gesso,on canvas - 44&amp;#34; x 54&amp;#34;</v>
      </c>
      <c r="T93" s="1">
        <f t="shared" si="87"/>
        <v>114</v>
      </c>
      <c r="U93" s="1">
        <f t="shared" si="88"/>
        <v>124</v>
      </c>
    </row>
    <row r="94" spans="1:21">
      <c r="A94" t="s">
        <v>87</v>
      </c>
      <c r="B94">
        <f t="shared" si="76"/>
        <v>9</v>
      </c>
      <c r="C94">
        <f t="shared" ref="C94:L94" si="111">SEARCH("|",$A94,B94+1)</f>
        <v>54</v>
      </c>
      <c r="D94">
        <f t="shared" si="111"/>
        <v>68</v>
      </c>
      <c r="E94">
        <f t="shared" si="111"/>
        <v>83</v>
      </c>
      <c r="F94">
        <f t="shared" si="111"/>
        <v>105</v>
      </c>
      <c r="G94">
        <f t="shared" si="111"/>
        <v>115</v>
      </c>
      <c r="H94">
        <f t="shared" si="111"/>
        <v>159</v>
      </c>
      <c r="I94">
        <f t="shared" si="111"/>
        <v>286</v>
      </c>
      <c r="J94">
        <f t="shared" si="111"/>
        <v>415</v>
      </c>
      <c r="K94">
        <f t="shared" si="78"/>
        <v>418</v>
      </c>
      <c r="L94" s="1" t="str">
        <f t="shared" si="79"/>
        <v>imgUrl:Matthew-Olyphant-Embarcadero-2010.jpg</v>
      </c>
      <c r="M94" s="1" t="str">
        <f t="shared" si="80"/>
        <v>maxWidth:1600</v>
      </c>
      <c r="N94" s="1" t="str">
        <f t="shared" si="81"/>
        <v>maxHeight:1102</v>
      </c>
      <c r="O94" s="1" t="str">
        <f t="shared" si="82"/>
        <v>orientation:landscape</v>
      </c>
      <c r="P94" s="1" t="str">
        <f t="shared" si="83"/>
        <v>index2:89</v>
      </c>
      <c r="Q94" s="1" t="str">
        <f t="shared" si="84"/>
        <v>thumb:Matthew-Olyphant-Embarcadero-2010.jpg</v>
      </c>
      <c r="R94" s="1" t="str">
        <f t="shared" si="85"/>
        <v>alt:Matthew Olyphant - Embarcadero - 2010 - Spray Paint, Charcoal, Acrylic, Oil, Oil Paint Stick On Canvas - 44&amp;#34; x 52&amp;#34;</v>
      </c>
      <c r="S94" s="1" t="str">
        <f t="shared" si="86"/>
        <v>title:Matthew Olyphant - Embarcadero - 2010 - Spray Paint, Charcoal, Acrylic, Oil, Oil Paint Stick On Canvas - 44&amp;#34; x 52&amp;#34;</v>
      </c>
      <c r="T94" s="1">
        <f t="shared" si="87"/>
        <v>115</v>
      </c>
      <c r="U94" s="1">
        <f t="shared" si="88"/>
        <v>125</v>
      </c>
    </row>
    <row r="95" spans="1:21">
      <c r="A95" t="s">
        <v>88</v>
      </c>
      <c r="B95">
        <f t="shared" si="76"/>
        <v>9</v>
      </c>
      <c r="C95">
        <f t="shared" ref="C95:L95" si="112">SEARCH("|",$A95,B95+1)</f>
        <v>52</v>
      </c>
      <c r="D95">
        <f t="shared" si="112"/>
        <v>66</v>
      </c>
      <c r="E95">
        <f t="shared" si="112"/>
        <v>81</v>
      </c>
      <c r="F95">
        <f t="shared" si="112"/>
        <v>103</v>
      </c>
      <c r="G95">
        <f t="shared" si="112"/>
        <v>113</v>
      </c>
      <c r="H95">
        <f t="shared" si="112"/>
        <v>155</v>
      </c>
      <c r="I95">
        <f t="shared" si="112"/>
        <v>276</v>
      </c>
      <c r="J95">
        <f t="shared" si="112"/>
        <v>399</v>
      </c>
      <c r="K95">
        <f t="shared" si="78"/>
        <v>402</v>
      </c>
      <c r="L95" s="1" t="str">
        <f t="shared" si="79"/>
        <v>imgUrl:Matthew-Olyphant-Vancouver-2010.jpg</v>
      </c>
      <c r="M95" s="1" t="str">
        <f t="shared" si="80"/>
        <v>maxWidth:1600</v>
      </c>
      <c r="N95" s="1" t="str">
        <f t="shared" si="81"/>
        <v>maxHeight:1118</v>
      </c>
      <c r="O95" s="1" t="str">
        <f t="shared" si="82"/>
        <v>orientation:landscape</v>
      </c>
      <c r="P95" s="1" t="str">
        <f t="shared" si="83"/>
        <v>index2:90</v>
      </c>
      <c r="Q95" s="1" t="str">
        <f t="shared" si="84"/>
        <v>thumb:Matthew-Olyphant-Vancouver-2010.jpg</v>
      </c>
      <c r="R95" s="1" t="str">
        <f t="shared" si="85"/>
        <v>alt:Matthew Olyphant - Vancouver - 2010 - Spray paint,acrylic,oil,oil paint stick,charcoal,on canvas - 36&amp;#34; x 52&amp;#34;</v>
      </c>
      <c r="S95" s="1" t="str">
        <f t="shared" si="86"/>
        <v>title:Matthew Olyphant - Vancouver - 2010 - Spray paint,acrylic,oil,oil paint stick,charcoal,on canvas - 36&amp;#34; x 52&amp;#34;</v>
      </c>
      <c r="T95" s="1">
        <f t="shared" si="87"/>
        <v>109</v>
      </c>
      <c r="U95" s="1">
        <f t="shared" si="88"/>
        <v>119</v>
      </c>
    </row>
    <row r="96" spans="1:21">
      <c r="A96" t="s">
        <v>89</v>
      </c>
      <c r="B96">
        <f t="shared" si="76"/>
        <v>9</v>
      </c>
      <c r="C96">
        <f t="shared" ref="C96:L96" si="113">SEARCH("|",$A96,B96+1)</f>
        <v>47</v>
      </c>
      <c r="D96">
        <f t="shared" si="113"/>
        <v>61</v>
      </c>
      <c r="E96">
        <f t="shared" si="113"/>
        <v>76</v>
      </c>
      <c r="F96">
        <f t="shared" si="113"/>
        <v>97</v>
      </c>
      <c r="G96">
        <f t="shared" si="113"/>
        <v>107</v>
      </c>
      <c r="H96">
        <f t="shared" si="113"/>
        <v>144</v>
      </c>
      <c r="I96">
        <f t="shared" si="113"/>
        <v>247</v>
      </c>
      <c r="J96">
        <f t="shared" si="113"/>
        <v>352</v>
      </c>
      <c r="K96">
        <f t="shared" si="78"/>
        <v>355</v>
      </c>
      <c r="L96" s="1" t="str">
        <f t="shared" si="79"/>
        <v>imgUrl:Matthew-Olyphant-Love-2010.jpg</v>
      </c>
      <c r="M96" s="1" t="str">
        <f t="shared" si="80"/>
        <v>maxWidth:1600</v>
      </c>
      <c r="N96" s="1" t="str">
        <f t="shared" si="81"/>
        <v>maxHeight:1959</v>
      </c>
      <c r="O96" s="1" t="str">
        <f t="shared" si="82"/>
        <v>orientation:portrait</v>
      </c>
      <c r="P96" s="1" t="str">
        <f t="shared" si="83"/>
        <v>index2:91</v>
      </c>
      <c r="Q96" s="1" t="str">
        <f t="shared" si="84"/>
        <v>thumb:Matthew-Olyphant-Love-2010.jpg</v>
      </c>
      <c r="R96" s="1" t="str">
        <f t="shared" si="85"/>
        <v>alt:Matthew Olyphant - Love - 2010 - Charcoal, Spray Paint, Acrylic, Oil On Canvas - 46&amp;#34; x 62&amp;#34;</v>
      </c>
      <c r="S96" s="1" t="str">
        <f t="shared" si="86"/>
        <v>title:Matthew Olyphant - Love - 2010 - Charcoal, Spray Paint, Acrylic, Oil On Canvas - 46&amp;#34; x 62&amp;#34;</v>
      </c>
      <c r="T96" s="1">
        <f t="shared" si="87"/>
        <v>91</v>
      </c>
      <c r="U96" s="1">
        <f t="shared" si="88"/>
        <v>101</v>
      </c>
    </row>
    <row r="97" spans="1:21">
      <c r="A97" t="s">
        <v>90</v>
      </c>
      <c r="B97">
        <f t="shared" si="76"/>
        <v>9</v>
      </c>
      <c r="C97">
        <f t="shared" ref="C97:L97" si="114">SEARCH("|",$A97,B97+1)</f>
        <v>46</v>
      </c>
      <c r="D97">
        <f t="shared" si="114"/>
        <v>60</v>
      </c>
      <c r="E97">
        <f t="shared" si="114"/>
        <v>75</v>
      </c>
      <c r="F97">
        <f t="shared" si="114"/>
        <v>97</v>
      </c>
      <c r="G97">
        <f t="shared" si="114"/>
        <v>107</v>
      </c>
      <c r="H97">
        <f t="shared" si="114"/>
        <v>143</v>
      </c>
      <c r="I97">
        <f t="shared" si="114"/>
        <v>245</v>
      </c>
      <c r="J97">
        <f t="shared" si="114"/>
        <v>349</v>
      </c>
      <c r="K97">
        <f t="shared" si="78"/>
        <v>352</v>
      </c>
      <c r="L97" s="1" t="str">
        <f t="shared" si="79"/>
        <v>imgUrl:Matthew-Olyphant-XXX-2010.jpg</v>
      </c>
      <c r="M97" s="1" t="str">
        <f t="shared" si="80"/>
        <v>maxWidth:1600</v>
      </c>
      <c r="N97" s="1" t="str">
        <f t="shared" si="81"/>
        <v>maxHeight:1084</v>
      </c>
      <c r="O97" s="1" t="str">
        <f t="shared" si="82"/>
        <v>orientation:landscape</v>
      </c>
      <c r="P97" s="1" t="str">
        <f t="shared" si="83"/>
        <v>index2:92</v>
      </c>
      <c r="Q97" s="1" t="str">
        <f t="shared" si="84"/>
        <v>thumb:Matthew-Olyphant-XXX-2010.jpg</v>
      </c>
      <c r="R97" s="1" t="str">
        <f t="shared" si="85"/>
        <v>alt:Matthew Olyphant - XXX - 2010 - Spray Paint, Charcoal, Acrylic, Oil On Canvas - 44&amp;#34; x 56&amp;#34;</v>
      </c>
      <c r="S97" s="1" t="str">
        <f t="shared" si="86"/>
        <v>title:Matthew Olyphant - XXX - 2010 - Spray Paint, Charcoal, Acrylic, Oil On Canvas - 44&amp;#34; x 56&amp;#34;</v>
      </c>
      <c r="T97" s="1">
        <f t="shared" si="87"/>
        <v>90</v>
      </c>
      <c r="U97" s="1">
        <f t="shared" si="88"/>
        <v>100</v>
      </c>
    </row>
    <row r="98" spans="1:21">
      <c r="A98" t="s">
        <v>91</v>
      </c>
      <c r="B98">
        <f t="shared" si="76"/>
        <v>9</v>
      </c>
      <c r="C98">
        <f t="shared" ref="C98:L98" si="115">SEARCH("|",$A98,B98+1)</f>
        <v>50</v>
      </c>
      <c r="D98">
        <f t="shared" si="115"/>
        <v>64</v>
      </c>
      <c r="E98">
        <f t="shared" si="115"/>
        <v>78</v>
      </c>
      <c r="F98">
        <f t="shared" si="115"/>
        <v>99</v>
      </c>
      <c r="G98">
        <f t="shared" si="115"/>
        <v>109</v>
      </c>
      <c r="H98">
        <f t="shared" si="115"/>
        <v>149</v>
      </c>
      <c r="I98">
        <f t="shared" si="115"/>
        <v>262</v>
      </c>
      <c r="J98">
        <f t="shared" si="115"/>
        <v>377</v>
      </c>
      <c r="K98">
        <f t="shared" si="78"/>
        <v>380</v>
      </c>
      <c r="L98" s="1" t="str">
        <f t="shared" si="79"/>
        <v>imgUrl:Matthew-Olyphant-Montana-2010.jpg</v>
      </c>
      <c r="M98" s="1" t="str">
        <f t="shared" si="80"/>
        <v>maxWidth:1600</v>
      </c>
      <c r="N98" s="1" t="str">
        <f t="shared" si="81"/>
        <v>maxHeight:977</v>
      </c>
      <c r="O98" s="1" t="str">
        <f t="shared" si="82"/>
        <v>orientation:portrait</v>
      </c>
      <c r="P98" s="1" t="str">
        <f t="shared" si="83"/>
        <v>index2:93</v>
      </c>
      <c r="Q98" s="1" t="str">
        <f t="shared" si="84"/>
        <v>thumb:Matthew-Olyphant-Montana-2010.jpg</v>
      </c>
      <c r="R98" s="1" t="str">
        <f t="shared" si="85"/>
        <v>alt:Matthew Olyphant - Montana - 2010 - Oil, Acrylic, Oil Paint Stick, Spray Paint On Canvas - 26&amp;#34; x 42&amp;#34;</v>
      </c>
      <c r="S98" s="1" t="str">
        <f t="shared" si="86"/>
        <v>title:Matthew Olyphant - Montana - 2010 - Oil, Acrylic, Oil Paint Stick, Spray Paint On Canvas - 26&amp;#34; x 42&amp;#34;</v>
      </c>
      <c r="T98" s="1">
        <f t="shared" si="87"/>
        <v>101</v>
      </c>
      <c r="U98" s="1">
        <f t="shared" si="88"/>
        <v>111</v>
      </c>
    </row>
    <row r="99" spans="1:21">
      <c r="A99" t="s">
        <v>92</v>
      </c>
      <c r="B99">
        <f t="shared" si="76"/>
        <v>9</v>
      </c>
      <c r="C99">
        <f t="shared" ref="C99:L99" si="116">SEARCH("|",$A99,B99+1)</f>
        <v>56</v>
      </c>
      <c r="D99">
        <f t="shared" si="116"/>
        <v>70</v>
      </c>
      <c r="E99">
        <f t="shared" si="116"/>
        <v>85</v>
      </c>
      <c r="F99">
        <f t="shared" si="116"/>
        <v>106</v>
      </c>
      <c r="G99">
        <f t="shared" si="116"/>
        <v>116</v>
      </c>
      <c r="H99">
        <f t="shared" si="116"/>
        <v>162</v>
      </c>
      <c r="I99">
        <f t="shared" si="116"/>
        <v>287</v>
      </c>
      <c r="J99">
        <f t="shared" si="116"/>
        <v>414</v>
      </c>
      <c r="K99">
        <f t="shared" si="78"/>
        <v>417</v>
      </c>
      <c r="L99" s="1" t="str">
        <f t="shared" si="79"/>
        <v>imgUrl:Matthew-Olyphant-NYC-(liberty)-2010.jpg</v>
      </c>
      <c r="M99" s="1" t="str">
        <f t="shared" si="80"/>
        <v>maxWidth:1600</v>
      </c>
      <c r="N99" s="1" t="str">
        <f t="shared" si="81"/>
        <v>maxHeight:2415</v>
      </c>
      <c r="O99" s="1" t="str">
        <f t="shared" si="82"/>
        <v>orientation:portrait</v>
      </c>
      <c r="P99" s="1" t="str">
        <f t="shared" si="83"/>
        <v>index2:94</v>
      </c>
      <c r="Q99" s="1" t="str">
        <f t="shared" si="84"/>
        <v>thumb:Matthew-Olyphant-NYC-(liberty)-2010.jpg</v>
      </c>
      <c r="R99" s="1" t="str">
        <f t="shared" si="85"/>
        <v>alt:Matthew Olyphant - NYC (liberty) - 2010 - Spray paint,oil,oil paint stick,charcoal,staples,on canvas - 36&amp;#34; x 48&amp;#34;</v>
      </c>
      <c r="S99" s="1" t="str">
        <f t="shared" si="86"/>
        <v>title:Matthew Olyphant - NYC (liberty) - 2010 - Spray paint,oil,oil paint stick,charcoal,staples,on canvas - 36&amp;#34; x 48&amp;#34;</v>
      </c>
      <c r="T99" s="1">
        <f t="shared" si="87"/>
        <v>113</v>
      </c>
      <c r="U99" s="1">
        <f t="shared" si="88"/>
        <v>123</v>
      </c>
    </row>
    <row r="100" spans="1:21">
      <c r="A100" t="s">
        <v>93</v>
      </c>
      <c r="B100">
        <f t="shared" si="76"/>
        <v>9</v>
      </c>
      <c r="C100">
        <f t="shared" ref="C100:L100" si="117">SEARCH("|",$A100,B100+1)</f>
        <v>50</v>
      </c>
      <c r="D100">
        <f t="shared" si="117"/>
        <v>64</v>
      </c>
      <c r="E100">
        <f t="shared" si="117"/>
        <v>79</v>
      </c>
      <c r="F100">
        <f t="shared" si="117"/>
        <v>101</v>
      </c>
      <c r="G100">
        <f t="shared" si="117"/>
        <v>111</v>
      </c>
      <c r="H100">
        <f t="shared" si="117"/>
        <v>151</v>
      </c>
      <c r="I100">
        <f t="shared" si="117"/>
        <v>246</v>
      </c>
      <c r="J100">
        <f t="shared" si="117"/>
        <v>343</v>
      </c>
      <c r="K100">
        <f t="shared" si="78"/>
        <v>346</v>
      </c>
      <c r="L100" s="1" t="str">
        <f t="shared" si="79"/>
        <v>imgUrl:Matthew-Olyphant-The-Bay-2010.jpg</v>
      </c>
      <c r="M100" s="1" t="str">
        <f t="shared" si="80"/>
        <v>maxWidth:1600</v>
      </c>
      <c r="N100" s="1" t="str">
        <f t="shared" si="81"/>
        <v>maxHeight:1150</v>
      </c>
      <c r="O100" s="1" t="str">
        <f t="shared" si="82"/>
        <v>orientation:landscape</v>
      </c>
      <c r="P100" s="1" t="str">
        <f t="shared" si="83"/>
        <v>index2:95</v>
      </c>
      <c r="Q100" s="1" t="str">
        <f t="shared" si="84"/>
        <v>thumb:Matthew-Olyphant-The-Bay-2010.jpg</v>
      </c>
      <c r="R100" s="1" t="str">
        <f t="shared" si="85"/>
        <v>alt:Matthew Olyphant - The Bay - 2010 - Spray paint,oil,charcoal,on canvas - 46&amp;#34; x 58&amp;#34;</v>
      </c>
      <c r="S100" s="1" t="str">
        <f t="shared" si="86"/>
        <v>title:Matthew Olyphant - The Bay - 2010 - Spray paint,oil,charcoal,on canvas - 46&amp;#34; x 58&amp;#34;</v>
      </c>
      <c r="T100" s="1">
        <f t="shared" si="87"/>
        <v>83</v>
      </c>
      <c r="U100" s="1">
        <f t="shared" si="88"/>
        <v>93</v>
      </c>
    </row>
    <row r="101" spans="1:21">
      <c r="A101" t="s">
        <v>94</v>
      </c>
      <c r="B101">
        <f t="shared" si="76"/>
        <v>9</v>
      </c>
      <c r="C101">
        <f t="shared" ref="C101:L101" si="118">SEARCH("|",$A101,B101+1)</f>
        <v>76</v>
      </c>
      <c r="D101">
        <f t="shared" si="118"/>
        <v>90</v>
      </c>
      <c r="E101">
        <f t="shared" si="118"/>
        <v>105</v>
      </c>
      <c r="F101">
        <f t="shared" si="118"/>
        <v>126</v>
      </c>
      <c r="G101">
        <f t="shared" si="118"/>
        <v>136</v>
      </c>
      <c r="H101">
        <f t="shared" si="118"/>
        <v>202</v>
      </c>
      <c r="I101">
        <f t="shared" si="118"/>
        <v>326</v>
      </c>
      <c r="J101">
        <f t="shared" si="118"/>
        <v>452</v>
      </c>
      <c r="K101">
        <f t="shared" si="78"/>
        <v>455</v>
      </c>
      <c r="L101" s="1" t="str">
        <f t="shared" si="79"/>
        <v>imgUrl:Matthew-Olyphant-One-Way-Ticket-(lyrics-on-canvas)-2007.jpg</v>
      </c>
      <c r="M101" s="1" t="str">
        <f t="shared" si="80"/>
        <v>maxWidth:1600</v>
      </c>
      <c r="N101" s="1" t="str">
        <f t="shared" si="81"/>
        <v>maxHeight:1906</v>
      </c>
      <c r="O101" s="1" t="str">
        <f t="shared" si="82"/>
        <v>orientation:portrait</v>
      </c>
      <c r="P101" s="1" t="str">
        <f t="shared" si="83"/>
        <v>index2:96</v>
      </c>
      <c r="Q101" s="1" t="str">
        <f t="shared" si="84"/>
        <v>thumb:Matthew-Olyphant-One-Way-Ticket-(lyrics-on-canvas)-2007.jpg</v>
      </c>
      <c r="R101" s="1" t="str">
        <f t="shared" si="85"/>
        <v>alt:Matthew Olyphant - One Way Ticket (lyrics on canvas) - 2007 - Spray paint,oil paint stick,on canvas - 54&amp;#34; x 62&amp;#34;</v>
      </c>
      <c r="S101" s="1" t="str">
        <f t="shared" si="86"/>
        <v>title:Matthew Olyphant - One Way Ticket (lyrics on canvas) - 2007 - Spray paint,oil paint stick,on canvas - 54&amp;#34; x 62&amp;#34;</v>
      </c>
      <c r="T101" s="1">
        <f t="shared" si="87"/>
        <v>112</v>
      </c>
      <c r="U101" s="1">
        <f t="shared" si="88"/>
        <v>122</v>
      </c>
    </row>
    <row r="102" spans="1:21">
      <c r="A102" t="s">
        <v>95</v>
      </c>
      <c r="B102">
        <f t="shared" si="76"/>
        <v>9</v>
      </c>
      <c r="C102">
        <f t="shared" ref="C102:L102" si="119">SEARCH("|",$A102,B102+1)</f>
        <v>68</v>
      </c>
      <c r="D102">
        <f t="shared" si="119"/>
        <v>82</v>
      </c>
      <c r="E102">
        <f t="shared" si="119"/>
        <v>97</v>
      </c>
      <c r="F102">
        <f t="shared" si="119"/>
        <v>118</v>
      </c>
      <c r="G102">
        <f t="shared" si="119"/>
        <v>128</v>
      </c>
      <c r="H102">
        <f t="shared" si="119"/>
        <v>186</v>
      </c>
      <c r="I102">
        <f t="shared" si="119"/>
        <v>286</v>
      </c>
      <c r="J102">
        <f t="shared" si="119"/>
        <v>388</v>
      </c>
      <c r="K102">
        <f t="shared" si="78"/>
        <v>391</v>
      </c>
      <c r="L102" s="1" t="str">
        <f t="shared" si="79"/>
        <v>imgUrl:Matthew-Olyphant-Buried-(lyrics-on-canvas)-2007.jpg</v>
      </c>
      <c r="M102" s="1" t="str">
        <f t="shared" si="80"/>
        <v>maxWidth:1600</v>
      </c>
      <c r="N102" s="1" t="str">
        <f t="shared" si="81"/>
        <v>maxHeight:2694</v>
      </c>
      <c r="O102" s="1" t="str">
        <f t="shared" si="82"/>
        <v>orientation:portrait</v>
      </c>
      <c r="P102" s="1" t="str">
        <f t="shared" si="83"/>
        <v>index2:97</v>
      </c>
      <c r="Q102" s="1" t="str">
        <f t="shared" si="84"/>
        <v>thumb:Matthew-Olyphant-Buried-(lyrics-on-canvas)-2007.jpg</v>
      </c>
      <c r="R102" s="1" t="str">
        <f t="shared" si="85"/>
        <v>alt:Matthew Olyphant - Buried (lyrics on canvas) - 2007 - Spray paint on canvas - 46&amp;#34; x 72&amp;#34;</v>
      </c>
      <c r="S102" s="1" t="str">
        <f t="shared" si="86"/>
        <v>title:Matthew Olyphant - Buried (lyrics on canvas) - 2007 - Spray paint on canvas - 46&amp;#34; x 72&amp;#34;</v>
      </c>
      <c r="T102" s="1">
        <f t="shared" si="87"/>
        <v>88</v>
      </c>
      <c r="U102" s="1">
        <f t="shared" si="88"/>
        <v>98</v>
      </c>
    </row>
    <row r="103" spans="1:21">
      <c r="A103" t="s">
        <v>96</v>
      </c>
      <c r="B103">
        <f t="shared" si="76"/>
        <v>9</v>
      </c>
      <c r="C103">
        <f t="shared" ref="C103:L103" si="120">SEARCH("|",$A103,B103+1)</f>
        <v>77</v>
      </c>
      <c r="D103">
        <f t="shared" si="120"/>
        <v>91</v>
      </c>
      <c r="E103">
        <f t="shared" si="120"/>
        <v>106</v>
      </c>
      <c r="F103">
        <f t="shared" si="120"/>
        <v>127</v>
      </c>
      <c r="G103">
        <f t="shared" si="120"/>
        <v>137</v>
      </c>
      <c r="H103">
        <f t="shared" si="120"/>
        <v>204</v>
      </c>
      <c r="I103">
        <f t="shared" si="120"/>
        <v>313</v>
      </c>
      <c r="J103">
        <f t="shared" si="120"/>
        <v>424</v>
      </c>
      <c r="K103">
        <f t="shared" si="78"/>
        <v>427</v>
      </c>
      <c r="L103" s="1" t="str">
        <f t="shared" si="79"/>
        <v>imgUrl:Matthew-Olyphant-Fall-from-Grace-(lyrics-on-canvas)-2007.jpg</v>
      </c>
      <c r="M103" s="1" t="str">
        <f t="shared" si="80"/>
        <v>maxWidth:1600</v>
      </c>
      <c r="N103" s="1" t="str">
        <f t="shared" si="81"/>
        <v>maxHeight:2228</v>
      </c>
      <c r="O103" s="1" t="str">
        <f t="shared" si="82"/>
        <v>orientation:portrait</v>
      </c>
      <c r="P103" s="1" t="str">
        <f t="shared" si="83"/>
        <v>index2:98</v>
      </c>
      <c r="Q103" s="1" t="str">
        <f t="shared" si="84"/>
        <v>thumb:Matthew-Olyphant-Fall-from-Grace-(lyrics-on-canvas)-2007.jpg</v>
      </c>
      <c r="R103" s="1" t="str">
        <f t="shared" si="85"/>
        <v>alt:Matthew Olyphant - Fall from Grace (lyrics on canvas) - 2007 - Spray paint on canvas - 44&amp;#34; x 56&amp;#34;</v>
      </c>
      <c r="S103" s="1" t="str">
        <f t="shared" si="86"/>
        <v>title:Matthew Olyphant - Fall from Grace (lyrics on canvas) - 2007 - Spray paint on canvas - 44&amp;#34; x 56&amp;#34;</v>
      </c>
      <c r="T103" s="1">
        <f t="shared" si="87"/>
        <v>97</v>
      </c>
      <c r="U103" s="1">
        <f t="shared" si="88"/>
        <v>107</v>
      </c>
    </row>
    <row r="104" spans="1:21">
      <c r="A104" t="s">
        <v>97</v>
      </c>
      <c r="B104">
        <f t="shared" si="76"/>
        <v>9</v>
      </c>
      <c r="C104">
        <f t="shared" ref="C104:L104" si="121">SEARCH("|",$A104,B104+1)</f>
        <v>73</v>
      </c>
      <c r="D104">
        <f t="shared" si="121"/>
        <v>87</v>
      </c>
      <c r="E104">
        <f t="shared" si="121"/>
        <v>102</v>
      </c>
      <c r="F104">
        <f t="shared" si="121"/>
        <v>123</v>
      </c>
      <c r="G104">
        <f t="shared" si="121"/>
        <v>133</v>
      </c>
      <c r="H104">
        <f t="shared" si="121"/>
        <v>196</v>
      </c>
      <c r="I104">
        <f t="shared" si="121"/>
        <v>301</v>
      </c>
      <c r="J104">
        <f t="shared" si="121"/>
        <v>408</v>
      </c>
      <c r="K104">
        <f t="shared" si="78"/>
        <v>411</v>
      </c>
      <c r="L104" s="1" t="str">
        <f t="shared" si="79"/>
        <v>imgUrl:Matthew-Olyphant-Easy-Living-(lyrics-on-canvas)-2007.jpg</v>
      </c>
      <c r="M104" s="1" t="str">
        <f t="shared" si="80"/>
        <v>maxWidth:1600</v>
      </c>
      <c r="N104" s="1" t="str">
        <f t="shared" si="81"/>
        <v>maxHeight:2217</v>
      </c>
      <c r="O104" s="1" t="str">
        <f t="shared" si="82"/>
        <v>orientation:portrait</v>
      </c>
      <c r="P104" s="1" t="str">
        <f t="shared" si="83"/>
        <v>index2:99</v>
      </c>
      <c r="Q104" s="1" t="str">
        <f t="shared" si="84"/>
        <v>thumb:Matthew-Olyphant-Easy-Living-(lyrics-on-canvas)-2007.jpg</v>
      </c>
      <c r="R104" s="1" t="str">
        <f t="shared" si="85"/>
        <v>alt:Matthew Olyphant - Easy Living (lyrics on canvas) - 2007 - Spray paint on canvas - 44&amp;#34; x 56&amp;#34;</v>
      </c>
      <c r="S104" s="1" t="str">
        <f t="shared" si="86"/>
        <v>title:Matthew Olyphant - Easy Living (lyrics on canvas) - 2007 - Spray paint on canvas - 44&amp;#34; x 56&amp;#34;</v>
      </c>
      <c r="T104" s="1">
        <f t="shared" si="87"/>
        <v>93</v>
      </c>
      <c r="U104" s="1">
        <f t="shared" si="88"/>
        <v>103</v>
      </c>
    </row>
    <row r="105" spans="1:21">
      <c r="A105" t="s">
        <v>98</v>
      </c>
      <c r="B105">
        <f t="shared" si="76"/>
        <v>10</v>
      </c>
      <c r="C105">
        <f t="shared" ref="C105:L105" si="122">SEARCH("|",$A105,B105+1)</f>
        <v>71</v>
      </c>
      <c r="D105">
        <f t="shared" si="122"/>
        <v>85</v>
      </c>
      <c r="E105">
        <f t="shared" si="122"/>
        <v>100</v>
      </c>
      <c r="F105">
        <f t="shared" si="122"/>
        <v>121</v>
      </c>
      <c r="G105">
        <f t="shared" si="122"/>
        <v>132</v>
      </c>
      <c r="H105">
        <f t="shared" si="122"/>
        <v>192</v>
      </c>
      <c r="I105">
        <f t="shared" si="122"/>
        <v>294</v>
      </c>
      <c r="J105">
        <f t="shared" si="122"/>
        <v>398</v>
      </c>
      <c r="K105">
        <f t="shared" si="78"/>
        <v>401</v>
      </c>
      <c r="L105" s="1" t="str">
        <f t="shared" si="79"/>
        <v>imgUrl:Matthew-Olyphant-La-Bella-(lyrics-on-canvas)-2007.jpg</v>
      </c>
      <c r="M105" s="1" t="str">
        <f t="shared" si="80"/>
        <v>maxWidth:1600</v>
      </c>
      <c r="N105" s="1" t="str">
        <f t="shared" si="81"/>
        <v>maxHeight:2671</v>
      </c>
      <c r="O105" s="1" t="str">
        <f t="shared" si="82"/>
        <v>orientation:portrait</v>
      </c>
      <c r="P105" s="1" t="str">
        <f t="shared" si="83"/>
        <v>index2:100</v>
      </c>
      <c r="Q105" s="1" t="str">
        <f t="shared" si="84"/>
        <v>thumb:Matthew-Olyphant-La-Bella-(lyrics-on-canvas)-2007.jpg</v>
      </c>
      <c r="R105" s="1" t="str">
        <f t="shared" si="85"/>
        <v>alt:Matthew Olyphant - La Bella (lyrics on canvas) - 2007 - Spray paint on canvas - 36&amp;#34; x 72&amp;#34;</v>
      </c>
      <c r="S105" s="1" t="str">
        <f t="shared" si="86"/>
        <v>title:Matthew Olyphant - La Bella (lyrics on canvas) - 2007 - Spray paint on canvas - 36&amp;#34; x 72&amp;#34;</v>
      </c>
      <c r="T105" s="1">
        <f t="shared" si="87"/>
        <v>90</v>
      </c>
      <c r="U105" s="1">
        <f t="shared" si="88"/>
        <v>100</v>
      </c>
    </row>
    <row r="106" spans="1:21">
      <c r="A106" t="s">
        <v>99</v>
      </c>
      <c r="B106">
        <f t="shared" si="76"/>
        <v>10</v>
      </c>
      <c r="C106">
        <f t="shared" ref="C106:L106" si="123">SEARCH("|",$A106,B106+1)</f>
        <v>70</v>
      </c>
      <c r="D106">
        <f t="shared" si="123"/>
        <v>84</v>
      </c>
      <c r="E106">
        <f t="shared" si="123"/>
        <v>99</v>
      </c>
      <c r="F106">
        <f t="shared" si="123"/>
        <v>120</v>
      </c>
      <c r="G106">
        <f t="shared" si="123"/>
        <v>131</v>
      </c>
      <c r="H106">
        <f t="shared" si="123"/>
        <v>190</v>
      </c>
      <c r="I106">
        <f t="shared" si="123"/>
        <v>291</v>
      </c>
      <c r="J106">
        <f t="shared" si="123"/>
        <v>394</v>
      </c>
      <c r="K106">
        <f t="shared" si="78"/>
        <v>397</v>
      </c>
      <c r="L106" s="1" t="str">
        <f t="shared" si="79"/>
        <v>imgUrl:Matthew-Olyphant-Puzzled-(lyrics-on-canvas)-2007.jpg</v>
      </c>
      <c r="M106" s="1" t="str">
        <f t="shared" si="80"/>
        <v>maxWidth:1600</v>
      </c>
      <c r="N106" s="1" t="str">
        <f t="shared" si="81"/>
        <v>maxHeight:2211</v>
      </c>
      <c r="O106" s="1" t="str">
        <f t="shared" si="82"/>
        <v>orientation:portrait</v>
      </c>
      <c r="P106" s="1" t="str">
        <f t="shared" si="83"/>
        <v>index2:101</v>
      </c>
      <c r="Q106" s="1" t="str">
        <f t="shared" si="84"/>
        <v>thumb:Matthew-Olyphant-Puzzled-(lyrics-on-canvas)-2007.jpg</v>
      </c>
      <c r="R106" s="1" t="str">
        <f t="shared" si="85"/>
        <v>alt:Matthew Olyphant - Puzzled (lyrics on canvas) - 2007 - Spray paint on canvas - 44&amp;#34; x 56&amp;#34;</v>
      </c>
      <c r="S106" s="1" t="str">
        <f t="shared" si="86"/>
        <v>title:Matthew Olyphant - Puzzled (lyrics on canvas) - 2007 - Spray paint on canvas - 44&amp;#34; x 56&amp;#34;</v>
      </c>
      <c r="T106" s="1">
        <f t="shared" si="87"/>
        <v>89</v>
      </c>
      <c r="U106" s="1">
        <f t="shared" si="88"/>
        <v>99</v>
      </c>
    </row>
    <row r="107" spans="1:21">
      <c r="A107" t="s">
        <v>100</v>
      </c>
      <c r="B107">
        <f t="shared" si="76"/>
        <v>10</v>
      </c>
      <c r="C107">
        <f t="shared" ref="C107:L107" si="124">SEARCH("|",$A107,B107+1)</f>
        <v>71</v>
      </c>
      <c r="D107">
        <f t="shared" si="124"/>
        <v>85</v>
      </c>
      <c r="E107">
        <f t="shared" si="124"/>
        <v>100</v>
      </c>
      <c r="F107">
        <f t="shared" si="124"/>
        <v>121</v>
      </c>
      <c r="G107">
        <f t="shared" si="124"/>
        <v>132</v>
      </c>
      <c r="H107">
        <f t="shared" si="124"/>
        <v>192</v>
      </c>
      <c r="I107">
        <f t="shared" si="124"/>
        <v>294</v>
      </c>
      <c r="J107">
        <f t="shared" si="124"/>
        <v>398</v>
      </c>
      <c r="K107">
        <f t="shared" si="78"/>
        <v>401</v>
      </c>
      <c r="L107" s="1" t="str">
        <f t="shared" si="79"/>
        <v>imgUrl:Matthew-Olyphant-Serenity-(lyrics-on-canvas)-2007.jpg</v>
      </c>
      <c r="M107" s="1" t="str">
        <f t="shared" si="80"/>
        <v>maxWidth:1600</v>
      </c>
      <c r="N107" s="1" t="str">
        <f t="shared" si="81"/>
        <v>maxHeight:1799</v>
      </c>
      <c r="O107" s="1" t="str">
        <f t="shared" si="82"/>
        <v>orientation:portrait</v>
      </c>
      <c r="P107" s="1" t="str">
        <f t="shared" si="83"/>
        <v>index2:102</v>
      </c>
      <c r="Q107" s="1" t="str">
        <f t="shared" si="84"/>
        <v>thumb:Matthew-Olyphant-Serenity-(lyrics-on-canvas)-2007.jpg</v>
      </c>
      <c r="R107" s="1" t="str">
        <f t="shared" si="85"/>
        <v>alt:Matthew Olyphant - Serenity (lyrics on canvas) - 2007 - Spray paint on canvas - 46&amp;#34; x 56&amp;#34;</v>
      </c>
      <c r="S107" s="1" t="str">
        <f t="shared" si="86"/>
        <v>title:Matthew Olyphant - Serenity (lyrics on canvas) - 2007 - Spray paint on canvas - 46&amp;#34; x 56&amp;#34;</v>
      </c>
      <c r="T107" s="1">
        <f t="shared" si="87"/>
        <v>90</v>
      </c>
      <c r="U107" s="1">
        <f t="shared" si="88"/>
        <v>100</v>
      </c>
    </row>
    <row r="108" spans="1:21">
      <c r="A108" t="s">
        <v>101</v>
      </c>
      <c r="B108">
        <f t="shared" si="76"/>
        <v>10</v>
      </c>
      <c r="C108">
        <f t="shared" ref="C108:L108" si="125">SEARCH("|",$A108,B108+1)</f>
        <v>70</v>
      </c>
      <c r="D108">
        <f t="shared" si="125"/>
        <v>84</v>
      </c>
      <c r="E108">
        <f t="shared" si="125"/>
        <v>99</v>
      </c>
      <c r="F108">
        <f t="shared" si="125"/>
        <v>120</v>
      </c>
      <c r="G108">
        <f t="shared" si="125"/>
        <v>131</v>
      </c>
      <c r="H108">
        <f t="shared" si="125"/>
        <v>190</v>
      </c>
      <c r="I108">
        <f t="shared" si="125"/>
        <v>291</v>
      </c>
      <c r="J108">
        <f t="shared" si="125"/>
        <v>394</v>
      </c>
      <c r="K108">
        <f t="shared" si="78"/>
        <v>397</v>
      </c>
      <c r="L108" s="1" t="str">
        <f t="shared" si="79"/>
        <v>imgUrl:Matthew-Olyphant-Believe-(lyrics-on-canvas)-2007.jpg</v>
      </c>
      <c r="M108" s="1" t="str">
        <f t="shared" si="80"/>
        <v>maxWidth:1600</v>
      </c>
      <c r="N108" s="1" t="str">
        <f t="shared" si="81"/>
        <v>maxHeight:1791</v>
      </c>
      <c r="O108" s="1" t="str">
        <f t="shared" si="82"/>
        <v>orientation:portrait</v>
      </c>
      <c r="P108" s="1" t="str">
        <f t="shared" si="83"/>
        <v>index2:103</v>
      </c>
      <c r="Q108" s="1" t="str">
        <f t="shared" si="84"/>
        <v>thumb:Matthew-Olyphant-Believe-(lyrics-on-canvas)-2007.jpg</v>
      </c>
      <c r="R108" s="1" t="str">
        <f t="shared" si="85"/>
        <v>alt:Matthew Olyphant - Believe (lyrics on canvas) - 2007 - Spray paint on canvas - 46&amp;#34; x 56&amp;#34;</v>
      </c>
      <c r="S108" s="1" t="str">
        <f t="shared" si="86"/>
        <v>title:Matthew Olyphant - Believe (lyrics on canvas) - 2007 - Spray paint on canvas - 46&amp;#34; x 56&amp;#34;</v>
      </c>
      <c r="T108" s="1">
        <f t="shared" si="87"/>
        <v>89</v>
      </c>
      <c r="U108" s="1">
        <f t="shared" si="88"/>
        <v>99</v>
      </c>
    </row>
    <row r="109" spans="1:21">
      <c r="A109" t="s">
        <v>102</v>
      </c>
      <c r="B109">
        <f t="shared" si="76"/>
        <v>10</v>
      </c>
      <c r="C109">
        <f t="shared" ref="C109:L109" si="126">SEARCH("|",$A109,B109+1)</f>
        <v>48</v>
      </c>
      <c r="D109">
        <f t="shared" si="126"/>
        <v>62</v>
      </c>
      <c r="E109">
        <f t="shared" si="126"/>
        <v>77</v>
      </c>
      <c r="F109">
        <f t="shared" si="126"/>
        <v>98</v>
      </c>
      <c r="G109">
        <f t="shared" si="126"/>
        <v>109</v>
      </c>
      <c r="H109">
        <f t="shared" si="126"/>
        <v>146</v>
      </c>
      <c r="I109">
        <f t="shared" si="126"/>
        <v>217</v>
      </c>
      <c r="J109">
        <f t="shared" si="126"/>
        <v>290</v>
      </c>
      <c r="K109">
        <f t="shared" si="78"/>
        <v>293</v>
      </c>
      <c r="L109" s="1" t="str">
        <f t="shared" si="79"/>
        <v>imgUrl:Matthew-Olyphant-Amen-2005.jpg</v>
      </c>
      <c r="M109" s="1" t="str">
        <f t="shared" si="80"/>
        <v>maxWidth:1600</v>
      </c>
      <c r="N109" s="1" t="str">
        <f t="shared" si="81"/>
        <v>maxHeight:3435</v>
      </c>
      <c r="O109" s="1" t="str">
        <f t="shared" si="82"/>
        <v>orientation:portrait</v>
      </c>
      <c r="P109" s="1" t="str">
        <f t="shared" si="83"/>
        <v>index2:104</v>
      </c>
      <c r="Q109" s="1" t="str">
        <f t="shared" si="84"/>
        <v>thumb:Matthew-Olyphant-Amen-2005.jpg</v>
      </c>
      <c r="R109" s="1" t="str">
        <f t="shared" si="85"/>
        <v>alt:Matthew Olyphant - Amen - 2005 - Oil on canvas - 32&amp;#34; x 48&amp;#34;</v>
      </c>
      <c r="S109" s="1" t="str">
        <f t="shared" si="86"/>
        <v>title:Matthew Olyphant - Amen - 2005 - Oil on canvas - 32&amp;#34; x 48&amp;#34;</v>
      </c>
      <c r="T109" s="1">
        <f t="shared" si="87"/>
        <v>59</v>
      </c>
      <c r="U109" s="1">
        <f t="shared" si="88"/>
        <v>69</v>
      </c>
    </row>
    <row r="110" spans="1:21">
      <c r="A110" t="s">
        <v>103</v>
      </c>
      <c r="B110">
        <f t="shared" si="76"/>
        <v>10</v>
      </c>
      <c r="C110">
        <f t="shared" ref="C110:L110" si="127">SEARCH("|",$A110,B110+1)</f>
        <v>48</v>
      </c>
      <c r="D110">
        <f t="shared" si="127"/>
        <v>62</v>
      </c>
      <c r="E110">
        <f t="shared" si="127"/>
        <v>77</v>
      </c>
      <c r="F110">
        <f t="shared" si="127"/>
        <v>98</v>
      </c>
      <c r="G110">
        <f t="shared" si="127"/>
        <v>109</v>
      </c>
      <c r="H110">
        <f t="shared" si="127"/>
        <v>146</v>
      </c>
      <c r="I110">
        <f t="shared" si="127"/>
        <v>233</v>
      </c>
      <c r="J110">
        <f t="shared" si="127"/>
        <v>322</v>
      </c>
      <c r="K110">
        <f t="shared" si="78"/>
        <v>325</v>
      </c>
      <c r="L110" s="1" t="str">
        <f t="shared" si="79"/>
        <v>imgUrl:Matthew-Olyphant-Icon-2003.jpg</v>
      </c>
      <c r="M110" s="1" t="str">
        <f t="shared" si="80"/>
        <v>maxWidth:1600</v>
      </c>
      <c r="N110" s="1" t="str">
        <f t="shared" si="81"/>
        <v>maxHeight:1946</v>
      </c>
      <c r="O110" s="1" t="str">
        <f t="shared" si="82"/>
        <v>orientation:portrait</v>
      </c>
      <c r="P110" s="1" t="str">
        <f t="shared" si="83"/>
        <v>index2:105</v>
      </c>
      <c r="Q110" s="1" t="str">
        <f t="shared" si="84"/>
        <v>thumb:Matthew-Olyphant-Icon-2003.jpg</v>
      </c>
      <c r="R110" s="1" t="str">
        <f t="shared" si="85"/>
        <v>alt:Matthew Olyphant - Icon - 2003 - Oil,oil paint stick,on canvas - 44&amp;#34; x 58&amp;#34;</v>
      </c>
      <c r="S110" s="1" t="str">
        <f t="shared" si="86"/>
        <v>title:Matthew Olyphant - Icon - 2003 - Oil,oil paint stick,on canvas - 44&amp;#34; x 58&amp;#34;</v>
      </c>
      <c r="T110" s="1">
        <f t="shared" si="87"/>
        <v>75</v>
      </c>
      <c r="U110" s="1">
        <f t="shared" si="88"/>
        <v>85</v>
      </c>
    </row>
    <row r="111" spans="1:21">
      <c r="A111" t="s">
        <v>104</v>
      </c>
      <c r="B111">
        <f t="shared" si="76"/>
        <v>10</v>
      </c>
      <c r="C111">
        <f t="shared" ref="C111:L111" si="128">SEARCH("|",$A111,B111+1)</f>
        <v>52</v>
      </c>
      <c r="D111">
        <f t="shared" si="128"/>
        <v>66</v>
      </c>
      <c r="E111">
        <f t="shared" si="128"/>
        <v>81</v>
      </c>
      <c r="F111">
        <f t="shared" si="128"/>
        <v>102</v>
      </c>
      <c r="G111">
        <f t="shared" si="128"/>
        <v>113</v>
      </c>
      <c r="H111">
        <f t="shared" si="128"/>
        <v>154</v>
      </c>
      <c r="I111">
        <f t="shared" si="128"/>
        <v>237</v>
      </c>
      <c r="J111">
        <f t="shared" si="128"/>
        <v>322</v>
      </c>
      <c r="K111">
        <f t="shared" si="78"/>
        <v>325</v>
      </c>
      <c r="L111" s="1" t="str">
        <f t="shared" si="79"/>
        <v>imgUrl:Matthew-Olyphant-Tug-Boat-2002.jpg</v>
      </c>
      <c r="M111" s="1" t="str">
        <f t="shared" si="80"/>
        <v>maxWidth:1600</v>
      </c>
      <c r="N111" s="1" t="str">
        <f t="shared" si="81"/>
        <v>maxHeight:2341</v>
      </c>
      <c r="O111" s="1" t="str">
        <f t="shared" si="82"/>
        <v>orientation:portrait</v>
      </c>
      <c r="P111" s="1" t="str">
        <f t="shared" si="83"/>
        <v>index2:106</v>
      </c>
      <c r="Q111" s="1" t="str">
        <f t="shared" si="84"/>
        <v>thumb:Matthew-Olyphant-Tug-Boat-2002.jpg</v>
      </c>
      <c r="R111" s="1" t="str">
        <f t="shared" si="85"/>
        <v>alt:Matthew Olyphant - Tug Boat - 2002 - Acrylic,oil,on canvas - 34&amp;#34; x 42&amp;#34;</v>
      </c>
      <c r="S111" s="1" t="str">
        <f t="shared" si="86"/>
        <v>title:Matthew Olyphant - Tug Boat - 2002 - Acrylic,oil,on canvas - 34&amp;#34; x 42&amp;#34;</v>
      </c>
      <c r="T111" s="1">
        <f t="shared" si="87"/>
        <v>71</v>
      </c>
      <c r="U111" s="1">
        <f t="shared" si="88"/>
        <v>81</v>
      </c>
    </row>
    <row r="112" spans="1:21">
      <c r="A112" t="s">
        <v>105</v>
      </c>
      <c r="B112">
        <f t="shared" si="76"/>
        <v>10</v>
      </c>
      <c r="C112">
        <f t="shared" ref="C112:L112" si="129">SEARCH("|",$A112,B112+1)</f>
        <v>53</v>
      </c>
      <c r="D112">
        <f t="shared" si="129"/>
        <v>67</v>
      </c>
      <c r="E112">
        <f t="shared" si="129"/>
        <v>81</v>
      </c>
      <c r="F112">
        <f t="shared" si="129"/>
        <v>102</v>
      </c>
      <c r="G112">
        <f t="shared" si="129"/>
        <v>113</v>
      </c>
      <c r="H112">
        <f t="shared" si="129"/>
        <v>155</v>
      </c>
      <c r="I112">
        <f t="shared" si="129"/>
        <v>263</v>
      </c>
      <c r="J112">
        <f t="shared" si="129"/>
        <v>373</v>
      </c>
      <c r="K112">
        <f t="shared" si="78"/>
        <v>376</v>
      </c>
      <c r="L112" s="1" t="str">
        <f t="shared" si="79"/>
        <v>imgUrl:Matthew-Olyphant-Bayonette-1998.jpg</v>
      </c>
      <c r="M112" s="1" t="str">
        <f t="shared" si="80"/>
        <v>maxWidth:1600</v>
      </c>
      <c r="N112" s="1" t="str">
        <f t="shared" si="81"/>
        <v>maxHeight:475</v>
      </c>
      <c r="O112" s="1" t="str">
        <f t="shared" si="82"/>
        <v>orientation:portrait</v>
      </c>
      <c r="P112" s="1" t="str">
        <f t="shared" si="83"/>
        <v>index2:107</v>
      </c>
      <c r="Q112" s="1" t="str">
        <f t="shared" si="84"/>
        <v>thumb:Matthew-Olyphant-Bayonette-1998.jpg</v>
      </c>
      <c r="R112" s="1" t="str">
        <f t="shared" si="85"/>
        <v>alt:Matthew Olyphant - Bayonette - 1998 - Acrylic,spray paint,oil paint stick,on canvas - 24&amp;#34; x 68&amp;#34;</v>
      </c>
      <c r="S112" s="1" t="str">
        <f t="shared" si="86"/>
        <v>title:Matthew Olyphant - Bayonette - 1998 - Acrylic,spray paint,oil paint stick,on canvas - 24&amp;#34; x 68&amp;#34;</v>
      </c>
      <c r="T112" s="1">
        <f t="shared" si="87"/>
        <v>96</v>
      </c>
      <c r="U112" s="1">
        <f t="shared" si="88"/>
        <v>106</v>
      </c>
    </row>
    <row r="113" spans="1:21">
      <c r="A113" t="s">
        <v>106</v>
      </c>
      <c r="B113">
        <f t="shared" si="76"/>
        <v>10</v>
      </c>
      <c r="C113">
        <f t="shared" ref="C113:L113" si="130">SEARCH("|",$A113,B113+1)</f>
        <v>52</v>
      </c>
      <c r="D113">
        <f t="shared" si="130"/>
        <v>66</v>
      </c>
      <c r="E113">
        <f t="shared" si="130"/>
        <v>81</v>
      </c>
      <c r="F113">
        <f t="shared" si="130"/>
        <v>102</v>
      </c>
      <c r="G113">
        <f t="shared" si="130"/>
        <v>113</v>
      </c>
      <c r="H113">
        <f t="shared" si="130"/>
        <v>154</v>
      </c>
      <c r="I113">
        <f t="shared" si="130"/>
        <v>286</v>
      </c>
      <c r="J113">
        <f t="shared" si="130"/>
        <v>420</v>
      </c>
      <c r="K113">
        <f t="shared" si="78"/>
        <v>423</v>
      </c>
      <c r="L113" s="1" t="str">
        <f t="shared" si="79"/>
        <v>imgUrl:Matthew-Olyphant-Stitches-1998.jpg</v>
      </c>
      <c r="M113" s="1" t="str">
        <f t="shared" si="80"/>
        <v>maxWidth:1600</v>
      </c>
      <c r="N113" s="1" t="str">
        <f t="shared" si="81"/>
        <v>maxHeight:2012</v>
      </c>
      <c r="O113" s="1" t="str">
        <f t="shared" si="82"/>
        <v>orientation:portrait</v>
      </c>
      <c r="P113" s="1" t="str">
        <f t="shared" si="83"/>
        <v>index2:108</v>
      </c>
      <c r="Q113" s="1" t="str">
        <f t="shared" si="84"/>
        <v>thumb:Matthew-Olyphant-Stitches-1998.jpg</v>
      </c>
      <c r="R113" s="1" t="str">
        <f t="shared" si="85"/>
        <v>alt:Matthew Olyphant - Stitches - 1998 - Oil,oil paint stick,acrylic,paint brush,sewing thread,needle,on canvas - 52&amp;#34; x 72&amp;#34;</v>
      </c>
      <c r="S113" s="1" t="str">
        <f t="shared" si="86"/>
        <v>title:Matthew Olyphant - Stitches - 1998 - Oil,oil paint stick,acrylic,paint brush,sewing thread,needle,on canvas - 52&amp;#34; x 72&amp;#34;</v>
      </c>
      <c r="T113" s="1">
        <f t="shared" si="87"/>
        <v>120</v>
      </c>
      <c r="U113" s="1">
        <f t="shared" si="88"/>
        <v>130</v>
      </c>
    </row>
    <row r="114" spans="1:21">
      <c r="A114" t="s">
        <v>107</v>
      </c>
      <c r="B114">
        <f t="shared" si="76"/>
        <v>10</v>
      </c>
      <c r="C114">
        <f t="shared" ref="C114:L114" si="131">SEARCH("|",$A114,B114+1)</f>
        <v>55</v>
      </c>
      <c r="D114">
        <f t="shared" si="131"/>
        <v>69</v>
      </c>
      <c r="E114">
        <f t="shared" si="131"/>
        <v>84</v>
      </c>
      <c r="F114">
        <f t="shared" si="131"/>
        <v>106</v>
      </c>
      <c r="G114">
        <f t="shared" si="131"/>
        <v>117</v>
      </c>
      <c r="H114">
        <f t="shared" si="131"/>
        <v>161</v>
      </c>
      <c r="I114">
        <f t="shared" si="131"/>
        <v>276</v>
      </c>
      <c r="J114">
        <f t="shared" si="131"/>
        <v>393</v>
      </c>
      <c r="K114">
        <f t="shared" si="78"/>
        <v>396</v>
      </c>
      <c r="L114" s="1" t="str">
        <f t="shared" si="79"/>
        <v>imgUrl:Matthew-Olyphant-Im-Bleeding-1998.jpg</v>
      </c>
      <c r="M114" s="1" t="str">
        <f t="shared" si="80"/>
        <v>maxWidth:1600</v>
      </c>
      <c r="N114" s="1" t="str">
        <f t="shared" si="81"/>
        <v>maxHeight:1530</v>
      </c>
      <c r="O114" s="1" t="str">
        <f t="shared" si="82"/>
        <v>orientation:landscape</v>
      </c>
      <c r="P114" s="1" t="str">
        <f t="shared" si="83"/>
        <v>index2:109</v>
      </c>
      <c r="Q114" s="1" t="str">
        <f t="shared" si="84"/>
        <v>thumb:Matthew-Olyphant-Im-Bleeding-1998.jpg</v>
      </c>
      <c r="R114" s="1" t="str">
        <f t="shared" si="85"/>
        <v>alt:Matthew Olyphant - Im Bleeding - 1998 - Oil,oil paint stick,charcoal,spray paint,on canvas - 56&amp;#34; x 72&amp;#34;</v>
      </c>
      <c r="S114" s="1" t="str">
        <f t="shared" si="86"/>
        <v>title:Matthew Olyphant - Im Bleeding - 1998 - Oil,oil paint stick,charcoal,spray paint,on canvas - 56&amp;#34; x 72&amp;#34;</v>
      </c>
      <c r="T114" s="1">
        <f t="shared" si="87"/>
        <v>103</v>
      </c>
      <c r="U114" s="1">
        <f t="shared" si="88"/>
        <v>113</v>
      </c>
    </row>
    <row r="115" spans="1:21">
      <c r="A115" t="s">
        <v>108</v>
      </c>
      <c r="B115">
        <f t="shared" si="76"/>
        <v>10</v>
      </c>
      <c r="C115">
        <f t="shared" ref="C115:L115" si="132">SEARCH("|",$A115,B115+1)</f>
        <v>52</v>
      </c>
      <c r="D115">
        <f t="shared" si="132"/>
        <v>66</v>
      </c>
      <c r="E115">
        <f t="shared" si="132"/>
        <v>81</v>
      </c>
      <c r="F115">
        <f t="shared" si="132"/>
        <v>102</v>
      </c>
      <c r="G115">
        <f t="shared" si="132"/>
        <v>113</v>
      </c>
      <c r="H115">
        <f t="shared" si="132"/>
        <v>154</v>
      </c>
      <c r="I115">
        <f t="shared" si="132"/>
        <v>257</v>
      </c>
      <c r="J115">
        <f t="shared" si="132"/>
        <v>362</v>
      </c>
      <c r="K115">
        <f t="shared" si="78"/>
        <v>365</v>
      </c>
      <c r="L115" s="1" t="str">
        <f t="shared" si="79"/>
        <v>imgUrl:Matthew-Olyphant-Carousel-1997.jpg</v>
      </c>
      <c r="M115" s="1" t="str">
        <f t="shared" si="80"/>
        <v>maxWidth:1600</v>
      </c>
      <c r="N115" s="1" t="str">
        <f t="shared" si="81"/>
        <v>maxHeight:1720</v>
      </c>
      <c r="O115" s="1" t="str">
        <f t="shared" si="82"/>
        <v>orientation:portrait</v>
      </c>
      <c r="P115" s="1" t="str">
        <f t="shared" si="83"/>
        <v>index2:110</v>
      </c>
      <c r="Q115" s="1" t="str">
        <f t="shared" si="84"/>
        <v>thumb:Matthew-Olyphant-Carousel-1997.jpg</v>
      </c>
      <c r="R115" s="1" t="str">
        <f t="shared" si="85"/>
        <v>alt:Matthew Olyphant - Carousel - 1997 - Spray paint,oil,oil paint stick,on canvas - 68&amp;#34; x 72&amp;#34;</v>
      </c>
      <c r="S115" s="1" t="str">
        <f t="shared" si="86"/>
        <v>title:Matthew Olyphant - Carousel - 1997 - Spray paint,oil,oil paint stick,on canvas - 68&amp;#34; x 72&amp;#34;</v>
      </c>
      <c r="T115" s="1">
        <f t="shared" si="87"/>
        <v>91</v>
      </c>
      <c r="U115" s="1">
        <f t="shared" si="88"/>
        <v>101</v>
      </c>
    </row>
    <row r="116" spans="1:21">
      <c r="A116" t="s">
        <v>109</v>
      </c>
      <c r="B116">
        <f t="shared" si="76"/>
        <v>10</v>
      </c>
      <c r="C116">
        <f t="shared" ref="C116:L116" si="133">SEARCH("|",$A116,B116+1)</f>
        <v>52</v>
      </c>
      <c r="D116">
        <f t="shared" si="133"/>
        <v>66</v>
      </c>
      <c r="E116">
        <f t="shared" si="133"/>
        <v>81</v>
      </c>
      <c r="F116">
        <f t="shared" si="133"/>
        <v>102</v>
      </c>
      <c r="G116">
        <f t="shared" si="133"/>
        <v>113</v>
      </c>
      <c r="H116">
        <f t="shared" si="133"/>
        <v>154</v>
      </c>
      <c r="I116">
        <f t="shared" si="133"/>
        <v>266</v>
      </c>
      <c r="J116">
        <f t="shared" si="133"/>
        <v>380</v>
      </c>
      <c r="K116">
        <f t="shared" si="78"/>
        <v>383</v>
      </c>
      <c r="L116" s="1" t="str">
        <f t="shared" si="79"/>
        <v>imgUrl:Matthew-Olyphant-Criminal-1996.jpg</v>
      </c>
      <c r="M116" s="1" t="str">
        <f t="shared" si="80"/>
        <v>maxWidth:1600</v>
      </c>
      <c r="N116" s="1" t="str">
        <f t="shared" si="81"/>
        <v>maxHeight:1698</v>
      </c>
      <c r="O116" s="1" t="str">
        <f t="shared" si="82"/>
        <v>orientation:portrait</v>
      </c>
      <c r="P116" s="1" t="str">
        <f t="shared" si="83"/>
        <v>index2:111</v>
      </c>
      <c r="Q116" s="1" t="str">
        <f t="shared" si="84"/>
        <v>thumb:Matthew-Olyphant-Criminal-1996.jpg</v>
      </c>
      <c r="R116" s="1" t="str">
        <f t="shared" si="85"/>
        <v>alt:Matthew Olyphant - Criminal - 1996 - Oil,oil paint stick,spray paint,charcoal,on canvas - 68&amp;#34; x 72&amp;#34;</v>
      </c>
      <c r="S116" s="1" t="str">
        <f t="shared" si="86"/>
        <v>title:Matthew Olyphant - Criminal - 1996 - Oil,oil paint stick,spray paint,charcoal,on canvas - 68&amp;#34; x 72&amp;#34;</v>
      </c>
      <c r="T116" s="1">
        <f t="shared" si="87"/>
        <v>100</v>
      </c>
      <c r="U116" s="1">
        <f t="shared" si="88"/>
        <v>110</v>
      </c>
    </row>
    <row r="117" spans="1:21">
      <c r="A117" t="s">
        <v>110</v>
      </c>
      <c r="B117">
        <f t="shared" si="76"/>
        <v>10</v>
      </c>
      <c r="C117">
        <f t="shared" ref="C117:L117" si="134">SEARCH("|",$A117,B117+1)</f>
        <v>49</v>
      </c>
      <c r="D117">
        <f t="shared" si="134"/>
        <v>63</v>
      </c>
      <c r="E117">
        <f t="shared" si="134"/>
        <v>78</v>
      </c>
      <c r="F117">
        <f t="shared" si="134"/>
        <v>99</v>
      </c>
      <c r="G117">
        <f t="shared" si="134"/>
        <v>110</v>
      </c>
      <c r="H117">
        <f t="shared" si="134"/>
        <v>148</v>
      </c>
      <c r="I117">
        <f t="shared" si="134"/>
        <v>240</v>
      </c>
      <c r="J117">
        <f t="shared" si="134"/>
        <v>334</v>
      </c>
      <c r="K117">
        <f t="shared" si="78"/>
        <v>337</v>
      </c>
      <c r="L117" s="1" t="str">
        <f t="shared" si="79"/>
        <v>imgUrl:Matthew-Olyphant-Devil-1997.jpg</v>
      </c>
      <c r="M117" s="1" t="str">
        <f t="shared" si="80"/>
        <v>maxWidth:1600</v>
      </c>
      <c r="N117" s="1" t="str">
        <f t="shared" si="81"/>
        <v>maxHeight:2018</v>
      </c>
      <c r="O117" s="1" t="str">
        <f t="shared" si="82"/>
        <v>orientation:portrait</v>
      </c>
      <c r="P117" s="1" t="str">
        <f t="shared" si="83"/>
        <v>index2:112</v>
      </c>
      <c r="Q117" s="1" t="str">
        <f t="shared" si="84"/>
        <v>thumb:Matthew-Olyphant-Devil-1997.jpg</v>
      </c>
      <c r="R117" s="1" t="str">
        <f t="shared" si="85"/>
        <v>alt:Matthew Olyphant - Devil - 1997 - Acrylic,spray paint,oil,on canvas - 32&amp;#34; x 44&amp;#34;</v>
      </c>
      <c r="S117" s="1" t="str">
        <f t="shared" si="86"/>
        <v>title:Matthew Olyphant - Devil - 1997 - Acrylic,spray paint,oil,on canvas - 32&amp;#34; x 44&amp;#34;</v>
      </c>
      <c r="T117" s="1">
        <f t="shared" si="87"/>
        <v>80</v>
      </c>
      <c r="U117" s="1">
        <f t="shared" si="88"/>
        <v>90</v>
      </c>
    </row>
    <row r="118" spans="1:21">
      <c r="A118" t="s">
        <v>111</v>
      </c>
      <c r="B118">
        <f t="shared" si="76"/>
        <v>10</v>
      </c>
      <c r="C118">
        <f t="shared" ref="C118:L118" si="135">SEARCH("|",$A118,B118+1)</f>
        <v>49</v>
      </c>
      <c r="D118">
        <f t="shared" si="135"/>
        <v>63</v>
      </c>
      <c r="E118">
        <f t="shared" si="135"/>
        <v>78</v>
      </c>
      <c r="F118">
        <f t="shared" si="135"/>
        <v>99</v>
      </c>
      <c r="G118">
        <f t="shared" si="135"/>
        <v>110</v>
      </c>
      <c r="H118">
        <f t="shared" si="135"/>
        <v>148</v>
      </c>
      <c r="I118">
        <f t="shared" si="135"/>
        <v>237</v>
      </c>
      <c r="J118">
        <f t="shared" si="135"/>
        <v>328</v>
      </c>
      <c r="K118">
        <f t="shared" si="78"/>
        <v>331</v>
      </c>
      <c r="L118" s="1" t="str">
        <f t="shared" si="79"/>
        <v>imgUrl:Matthew-Olyphant-Ether-1998.jpg</v>
      </c>
      <c r="M118" s="1" t="str">
        <f t="shared" si="80"/>
        <v>maxWidth:1600</v>
      </c>
      <c r="N118" s="1" t="str">
        <f t="shared" si="81"/>
        <v>maxHeight:1988</v>
      </c>
      <c r="O118" s="1" t="str">
        <f t="shared" si="82"/>
        <v>orientation:portrait</v>
      </c>
      <c r="P118" s="1" t="str">
        <f t="shared" si="83"/>
        <v>index2:113</v>
      </c>
      <c r="Q118" s="1" t="str">
        <f t="shared" si="84"/>
        <v>thumb:Matthew-Olyphant-Ether-1998.jpg</v>
      </c>
      <c r="R118" s="1" t="str">
        <f t="shared" si="85"/>
        <v>alt:Matthew Olyphant - Ether - 1998 - Spray paint,charcoal,on canvas - 34&amp;#34; x 44&amp;#34;</v>
      </c>
      <c r="S118" s="1" t="str">
        <f t="shared" si="86"/>
        <v>title:Matthew Olyphant - Ether - 1998 - Spray paint,charcoal,on canvas - 34&amp;#34; x 44&amp;#34;</v>
      </c>
      <c r="T118" s="1">
        <f t="shared" si="87"/>
        <v>77</v>
      </c>
      <c r="U118" s="1">
        <f t="shared" si="88"/>
        <v>87</v>
      </c>
    </row>
    <row r="119" spans="1:21">
      <c r="A119" t="s">
        <v>112</v>
      </c>
      <c r="B119">
        <f t="shared" si="76"/>
        <v>10</v>
      </c>
      <c r="C119">
        <f t="shared" ref="C119:L119" si="136">SEARCH("|",$A119,B119+1)</f>
        <v>60</v>
      </c>
      <c r="D119">
        <f t="shared" si="136"/>
        <v>74</v>
      </c>
      <c r="E119">
        <f t="shared" si="136"/>
        <v>89</v>
      </c>
      <c r="F119">
        <f t="shared" si="136"/>
        <v>110</v>
      </c>
      <c r="G119">
        <f t="shared" si="136"/>
        <v>121</v>
      </c>
      <c r="H119">
        <f t="shared" si="136"/>
        <v>170</v>
      </c>
      <c r="I119">
        <f t="shared" si="136"/>
        <v>261</v>
      </c>
      <c r="J119">
        <f t="shared" si="136"/>
        <v>354</v>
      </c>
      <c r="K119">
        <f t="shared" si="78"/>
        <v>357</v>
      </c>
      <c r="L119" s="1" t="str">
        <f t="shared" si="79"/>
        <v>imgUrl:Matthew-Olyphant-Drinks-are-on-Me-1997.jpg</v>
      </c>
      <c r="M119" s="1" t="str">
        <f t="shared" si="80"/>
        <v>maxWidth:1600</v>
      </c>
      <c r="N119" s="1" t="str">
        <f t="shared" si="81"/>
        <v>maxHeight:2082</v>
      </c>
      <c r="O119" s="1" t="str">
        <f t="shared" si="82"/>
        <v>orientation:portrait</v>
      </c>
      <c r="P119" s="1" t="str">
        <f t="shared" si="83"/>
        <v>index2:114</v>
      </c>
      <c r="Q119" s="1" t="str">
        <f t="shared" si="84"/>
        <v>thumb:Matthew-Olyphant-Drinks-are-on-Me-1997.jpg</v>
      </c>
      <c r="R119" s="1" t="str">
        <f t="shared" si="85"/>
        <v>alt:Matthew Olyphant - Drinks are on Me - 1997 - Spray paint on canvas - 34&amp;#34; x 44&amp;#34;</v>
      </c>
      <c r="S119" s="1" t="str">
        <f t="shared" si="86"/>
        <v>title:Matthew Olyphant - Drinks are on Me - 1997 - Spray paint on canvas - 34&amp;#34; x 44&amp;#34;</v>
      </c>
      <c r="T119" s="1">
        <f t="shared" si="87"/>
        <v>79</v>
      </c>
      <c r="U119" s="1">
        <f t="shared" si="88"/>
        <v>89</v>
      </c>
    </row>
    <row r="120" spans="1:21">
      <c r="A120" t="s">
        <v>113</v>
      </c>
      <c r="B120">
        <f t="shared" si="76"/>
        <v>10</v>
      </c>
      <c r="C120">
        <f t="shared" ref="C120:L120" si="137">SEARCH("|",$A120,B120+1)</f>
        <v>59</v>
      </c>
      <c r="D120">
        <f t="shared" si="137"/>
        <v>73</v>
      </c>
      <c r="E120">
        <f t="shared" si="137"/>
        <v>88</v>
      </c>
      <c r="F120">
        <f t="shared" si="137"/>
        <v>110</v>
      </c>
      <c r="G120">
        <f t="shared" si="137"/>
        <v>121</v>
      </c>
      <c r="H120">
        <f t="shared" si="137"/>
        <v>169</v>
      </c>
      <c r="I120">
        <f t="shared" si="137"/>
        <v>279</v>
      </c>
      <c r="J120">
        <f t="shared" si="137"/>
        <v>391</v>
      </c>
      <c r="K120">
        <f t="shared" si="78"/>
        <v>394</v>
      </c>
      <c r="L120" s="1" t="str">
        <f t="shared" si="79"/>
        <v>imgUrl:Matthew-Olyphant-I-Think-Im-Dumb-1994.jpg</v>
      </c>
      <c r="M120" s="1" t="str">
        <f t="shared" si="80"/>
        <v>maxWidth:1600</v>
      </c>
      <c r="N120" s="1" t="str">
        <f t="shared" si="81"/>
        <v>maxHeight:1500</v>
      </c>
      <c r="O120" s="1" t="str">
        <f t="shared" si="82"/>
        <v>orientation:landscape</v>
      </c>
      <c r="P120" s="1" t="str">
        <f t="shared" si="83"/>
        <v>index2:115</v>
      </c>
      <c r="Q120" s="1" t="str">
        <f t="shared" si="84"/>
        <v>thumb:Matthew-Olyphant-I-Think-Im-Dumb-1994.jpg</v>
      </c>
      <c r="R120" s="1" t="str">
        <f t="shared" si="85"/>
        <v>alt:Matthew Olyphant - I Think Im Dumb - 1994 - Oil,oil paint stick,spray paint,on canvas - 68&amp;#34; x 72&amp;#34;</v>
      </c>
      <c r="S120" s="1" t="str">
        <f t="shared" si="86"/>
        <v>title:Matthew Olyphant - I Think Im Dumb - 1994 - Oil,oil paint stick,spray paint,on canvas - 68&amp;#34; x 72&amp;#34;</v>
      </c>
      <c r="T120" s="1">
        <f t="shared" si="87"/>
        <v>98</v>
      </c>
      <c r="U120" s="1">
        <f t="shared" si="88"/>
        <v>108</v>
      </c>
    </row>
    <row r="121" spans="1:21">
      <c r="A121" t="s">
        <v>114</v>
      </c>
      <c r="B121">
        <f t="shared" si="76"/>
        <v>10</v>
      </c>
      <c r="C121">
        <f t="shared" ref="C121:L121" si="138">SEARCH("|",$A121,B121+1)</f>
        <v>61</v>
      </c>
      <c r="D121">
        <f t="shared" si="138"/>
        <v>75</v>
      </c>
      <c r="E121">
        <f t="shared" si="138"/>
        <v>90</v>
      </c>
      <c r="F121">
        <f t="shared" si="138"/>
        <v>111</v>
      </c>
      <c r="G121">
        <f t="shared" si="138"/>
        <v>122</v>
      </c>
      <c r="H121">
        <f t="shared" si="138"/>
        <v>172</v>
      </c>
      <c r="I121">
        <f t="shared" si="138"/>
        <v>272</v>
      </c>
      <c r="J121">
        <f t="shared" si="138"/>
        <v>374</v>
      </c>
      <c r="K121">
        <f t="shared" si="78"/>
        <v>377</v>
      </c>
      <c r="L121" s="1" t="str">
        <f t="shared" si="79"/>
        <v>imgUrl:Matthew-Olyphant-Untitled-(figure)-1995.jpg</v>
      </c>
      <c r="M121" s="1" t="str">
        <f t="shared" si="80"/>
        <v>maxWidth:1600</v>
      </c>
      <c r="N121" s="1" t="str">
        <f t="shared" si="81"/>
        <v>maxHeight:1840</v>
      </c>
      <c r="O121" s="1" t="str">
        <f t="shared" si="82"/>
        <v>orientation:portrait</v>
      </c>
      <c r="P121" s="1" t="str">
        <f t="shared" si="83"/>
        <v>index2:116</v>
      </c>
      <c r="Q121" s="1" t="str">
        <f t="shared" si="84"/>
        <v>thumb:Matthew-Olyphant-Untitled-(figure)-1995.jpg</v>
      </c>
      <c r="R121" s="1" t="str">
        <f t="shared" si="85"/>
        <v>alt:Matthew Olyphant - Untitled (figure) - 1995 - Oil,oil paint stick,on canvas - 44&amp;#34; x 56&amp;#34;</v>
      </c>
      <c r="S121" s="1" t="str">
        <f t="shared" si="86"/>
        <v>title:Matthew Olyphant - Untitled (figure) - 1995 - Oil,oil paint stick,on canvas - 44&amp;#34; x 56&amp;#34;</v>
      </c>
      <c r="T121" s="1">
        <f t="shared" si="87"/>
        <v>88</v>
      </c>
      <c r="U121" s="1">
        <f t="shared" si="88"/>
        <v>98</v>
      </c>
    </row>
    <row r="122" spans="1:21">
      <c r="A122" t="s">
        <v>115</v>
      </c>
      <c r="B122">
        <f t="shared" si="76"/>
        <v>10</v>
      </c>
      <c r="C122">
        <f t="shared" ref="C122:L122" si="139">SEARCH("|",$A122,B122+1)</f>
        <v>60</v>
      </c>
      <c r="D122">
        <f t="shared" si="139"/>
        <v>74</v>
      </c>
      <c r="E122">
        <f t="shared" si="139"/>
        <v>89</v>
      </c>
      <c r="F122">
        <f t="shared" si="139"/>
        <v>110</v>
      </c>
      <c r="G122">
        <f t="shared" si="139"/>
        <v>121</v>
      </c>
      <c r="H122">
        <f t="shared" si="139"/>
        <v>170</v>
      </c>
      <c r="I122">
        <f t="shared" si="139"/>
        <v>273</v>
      </c>
      <c r="J122">
        <f t="shared" si="139"/>
        <v>378</v>
      </c>
      <c r="K122">
        <f t="shared" si="78"/>
        <v>381</v>
      </c>
      <c r="L122" s="1" t="str">
        <f t="shared" si="79"/>
        <v>imgUrl:Matthew-Olyphant-Easy-Mark-Sucker-1995.jpg</v>
      </c>
      <c r="M122" s="1" t="str">
        <f t="shared" si="80"/>
        <v>maxWidth:1600</v>
      </c>
      <c r="N122" s="1" t="str">
        <f t="shared" si="81"/>
        <v>maxHeight:1654</v>
      </c>
      <c r="O122" s="1" t="str">
        <f t="shared" si="82"/>
        <v>orientation:portrait</v>
      </c>
      <c r="P122" s="1" t="str">
        <f t="shared" si="83"/>
        <v>index2:117</v>
      </c>
      <c r="Q122" s="1" t="str">
        <f t="shared" si="84"/>
        <v>thumb:Matthew-Olyphant-Easy-Mark-Sucker-1995.jpg</v>
      </c>
      <c r="R122" s="1" t="str">
        <f t="shared" si="85"/>
        <v>alt:Matthew Olyphant - Easy Mark Sucker - 1995 - Oil,spray paint,acrylic,on canvas - 68&amp;#34; x 72&amp;#34;</v>
      </c>
      <c r="S122" s="1" t="str">
        <f t="shared" si="86"/>
        <v>title:Matthew Olyphant - Easy Mark Sucker - 1995 - Oil,spray paint,acrylic,on canvas - 68&amp;#34; x 72&amp;#34;</v>
      </c>
      <c r="T122" s="1">
        <f t="shared" si="87"/>
        <v>91</v>
      </c>
      <c r="U122" s="1">
        <f t="shared" si="88"/>
        <v>101</v>
      </c>
    </row>
    <row r="123" spans="1:21">
      <c r="A123" t="s">
        <v>116</v>
      </c>
      <c r="B123">
        <f t="shared" si="76"/>
        <v>10</v>
      </c>
      <c r="C123">
        <f t="shared" ref="C123:L123" si="140">SEARCH("|",$A123,B123+1)</f>
        <v>64</v>
      </c>
      <c r="D123">
        <f t="shared" si="140"/>
        <v>78</v>
      </c>
      <c r="E123">
        <f t="shared" si="140"/>
        <v>93</v>
      </c>
      <c r="F123">
        <f t="shared" si="140"/>
        <v>115</v>
      </c>
      <c r="G123">
        <f t="shared" si="140"/>
        <v>126</v>
      </c>
      <c r="H123">
        <f t="shared" si="140"/>
        <v>179</v>
      </c>
      <c r="I123">
        <f t="shared" si="140"/>
        <v>307</v>
      </c>
      <c r="J123">
        <f t="shared" si="140"/>
        <v>437</v>
      </c>
      <c r="K123">
        <f t="shared" si="78"/>
        <v>440</v>
      </c>
      <c r="L123" s="1" t="str">
        <f t="shared" si="79"/>
        <v>imgUrl:Matthew-Olyphant-Dream-a-little-Dream-1997.jpg</v>
      </c>
      <c r="M123" s="1" t="str">
        <f t="shared" si="80"/>
        <v>maxWidth:1600</v>
      </c>
      <c r="N123" s="1" t="str">
        <f t="shared" si="81"/>
        <v>maxHeight:1584</v>
      </c>
      <c r="O123" s="1" t="str">
        <f t="shared" si="82"/>
        <v>orientation:landscape</v>
      </c>
      <c r="P123" s="1" t="str">
        <f t="shared" si="83"/>
        <v>index2:118</v>
      </c>
      <c r="Q123" s="1" t="str">
        <f t="shared" si="84"/>
        <v>thumb:Matthew-Olyphant-Dream-a-little-Dream-1997.jpg</v>
      </c>
      <c r="R123" s="1" t="str">
        <f t="shared" si="85"/>
        <v>alt:Matthew Olyphant - Dream a little Dream - 1997 - Oil,spray paint,fabric spray,oil paint stick,on canvas - 72&amp;#34; x 72&amp;#34;</v>
      </c>
      <c r="S123" s="1" t="str">
        <f t="shared" si="86"/>
        <v>title:Matthew Olyphant - Dream a little Dream - 1997 - Oil,spray paint,fabric spray,oil paint stick,on canvas - 72&amp;#34; x 72&amp;#34;</v>
      </c>
      <c r="T123" s="1">
        <f t="shared" si="87"/>
        <v>116</v>
      </c>
      <c r="U123" s="1">
        <f t="shared" si="88"/>
        <v>126</v>
      </c>
    </row>
    <row r="124" spans="1:21">
      <c r="A124" t="s">
        <v>117</v>
      </c>
      <c r="B124">
        <f t="shared" si="76"/>
        <v>10</v>
      </c>
      <c r="C124">
        <f t="shared" ref="C124:L124" si="141">SEARCH("|",$A124,B124+1)</f>
        <v>48</v>
      </c>
      <c r="D124">
        <f t="shared" si="141"/>
        <v>62</v>
      </c>
      <c r="E124">
        <f t="shared" si="141"/>
        <v>77</v>
      </c>
      <c r="F124">
        <f t="shared" si="141"/>
        <v>99</v>
      </c>
      <c r="G124">
        <f t="shared" si="141"/>
        <v>110</v>
      </c>
      <c r="H124">
        <f t="shared" si="141"/>
        <v>147</v>
      </c>
      <c r="I124">
        <f t="shared" si="141"/>
        <v>234</v>
      </c>
      <c r="J124">
        <f t="shared" si="141"/>
        <v>323</v>
      </c>
      <c r="K124">
        <f t="shared" si="78"/>
        <v>326</v>
      </c>
      <c r="L124" s="1" t="str">
        <f t="shared" si="79"/>
        <v>imgUrl:Matthew-Olyphant-SPHH-1995.jpg</v>
      </c>
      <c r="M124" s="1" t="str">
        <f t="shared" si="80"/>
        <v>maxWidth:1600</v>
      </c>
      <c r="N124" s="1" t="str">
        <f t="shared" si="81"/>
        <v>maxHeight:1551</v>
      </c>
      <c r="O124" s="1" t="str">
        <f t="shared" si="82"/>
        <v>orientation:landscape</v>
      </c>
      <c r="P124" s="1" t="str">
        <f t="shared" si="83"/>
        <v>index2:119</v>
      </c>
      <c r="Q124" s="1" t="str">
        <f t="shared" si="84"/>
        <v>thumb:Matthew-Olyphant-SPHH-1995.jpg</v>
      </c>
      <c r="R124" s="1" t="str">
        <f t="shared" si="85"/>
        <v>alt:Matthew Olyphant - SPHH - 1995 - Oil,oil paint stick,on canvas - 72&amp;#34; x 72&amp;#34;</v>
      </c>
      <c r="S124" s="1" t="str">
        <f t="shared" si="86"/>
        <v>title:Matthew Olyphant - SPHH - 1995 - Oil,oil paint stick,on canvas - 72&amp;#34; x 72&amp;#34;</v>
      </c>
      <c r="T124" s="1">
        <f t="shared" si="87"/>
        <v>75</v>
      </c>
      <c r="U124" s="1">
        <f t="shared" si="88"/>
        <v>85</v>
      </c>
    </row>
    <row r="125" spans="1:21">
      <c r="A125" t="s">
        <v>118</v>
      </c>
      <c r="B125">
        <f t="shared" si="76"/>
        <v>10</v>
      </c>
      <c r="C125">
        <f t="shared" ref="C125:L125" si="142">SEARCH("|",$A125,B125+1)</f>
        <v>71</v>
      </c>
      <c r="D125">
        <f t="shared" si="142"/>
        <v>85</v>
      </c>
      <c r="E125">
        <f t="shared" si="142"/>
        <v>100</v>
      </c>
      <c r="F125">
        <f t="shared" si="142"/>
        <v>121</v>
      </c>
      <c r="G125">
        <f t="shared" si="142"/>
        <v>132</v>
      </c>
      <c r="H125">
        <f t="shared" si="142"/>
        <v>192</v>
      </c>
      <c r="I125">
        <f t="shared" si="142"/>
        <v>330</v>
      </c>
      <c r="J125">
        <f t="shared" si="142"/>
        <v>470</v>
      </c>
      <c r="K125">
        <f t="shared" si="78"/>
        <v>473</v>
      </c>
      <c r="L125" s="1" t="str">
        <f t="shared" si="79"/>
        <v>imgUrl:Matthew-Olyphant-First-Class-Petty-Officer-1-1998.jpg</v>
      </c>
      <c r="M125" s="1" t="str">
        <f t="shared" si="80"/>
        <v>maxWidth:1600</v>
      </c>
      <c r="N125" s="1" t="str">
        <f t="shared" si="81"/>
        <v>maxHeight:1816</v>
      </c>
      <c r="O125" s="1" t="str">
        <f t="shared" si="82"/>
        <v>orientation:portrait</v>
      </c>
      <c r="P125" s="1" t="str">
        <f t="shared" si="83"/>
        <v>index2:120</v>
      </c>
      <c r="Q125" s="1" t="str">
        <f t="shared" si="84"/>
        <v>thumb:Matthew-Olyphant-First-Class-Petty-Officer-1-1998.jpg</v>
      </c>
      <c r="R125" s="1" t="str">
        <f t="shared" si="85"/>
        <v>alt:Matthew Olyphant - First Class Petty Officer - 1998 - Diptych - Acrylic,oil,oil paint stick,spray paint,in canvas - 48&amp;#34; x 72&amp;#34;</v>
      </c>
      <c r="S125" s="1" t="str">
        <f t="shared" si="86"/>
        <v>title:Matthew Olyphant - First Class Petty Officer - 1998 - Diptych - Acrylic,oil,oil paint stick,spray paint,in canvas - 48&amp;#34; x 72&amp;#34;</v>
      </c>
      <c r="T125" s="1">
        <f t="shared" si="87"/>
        <v>126</v>
      </c>
      <c r="U125" s="1">
        <f t="shared" si="88"/>
        <v>136</v>
      </c>
    </row>
    <row r="126" spans="1:21">
      <c r="A126" t="s">
        <v>119</v>
      </c>
      <c r="B126">
        <f t="shared" si="76"/>
        <v>10</v>
      </c>
      <c r="C126">
        <f t="shared" ref="C126:L126" si="143">SEARCH("|",$A126,B126+1)</f>
        <v>71</v>
      </c>
      <c r="D126">
        <f t="shared" si="143"/>
        <v>85</v>
      </c>
      <c r="E126">
        <f t="shared" si="143"/>
        <v>100</v>
      </c>
      <c r="F126">
        <f t="shared" si="143"/>
        <v>121</v>
      </c>
      <c r="G126">
        <f t="shared" si="143"/>
        <v>132</v>
      </c>
      <c r="H126">
        <f t="shared" si="143"/>
        <v>192</v>
      </c>
      <c r="I126">
        <f t="shared" si="143"/>
        <v>330</v>
      </c>
      <c r="J126">
        <f t="shared" si="143"/>
        <v>470</v>
      </c>
      <c r="K126">
        <f t="shared" si="78"/>
        <v>473</v>
      </c>
      <c r="L126" s="1" t="str">
        <f t="shared" si="79"/>
        <v>imgUrl:Matthew-Olyphant-First-Class-Petty-Officer-2-1998.jpg</v>
      </c>
      <c r="M126" s="1" t="str">
        <f t="shared" si="80"/>
        <v>maxWidth:1600</v>
      </c>
      <c r="N126" s="1" t="str">
        <f t="shared" si="81"/>
        <v>maxHeight:1861</v>
      </c>
      <c r="O126" s="1" t="str">
        <f t="shared" si="82"/>
        <v>orientation:portrait</v>
      </c>
      <c r="P126" s="1" t="str">
        <f t="shared" si="83"/>
        <v>index2:121</v>
      </c>
      <c r="Q126" s="1" t="str">
        <f t="shared" si="84"/>
        <v>thumb:Matthew-Olyphant-First-Class-Petty-Officer-2-1998.jpg</v>
      </c>
      <c r="R126" s="1" t="str">
        <f t="shared" si="85"/>
        <v>alt:Matthew Olyphant - First Class Petty Officer - 1998 - Diptych - Acrylic,oil,oil paint stick,spray paint,in canvas - 48&amp;#34; x 72&amp;#34;</v>
      </c>
      <c r="S126" s="1" t="str">
        <f t="shared" si="86"/>
        <v>title:Matthew Olyphant - First Class Petty Officer - 1998 - Diptych - Acrylic,oil,oil paint stick,spray paint,in canvas - 48&amp;#34; x 72&amp;#34;</v>
      </c>
      <c r="T126" s="1">
        <f t="shared" si="87"/>
        <v>126</v>
      </c>
      <c r="U126" s="1">
        <f t="shared" si="88"/>
        <v>136</v>
      </c>
    </row>
    <row r="127" spans="1:21">
      <c r="A127" t="s">
        <v>120</v>
      </c>
      <c r="B127">
        <f t="shared" si="76"/>
        <v>10</v>
      </c>
      <c r="C127">
        <f t="shared" ref="C127:L127" si="144">SEARCH("|",$A127,B127+1)</f>
        <v>50</v>
      </c>
      <c r="D127">
        <f t="shared" si="144"/>
        <v>64</v>
      </c>
      <c r="E127">
        <f t="shared" si="144"/>
        <v>79</v>
      </c>
      <c r="F127">
        <f t="shared" si="144"/>
        <v>100</v>
      </c>
      <c r="G127">
        <f t="shared" si="144"/>
        <v>111</v>
      </c>
      <c r="H127">
        <f t="shared" si="144"/>
        <v>150</v>
      </c>
      <c r="I127">
        <f t="shared" si="144"/>
        <v>235</v>
      </c>
      <c r="J127">
        <f t="shared" si="144"/>
        <v>322</v>
      </c>
      <c r="K127">
        <f t="shared" si="78"/>
        <v>325</v>
      </c>
      <c r="L127" s="1" t="str">
        <f t="shared" si="79"/>
        <v>imgUrl:Matthew-Olyphant-Heavan-1999.jpg</v>
      </c>
      <c r="M127" s="1" t="str">
        <f t="shared" si="80"/>
        <v>maxWidth:1600</v>
      </c>
      <c r="N127" s="1" t="str">
        <f t="shared" si="81"/>
        <v>maxHeight:2903</v>
      </c>
      <c r="O127" s="1" t="str">
        <f t="shared" si="82"/>
        <v>orientation:portrait</v>
      </c>
      <c r="P127" s="1" t="str">
        <f t="shared" si="83"/>
        <v>index2:122</v>
      </c>
      <c r="Q127" s="1" t="str">
        <f t="shared" si="84"/>
        <v>thumb:Matthew-Olyphant-Heavan-1999.jpg</v>
      </c>
      <c r="R127" s="1" t="str">
        <f t="shared" si="85"/>
        <v>alt:Matthew Olyphant - Heavan - 1999 - Spray paint,oil,on canvas - 26&amp;#34; x 42&amp;#34;</v>
      </c>
      <c r="S127" s="1" t="str">
        <f t="shared" si="86"/>
        <v>title:Matthew Olyphant - Heavan - 1999 - Spray paint,oil,on canvas - 26&amp;#34; x 42&amp;#34;</v>
      </c>
      <c r="T127" s="1">
        <f t="shared" si="87"/>
        <v>73</v>
      </c>
      <c r="U127" s="1">
        <f t="shared" si="88"/>
        <v>83</v>
      </c>
    </row>
    <row r="128" spans="1:21">
      <c r="A128" t="s">
        <v>121</v>
      </c>
      <c r="B128">
        <f t="shared" si="76"/>
        <v>10</v>
      </c>
      <c r="C128">
        <f t="shared" ref="C128:L128" si="145">SEARCH("|",$A128,B128+1)</f>
        <v>63</v>
      </c>
      <c r="D128">
        <f t="shared" si="145"/>
        <v>77</v>
      </c>
      <c r="E128">
        <f t="shared" si="145"/>
        <v>92</v>
      </c>
      <c r="F128">
        <f t="shared" si="145"/>
        <v>113</v>
      </c>
      <c r="G128">
        <f t="shared" si="145"/>
        <v>124</v>
      </c>
      <c r="H128">
        <f t="shared" si="145"/>
        <v>176</v>
      </c>
      <c r="I128">
        <f t="shared" si="145"/>
        <v>295</v>
      </c>
      <c r="J128">
        <f t="shared" si="145"/>
        <v>416</v>
      </c>
      <c r="K128">
        <f t="shared" si="78"/>
        <v>419</v>
      </c>
      <c r="L128" s="1" t="str">
        <f t="shared" si="79"/>
        <v>imgUrl:Matthew-Olyphant-Separation-of-Power-1996.jpg</v>
      </c>
      <c r="M128" s="1" t="str">
        <f t="shared" si="80"/>
        <v>maxWidth:1600</v>
      </c>
      <c r="N128" s="1" t="str">
        <f t="shared" si="81"/>
        <v>maxHeight:1764</v>
      </c>
      <c r="O128" s="1" t="str">
        <f t="shared" si="82"/>
        <v>orientation:portrait</v>
      </c>
      <c r="P128" s="1" t="str">
        <f t="shared" si="83"/>
        <v>index2:123</v>
      </c>
      <c r="Q128" s="1" t="str">
        <f t="shared" si="84"/>
        <v>thumb:Matthew-Olyphant-Separation-of-Power-1996.jpg</v>
      </c>
      <c r="R128" s="1" t="str">
        <f t="shared" si="85"/>
        <v>alt:Matthew Olyphant - Separation of Power - 1996 - Acrylic,charcoal,oil,oil paint stick,on canvas - 72&amp;#34; x 72&amp;#34;</v>
      </c>
      <c r="S128" s="1" t="str">
        <f t="shared" si="86"/>
        <v>title:Matthew Olyphant - Separation of Power - 1996 - Acrylic,charcoal,oil,oil paint stick,on canvas - 72&amp;#34; x 72&amp;#34;</v>
      </c>
      <c r="T128" s="1">
        <f t="shared" si="87"/>
        <v>107</v>
      </c>
      <c r="U128" s="1">
        <f t="shared" si="88"/>
        <v>117</v>
      </c>
    </row>
    <row r="129" spans="1:21">
      <c r="A129" t="s">
        <v>122</v>
      </c>
      <c r="B129">
        <f t="shared" si="76"/>
        <v>10</v>
      </c>
      <c r="C129">
        <f t="shared" ref="C129:L129" si="146">SEARCH("|",$A129,B129+1)</f>
        <v>61</v>
      </c>
      <c r="D129">
        <f t="shared" si="146"/>
        <v>75</v>
      </c>
      <c r="E129">
        <f t="shared" si="146"/>
        <v>90</v>
      </c>
      <c r="F129">
        <f t="shared" si="146"/>
        <v>112</v>
      </c>
      <c r="G129">
        <f t="shared" si="146"/>
        <v>123</v>
      </c>
      <c r="H129">
        <f t="shared" si="146"/>
        <v>173</v>
      </c>
      <c r="I129">
        <f t="shared" si="146"/>
        <v>332</v>
      </c>
      <c r="J129">
        <f t="shared" si="146"/>
        <v>493</v>
      </c>
      <c r="K129">
        <f t="shared" si="78"/>
        <v>496</v>
      </c>
      <c r="L129" s="1" t="str">
        <f t="shared" si="79"/>
        <v>imgUrl:Matthew-Olyphant-Hurry-up-and-Wait-1995.jpg</v>
      </c>
      <c r="M129" s="1" t="str">
        <f t="shared" si="80"/>
        <v>maxWidth:1600</v>
      </c>
      <c r="N129" s="1" t="str">
        <f t="shared" si="81"/>
        <v>maxHeight:1304</v>
      </c>
      <c r="O129" s="1" t="str">
        <f t="shared" si="82"/>
        <v>orientation:landscape</v>
      </c>
      <c r="P129" s="1" t="str">
        <f t="shared" si="83"/>
        <v>index2:124</v>
      </c>
      <c r="Q129" s="1" t="str">
        <f t="shared" si="84"/>
        <v>thumb:Matthew-Olyphant-Hurry-up-and-Wait-1995.jpg</v>
      </c>
      <c r="R129" s="1" t="str">
        <f t="shared" si="85"/>
        <v>alt:Matthew Olyphant - Hurry up and Wait - 1995 - oil,acrylic,spray paint,paint brush,coffee mug,tequila bottle,cigarettes,nails,on canvas - 44&amp;#34; x 68&amp;#34;</v>
      </c>
      <c r="S129" s="1" t="str">
        <f t="shared" si="86"/>
        <v>title:Matthew Olyphant - Hurry up and Wait - 1995 - oil,acrylic,spray paint,paint brush,coffee mug,tequila bottle,cigarettes,nails,on canvas - 44&amp;#34; x 68&amp;#34;</v>
      </c>
      <c r="T129" s="1">
        <f t="shared" si="87"/>
        <v>147</v>
      </c>
      <c r="U129" s="1">
        <f t="shared" si="88"/>
        <v>157</v>
      </c>
    </row>
    <row r="130" spans="1:21">
      <c r="A130" t="s">
        <v>123</v>
      </c>
      <c r="B130">
        <f t="shared" si="76"/>
        <v>10</v>
      </c>
      <c r="C130">
        <f t="shared" ref="C130:L130" si="147">SEARCH("|",$A130,B130+1)</f>
        <v>65</v>
      </c>
      <c r="D130">
        <f t="shared" si="147"/>
        <v>79</v>
      </c>
      <c r="E130">
        <f t="shared" si="147"/>
        <v>94</v>
      </c>
      <c r="F130">
        <f t="shared" si="147"/>
        <v>115</v>
      </c>
      <c r="G130">
        <f t="shared" si="147"/>
        <v>126</v>
      </c>
      <c r="H130">
        <f t="shared" si="147"/>
        <v>180</v>
      </c>
      <c r="I130">
        <f t="shared" si="147"/>
        <v>300</v>
      </c>
      <c r="J130">
        <f t="shared" si="147"/>
        <v>422</v>
      </c>
      <c r="K130">
        <f t="shared" si="78"/>
        <v>425</v>
      </c>
      <c r="L130" s="1" t="str">
        <f t="shared" si="79"/>
        <v>imgUrl:Matthew-Olyphant-Martini-(with-spider)-1995.jpg</v>
      </c>
      <c r="M130" s="1" t="str">
        <f t="shared" si="80"/>
        <v>maxWidth:1600</v>
      </c>
      <c r="N130" s="1" t="str">
        <f t="shared" si="81"/>
        <v>maxHeight:2031</v>
      </c>
      <c r="O130" s="1" t="str">
        <f t="shared" si="82"/>
        <v>orientation:portrait</v>
      </c>
      <c r="P130" s="1" t="str">
        <f t="shared" si="83"/>
        <v>index2:125</v>
      </c>
      <c r="Q130" s="1" t="str">
        <f t="shared" si="84"/>
        <v>thumb:Matthew-Olyphant-Martini-(with-spider)-1995.jpg</v>
      </c>
      <c r="R130" s="1" t="str">
        <f t="shared" si="85"/>
        <v>alt:Matthew Olyphant - Martini (with spider) - 1995 - Spray paint,acrylic,oil paint stick,on canvas - 36&amp;#34; x 42&amp;#34;</v>
      </c>
      <c r="S130" s="1" t="str">
        <f t="shared" si="86"/>
        <v>title:Matthew Olyphant - Martini (with spider) - 1995 - Spray paint,acrylic,oil paint stick,on canvas - 36&amp;#34; x 42&amp;#34;</v>
      </c>
      <c r="T130" s="1">
        <f t="shared" si="87"/>
        <v>108</v>
      </c>
      <c r="U130" s="1">
        <f t="shared" si="88"/>
        <v>118</v>
      </c>
    </row>
    <row r="131" spans="1:21">
      <c r="A131" t="s">
        <v>124</v>
      </c>
      <c r="B131">
        <f t="shared" si="76"/>
        <v>10</v>
      </c>
      <c r="C131">
        <f t="shared" ref="C131:L131" si="148">SEARCH("|",$A131,B131+1)</f>
        <v>58</v>
      </c>
      <c r="D131">
        <f t="shared" si="148"/>
        <v>72</v>
      </c>
      <c r="E131">
        <f t="shared" si="148"/>
        <v>87</v>
      </c>
      <c r="F131">
        <f t="shared" si="148"/>
        <v>108</v>
      </c>
      <c r="G131">
        <f t="shared" si="148"/>
        <v>119</v>
      </c>
      <c r="H131">
        <f t="shared" si="148"/>
        <v>166</v>
      </c>
      <c r="I131">
        <f t="shared" si="148"/>
        <v>301</v>
      </c>
      <c r="J131">
        <f t="shared" si="148"/>
        <v>438</v>
      </c>
      <c r="K131">
        <f t="shared" si="78"/>
        <v>441</v>
      </c>
      <c r="L131" s="1" t="str">
        <f t="shared" si="79"/>
        <v>imgUrl:Matthew-Olyphant-Matter-of-Time-1996.jpg</v>
      </c>
      <c r="M131" s="1" t="str">
        <f t="shared" si="80"/>
        <v>maxWidth:1600</v>
      </c>
      <c r="N131" s="1" t="str">
        <f t="shared" si="81"/>
        <v>maxHeight:1953</v>
      </c>
      <c r="O131" s="1" t="str">
        <f t="shared" si="82"/>
        <v>orientation:portrait</v>
      </c>
      <c r="P131" s="1" t="str">
        <f t="shared" si="83"/>
        <v>index2:126</v>
      </c>
      <c r="Q131" s="1" t="str">
        <f t="shared" si="84"/>
        <v>thumb:Matthew-Olyphant-Matter-of-Time-1996.jpg</v>
      </c>
      <c r="R131" s="1" t="str">
        <f t="shared" si="85"/>
        <v>alt:Matthew Olyphant - Matter of Time - 1996 - Acrylic,oil paint stick,spray paint,American flag,staples,on canvas - 48&amp;#34; x 58&amp;#34;</v>
      </c>
      <c r="S131" s="1" t="str">
        <f t="shared" si="86"/>
        <v>title:Matthew Olyphant - Matter of Time - 1996 - Acrylic,oil paint stick,spray paint,American flag,staples,on canvas - 48&amp;#34; x 58&amp;#34;</v>
      </c>
      <c r="T131" s="1">
        <f t="shared" si="87"/>
        <v>123</v>
      </c>
      <c r="U131" s="1">
        <f t="shared" si="88"/>
        <v>133</v>
      </c>
    </row>
    <row r="132" spans="1:21">
      <c r="A132" t="s">
        <v>125</v>
      </c>
      <c r="B132">
        <f t="shared" si="76"/>
        <v>10</v>
      </c>
      <c r="C132">
        <f t="shared" ref="C132:L132" si="149">SEARCH("|",$A132,B132+1)</f>
        <v>59</v>
      </c>
      <c r="D132">
        <f t="shared" si="149"/>
        <v>73</v>
      </c>
      <c r="E132">
        <f t="shared" si="149"/>
        <v>88</v>
      </c>
      <c r="F132">
        <f t="shared" si="149"/>
        <v>110</v>
      </c>
      <c r="G132">
        <f t="shared" si="149"/>
        <v>121</v>
      </c>
      <c r="H132">
        <f t="shared" si="149"/>
        <v>169</v>
      </c>
      <c r="I132">
        <f t="shared" si="149"/>
        <v>276</v>
      </c>
      <c r="J132">
        <f t="shared" si="149"/>
        <v>385</v>
      </c>
      <c r="K132">
        <f t="shared" si="78"/>
        <v>388</v>
      </c>
      <c r="L132" s="1" t="str">
        <f t="shared" si="79"/>
        <v>imgUrl:Matthew-Olyphant-Field-of-Dreams-2000.jpg</v>
      </c>
      <c r="M132" s="1" t="str">
        <f t="shared" si="80"/>
        <v>maxWidth:1600</v>
      </c>
      <c r="N132" s="1" t="str">
        <f t="shared" si="81"/>
        <v>maxHeight:1056</v>
      </c>
      <c r="O132" s="1" t="str">
        <f t="shared" si="82"/>
        <v>orientation:landscape</v>
      </c>
      <c r="P132" s="1" t="str">
        <f t="shared" si="83"/>
        <v>index2:127</v>
      </c>
      <c r="Q132" s="1" t="str">
        <f t="shared" si="84"/>
        <v>thumb:Matthew-Olyphant-Field-of-Dreams-2000.jpg</v>
      </c>
      <c r="R132" s="1" t="str">
        <f t="shared" si="85"/>
        <v>alt:Matthew Olyphant - Field of Dreams - 2000 - Oil,oil paint stick,charcoal,on canvas - 48&amp;#34; x 72&amp;#34;</v>
      </c>
      <c r="S132" s="1" t="str">
        <f t="shared" si="86"/>
        <v>title:Matthew Olyphant - Field of Dreams - 2000 - Oil,oil paint stick,charcoal,on canvas - 48&amp;#34; x 72&amp;#34;</v>
      </c>
      <c r="T132" s="1">
        <f t="shared" si="87"/>
        <v>95</v>
      </c>
      <c r="U132" s="1">
        <f t="shared" si="88"/>
        <v>105</v>
      </c>
    </row>
    <row r="133" spans="1:21">
      <c r="A133" t="s">
        <v>126</v>
      </c>
      <c r="B133">
        <f t="shared" si="76"/>
        <v>10</v>
      </c>
      <c r="C133">
        <f t="shared" ref="C133:L133" si="150">SEARCH("|",$A133,B133+1)</f>
        <v>52</v>
      </c>
      <c r="D133">
        <f t="shared" si="150"/>
        <v>66</v>
      </c>
      <c r="E133">
        <f t="shared" si="150"/>
        <v>81</v>
      </c>
      <c r="F133">
        <f t="shared" si="150"/>
        <v>102</v>
      </c>
      <c r="G133">
        <f t="shared" si="150"/>
        <v>113</v>
      </c>
      <c r="H133">
        <f t="shared" si="150"/>
        <v>154</v>
      </c>
      <c r="I133">
        <f t="shared" si="150"/>
        <v>254</v>
      </c>
      <c r="J133">
        <f t="shared" si="150"/>
        <v>356</v>
      </c>
      <c r="K133">
        <f t="shared" si="78"/>
        <v>359</v>
      </c>
      <c r="L133" s="1" t="str">
        <f t="shared" si="79"/>
        <v>imgUrl:Matthew-Olyphant-Patience-2001.jpg</v>
      </c>
      <c r="M133" s="1" t="str">
        <f t="shared" si="80"/>
        <v>maxWidth:1600</v>
      </c>
      <c r="N133" s="1" t="str">
        <f t="shared" si="81"/>
        <v>maxHeight:2627</v>
      </c>
      <c r="O133" s="1" t="str">
        <f t="shared" si="82"/>
        <v>orientation:portrait</v>
      </c>
      <c r="P133" s="1" t="str">
        <f t="shared" si="83"/>
        <v>index2:128</v>
      </c>
      <c r="Q133" s="1" t="str">
        <f t="shared" si="84"/>
        <v>thumb:Matthew-Olyphant-Patience-2001.jpg</v>
      </c>
      <c r="R133" s="1" t="str">
        <f t="shared" si="85"/>
        <v>alt:Matthew Olyphant - Patience - 2001 - Spray paint,acrylic,charcoal,on canvas - 28&amp;#34; x 42&amp;#34;</v>
      </c>
      <c r="S133" s="1" t="str">
        <f t="shared" si="86"/>
        <v>title:Matthew Olyphant - Patience - 2001 - Spray paint,acrylic,charcoal,on canvas - 28&amp;#34; x 42&amp;#34;</v>
      </c>
      <c r="T133" s="1">
        <f t="shared" si="87"/>
        <v>88</v>
      </c>
      <c r="U133" s="1">
        <f t="shared" si="88"/>
        <v>98</v>
      </c>
    </row>
    <row r="134" spans="1:21">
      <c r="A134" t="s">
        <v>127</v>
      </c>
      <c r="B134">
        <f t="shared" si="76"/>
        <v>10</v>
      </c>
      <c r="C134">
        <f t="shared" ref="C134:L134" si="151">SEARCH("|",$A134,B134+1)</f>
        <v>55</v>
      </c>
      <c r="D134">
        <f t="shared" si="151"/>
        <v>69</v>
      </c>
      <c r="E134">
        <f t="shared" si="151"/>
        <v>84</v>
      </c>
      <c r="F134">
        <f t="shared" si="151"/>
        <v>105</v>
      </c>
      <c r="G134">
        <f t="shared" si="151"/>
        <v>116</v>
      </c>
      <c r="H134">
        <f t="shared" si="151"/>
        <v>160</v>
      </c>
      <c r="I134">
        <f t="shared" si="151"/>
        <v>258</v>
      </c>
      <c r="J134">
        <f t="shared" si="151"/>
        <v>358</v>
      </c>
      <c r="K134">
        <f t="shared" si="78"/>
        <v>361</v>
      </c>
      <c r="L134" s="1" t="str">
        <f t="shared" si="79"/>
        <v>imgUrl:Matthew-Olyphant-Yellow-Dots-2001.jpg</v>
      </c>
      <c r="M134" s="1" t="str">
        <f t="shared" si="80"/>
        <v>maxWidth:1600</v>
      </c>
      <c r="N134" s="1" t="str">
        <f t="shared" si="81"/>
        <v>maxHeight:2014</v>
      </c>
      <c r="O134" s="1" t="str">
        <f t="shared" si="82"/>
        <v>orientation:portrait</v>
      </c>
      <c r="P134" s="1" t="str">
        <f t="shared" si="83"/>
        <v>index2:129</v>
      </c>
      <c r="Q134" s="1" t="str">
        <f t="shared" si="84"/>
        <v>thumb:Matthew-Olyphant-Yellow-Dots-2001.jpg</v>
      </c>
      <c r="R134" s="1" t="str">
        <f t="shared" si="85"/>
        <v>alt:Matthew Olyphant - Yellow Dots - 2001 - Spray paint,oil,acrylic,on canvas - 26&amp;#34; x 38&amp;#34;</v>
      </c>
      <c r="S134" s="1" t="str">
        <f t="shared" si="86"/>
        <v>title:Matthew Olyphant - Yellow Dots - 2001 - Spray paint,oil,acrylic,on canvas - 26&amp;#34; x 38&amp;#34;</v>
      </c>
      <c r="T134" s="1">
        <f t="shared" si="87"/>
        <v>86</v>
      </c>
      <c r="U134" s="1">
        <f t="shared" si="88"/>
        <v>96</v>
      </c>
    </row>
    <row r="135" spans="1:21">
      <c r="A135" t="s">
        <v>128</v>
      </c>
      <c r="B135">
        <f t="shared" ref="B135:B198" si="152">SEARCH("|",$A135)</f>
        <v>10</v>
      </c>
      <c r="C135">
        <f t="shared" ref="C135:L135" si="153">SEARCH("|",$A135,B135+1)</f>
        <v>47</v>
      </c>
      <c r="D135">
        <f t="shared" si="153"/>
        <v>61</v>
      </c>
      <c r="E135">
        <f t="shared" si="153"/>
        <v>76</v>
      </c>
      <c r="F135">
        <f t="shared" si="153"/>
        <v>97</v>
      </c>
      <c r="G135">
        <f t="shared" si="153"/>
        <v>108</v>
      </c>
      <c r="H135">
        <f t="shared" si="153"/>
        <v>144</v>
      </c>
      <c r="I135">
        <f t="shared" si="153"/>
        <v>222</v>
      </c>
      <c r="J135">
        <f t="shared" si="153"/>
        <v>302</v>
      </c>
      <c r="K135">
        <f t="shared" ref="K135:K198" si="154">LEN(A135)</f>
        <v>305</v>
      </c>
      <c r="L135" s="1" t="str">
        <f t="shared" ref="L135:L198" si="155">MID($A135,B135+1,C135-B135-1)</f>
        <v>imgUrl:Matthew-Olyphant-JMB-2000.jpg</v>
      </c>
      <c r="M135" s="1" t="str">
        <f t="shared" ref="M135:M198" si="156">MID($A135,C135+1,D135-C135-1)</f>
        <v>maxWidth:1600</v>
      </c>
      <c r="N135" s="1" t="str">
        <f t="shared" ref="N135:N198" si="157">MID($A135,D135+1,E135-D135-1)</f>
        <v>maxHeight:2959</v>
      </c>
      <c r="O135" s="1" t="str">
        <f t="shared" ref="O135:O198" si="158">MID($A135,E135+1,F135-E135-1)</f>
        <v>orientation:portrait</v>
      </c>
      <c r="P135" s="1" t="str">
        <f t="shared" ref="P135:P198" si="159">MID($A135,F135+1,G135-F135-1)</f>
        <v>index2:130</v>
      </c>
      <c r="Q135" s="1" t="str">
        <f t="shared" ref="Q135:Q198" si="160">MID($A135,G135+1,H135-G135-1)</f>
        <v>thumb:Matthew-Olyphant-JMB-2000.jpg</v>
      </c>
      <c r="R135" s="1" t="str">
        <f t="shared" ref="R135:R198" si="161">MID($A135,H135+1,I135-H135-1)</f>
        <v>alt:Matthew Olyphant - JMB - 2000 - Spray paint on canvas - 24&amp;#34; x 38&amp;#34;</v>
      </c>
      <c r="S135" s="1" t="str">
        <f t="shared" ref="S135:S198" si="162">MID($A135,I135+1,J135-I135-1)</f>
        <v>title:Matthew Olyphant - JMB - 2000 - Spray paint on canvas - 24&amp;#34; x 38&amp;#34;</v>
      </c>
      <c r="T135" s="1">
        <f t="shared" ref="T135:T198" si="163">SEARCH("#34",S135)</f>
        <v>66</v>
      </c>
      <c r="U135" s="1">
        <f t="shared" ref="U135:U198" si="164">SEARCH("#34",S135,T135+1)</f>
        <v>76</v>
      </c>
    </row>
    <row r="136" spans="1:21">
      <c r="A136" t="s">
        <v>129</v>
      </c>
      <c r="B136">
        <f t="shared" si="152"/>
        <v>10</v>
      </c>
      <c r="C136">
        <f t="shared" ref="C136:L136" si="165">SEARCH("|",$A136,B136+1)</f>
        <v>57</v>
      </c>
      <c r="D136">
        <f t="shared" si="165"/>
        <v>71</v>
      </c>
      <c r="E136">
        <f t="shared" si="165"/>
        <v>86</v>
      </c>
      <c r="F136">
        <f t="shared" si="165"/>
        <v>107</v>
      </c>
      <c r="G136">
        <f t="shared" si="165"/>
        <v>118</v>
      </c>
      <c r="H136">
        <f t="shared" si="165"/>
        <v>164</v>
      </c>
      <c r="I136">
        <f t="shared" si="165"/>
        <v>258</v>
      </c>
      <c r="J136">
        <f t="shared" si="165"/>
        <v>354</v>
      </c>
      <c r="K136">
        <f t="shared" si="154"/>
        <v>357</v>
      </c>
      <c r="L136" s="1" t="str">
        <f t="shared" si="155"/>
        <v>imgUrl:Matthew-Olyphant-Self-portrait-1995.jpg</v>
      </c>
      <c r="M136" s="1" t="str">
        <f t="shared" si="156"/>
        <v>maxWidth:1600</v>
      </c>
      <c r="N136" s="1" t="str">
        <f t="shared" si="157"/>
        <v>maxHeight:6243</v>
      </c>
      <c r="O136" s="1" t="str">
        <f t="shared" si="158"/>
        <v>orientation:portrait</v>
      </c>
      <c r="P136" s="1" t="str">
        <f t="shared" si="159"/>
        <v>index2:131</v>
      </c>
      <c r="Q136" s="1" t="str">
        <f t="shared" si="160"/>
        <v>thumb:Matthew-Olyphant-Self-portrait-1995.jpg</v>
      </c>
      <c r="R136" s="1" t="str">
        <f t="shared" si="161"/>
        <v>alt:Matthew Olyphant - Self portrait - 1995 - Oil,ink,wire,on wood blocks - 10&amp;#34; x 54&amp;#34;</v>
      </c>
      <c r="S136" s="1" t="str">
        <f t="shared" si="162"/>
        <v>title:Matthew Olyphant - Self portrait - 1995 - Oil,ink,wire,on wood blocks - 10&amp;#34; x 54&amp;#34;</v>
      </c>
      <c r="T136" s="1">
        <f t="shared" si="163"/>
        <v>82</v>
      </c>
      <c r="U136" s="1">
        <f t="shared" si="164"/>
        <v>92</v>
      </c>
    </row>
    <row r="137" spans="1:21">
      <c r="A137" t="s">
        <v>130</v>
      </c>
      <c r="B137">
        <f t="shared" si="152"/>
        <v>10</v>
      </c>
      <c r="C137">
        <f t="shared" ref="C137:L137" si="166">SEARCH("|",$A137,B137+1)</f>
        <v>48</v>
      </c>
      <c r="D137">
        <f t="shared" si="166"/>
        <v>62</v>
      </c>
      <c r="E137">
        <f t="shared" si="166"/>
        <v>77</v>
      </c>
      <c r="F137">
        <f t="shared" si="166"/>
        <v>99</v>
      </c>
      <c r="G137">
        <f t="shared" si="166"/>
        <v>110</v>
      </c>
      <c r="H137">
        <f t="shared" si="166"/>
        <v>147</v>
      </c>
      <c r="I137">
        <f t="shared" si="166"/>
        <v>261</v>
      </c>
      <c r="J137">
        <f t="shared" si="166"/>
        <v>377</v>
      </c>
      <c r="K137">
        <f t="shared" si="154"/>
        <v>380</v>
      </c>
      <c r="L137" s="1" t="str">
        <f t="shared" si="155"/>
        <v>imgUrl:Matthew-Olyphant-Soul-1997.jpg</v>
      </c>
      <c r="M137" s="1" t="str">
        <f t="shared" si="156"/>
        <v>maxWidth:1600</v>
      </c>
      <c r="N137" s="1" t="str">
        <f t="shared" si="157"/>
        <v>maxHeight:1507</v>
      </c>
      <c r="O137" s="1" t="str">
        <f t="shared" si="158"/>
        <v>orientation:landscape</v>
      </c>
      <c r="P137" s="1" t="str">
        <f t="shared" si="159"/>
        <v>index2:132</v>
      </c>
      <c r="Q137" s="1" t="str">
        <f t="shared" si="160"/>
        <v>thumb:Matthew-Olyphant-Soul-1997.jpg</v>
      </c>
      <c r="R137" s="1" t="str">
        <f t="shared" si="161"/>
        <v>alt:Matthew Olyphant - Soul - 1997 - Oil,spray paint,oil paint stick,acrylic,pastel,on canvas - 72&amp;#34; x 72&amp;#34;</v>
      </c>
      <c r="S137" s="1" t="str">
        <f t="shared" si="162"/>
        <v>title:Matthew Olyphant - Soul - 1997 - Oil,spray paint,oil paint stick,acrylic,pastel,on canvas - 72&amp;#34; x 72&amp;#34;</v>
      </c>
      <c r="T137" s="1">
        <f t="shared" si="163"/>
        <v>102</v>
      </c>
      <c r="U137" s="1">
        <f t="shared" si="164"/>
        <v>112</v>
      </c>
    </row>
    <row r="138" spans="1:21">
      <c r="A138" t="s">
        <v>131</v>
      </c>
      <c r="B138">
        <f t="shared" si="152"/>
        <v>10</v>
      </c>
      <c r="C138">
        <f t="shared" ref="C138:L138" si="167">SEARCH("|",$A138,B138+1)</f>
        <v>58</v>
      </c>
      <c r="D138">
        <f t="shared" si="167"/>
        <v>72</v>
      </c>
      <c r="E138">
        <f t="shared" si="167"/>
        <v>87</v>
      </c>
      <c r="F138">
        <f t="shared" si="167"/>
        <v>108</v>
      </c>
      <c r="G138">
        <f t="shared" si="167"/>
        <v>119</v>
      </c>
      <c r="H138">
        <f t="shared" si="167"/>
        <v>166</v>
      </c>
      <c r="I138">
        <f t="shared" si="167"/>
        <v>299</v>
      </c>
      <c r="J138">
        <f t="shared" si="167"/>
        <v>434</v>
      </c>
      <c r="K138">
        <f t="shared" si="154"/>
        <v>437</v>
      </c>
      <c r="L138" s="1" t="str">
        <f t="shared" si="155"/>
        <v>imgUrl:Matthew-Olyphant-Stars-(silver)-1996.jpg</v>
      </c>
      <c r="M138" s="1" t="str">
        <f t="shared" si="156"/>
        <v>maxWidth:1600</v>
      </c>
      <c r="N138" s="1" t="str">
        <f t="shared" si="157"/>
        <v>maxHeight:1955</v>
      </c>
      <c r="O138" s="1" t="str">
        <f t="shared" si="158"/>
        <v>orientation:portrait</v>
      </c>
      <c r="P138" s="1" t="str">
        <f t="shared" si="159"/>
        <v>index2:133</v>
      </c>
      <c r="Q138" s="1" t="str">
        <f t="shared" si="160"/>
        <v>thumb:Matthew-Olyphant-Stars-(silver)-1996.jpg</v>
      </c>
      <c r="R138" s="1" t="str">
        <f t="shared" si="161"/>
        <v>alt:Matthew Olyphant - Stars (silver) - 1996 - Oil,acrylic,spray paint,oil paint stick,paper,duct tape,on canvas - 48&amp;#34; x 54&amp;#34;</v>
      </c>
      <c r="S138" s="1" t="str">
        <f t="shared" si="162"/>
        <v>title:Matthew Olyphant - Stars (silver) - 1996 - Oil,acrylic,spray paint,oil paint stick,paper,duct tape,on canvas - 48&amp;#34; x 54&amp;#34;</v>
      </c>
      <c r="T138" s="1">
        <f t="shared" si="163"/>
        <v>121</v>
      </c>
      <c r="U138" s="1">
        <f t="shared" si="164"/>
        <v>131</v>
      </c>
    </row>
    <row r="139" spans="1:21">
      <c r="A139" t="s">
        <v>132</v>
      </c>
      <c r="B139">
        <f t="shared" si="152"/>
        <v>10</v>
      </c>
      <c r="C139">
        <f t="shared" ref="C139:L139" si="168">SEARCH("|",$A139,B139+1)</f>
        <v>59</v>
      </c>
      <c r="D139">
        <f t="shared" si="168"/>
        <v>73</v>
      </c>
      <c r="E139">
        <f t="shared" si="168"/>
        <v>88</v>
      </c>
      <c r="F139">
        <f t="shared" si="168"/>
        <v>109</v>
      </c>
      <c r="G139">
        <f t="shared" si="168"/>
        <v>120</v>
      </c>
      <c r="H139">
        <f t="shared" si="168"/>
        <v>168</v>
      </c>
      <c r="I139">
        <f t="shared" si="168"/>
        <v>266</v>
      </c>
      <c r="J139">
        <f t="shared" si="168"/>
        <v>366</v>
      </c>
      <c r="K139">
        <f t="shared" si="154"/>
        <v>369</v>
      </c>
      <c r="L139" s="1" t="str">
        <f t="shared" si="155"/>
        <v>imgUrl:Matthew-Olyphant-Thin-Green-Line-1997.jpg</v>
      </c>
      <c r="M139" s="1" t="str">
        <f t="shared" si="156"/>
        <v>maxWidth:1600</v>
      </c>
      <c r="N139" s="1" t="str">
        <f t="shared" si="157"/>
        <v>maxHeight:1803</v>
      </c>
      <c r="O139" s="1" t="str">
        <f t="shared" si="158"/>
        <v>orientation:portrait</v>
      </c>
      <c r="P139" s="1" t="str">
        <f t="shared" si="159"/>
        <v>index2:134</v>
      </c>
      <c r="Q139" s="1" t="str">
        <f t="shared" si="160"/>
        <v>thumb:Matthew-Olyphant-Thin-Green-Line-1997.jpg</v>
      </c>
      <c r="R139" s="1" t="str">
        <f t="shared" si="161"/>
        <v>alt:Matthew Olyphant - Thin Green Line - 1997 - Spray paint,acrylic,on canvas - 44&amp;#34; x 56&amp;#34;</v>
      </c>
      <c r="S139" s="1" t="str">
        <f t="shared" si="162"/>
        <v>title:Matthew Olyphant - Thin Green Line - 1997 - Spray paint,acrylic,on canvas - 44&amp;#34; x 56&amp;#34;</v>
      </c>
      <c r="T139" s="1">
        <f t="shared" si="163"/>
        <v>86</v>
      </c>
      <c r="U139" s="1">
        <f t="shared" si="164"/>
        <v>96</v>
      </c>
    </row>
    <row r="140" spans="1:21">
      <c r="A140" t="s">
        <v>133</v>
      </c>
      <c r="B140">
        <f t="shared" si="152"/>
        <v>10</v>
      </c>
      <c r="C140">
        <f t="shared" ref="C140:L140" si="169">SEARCH("|",$A140,B140+1)</f>
        <v>53</v>
      </c>
      <c r="D140">
        <f t="shared" si="169"/>
        <v>67</v>
      </c>
      <c r="E140">
        <f t="shared" si="169"/>
        <v>82</v>
      </c>
      <c r="F140">
        <f t="shared" si="169"/>
        <v>103</v>
      </c>
      <c r="G140">
        <f t="shared" si="169"/>
        <v>114</v>
      </c>
      <c r="H140">
        <f t="shared" si="169"/>
        <v>156</v>
      </c>
      <c r="I140">
        <f t="shared" si="169"/>
        <v>271</v>
      </c>
      <c r="J140">
        <f t="shared" si="169"/>
        <v>388</v>
      </c>
      <c r="K140">
        <f t="shared" si="154"/>
        <v>391</v>
      </c>
      <c r="L140" s="1" t="str">
        <f t="shared" si="155"/>
        <v>imgUrl:Matthew-Olyphant-Red-Cross-1999.jpg</v>
      </c>
      <c r="M140" s="1" t="str">
        <f t="shared" si="156"/>
        <v>maxWidth:1600</v>
      </c>
      <c r="N140" s="1" t="str">
        <f t="shared" si="157"/>
        <v>maxHeight:2102</v>
      </c>
      <c r="O140" s="1" t="str">
        <f t="shared" si="158"/>
        <v>orientation:portrait</v>
      </c>
      <c r="P140" s="1" t="str">
        <f t="shared" si="159"/>
        <v>index2:135</v>
      </c>
      <c r="Q140" s="1" t="str">
        <f t="shared" si="160"/>
        <v>thumb:Matthew-Olyphant-Red-Cross-1999.jpg</v>
      </c>
      <c r="R140" s="1" t="str">
        <f t="shared" si="161"/>
        <v>alt:Matthew Olyphant - Red Cross - 1999 - Oil, Acrylic, Oil Paint Stick, Spray Paint On Canvas - 26&amp;#34; x 40&amp;#34;</v>
      </c>
      <c r="S140" s="1" t="str">
        <f t="shared" si="162"/>
        <v>title:Matthew Olyphant - Red Cross - 1999 - Oil, Acrylic, Oil Paint Stick, Spray Paint On Canvas - 26&amp;#34; x 40&amp;#34;</v>
      </c>
      <c r="T140" s="1">
        <f t="shared" si="163"/>
        <v>103</v>
      </c>
      <c r="U140" s="1">
        <f t="shared" si="164"/>
        <v>113</v>
      </c>
    </row>
    <row r="141" spans="1:21">
      <c r="A141" t="s">
        <v>134</v>
      </c>
      <c r="B141">
        <f t="shared" si="152"/>
        <v>10</v>
      </c>
      <c r="C141">
        <f t="shared" ref="C141:L141" si="170">SEARCH("|",$A141,B141+1)</f>
        <v>64</v>
      </c>
      <c r="D141">
        <f t="shared" si="170"/>
        <v>78</v>
      </c>
      <c r="E141">
        <f t="shared" si="170"/>
        <v>93</v>
      </c>
      <c r="F141">
        <f t="shared" si="170"/>
        <v>114</v>
      </c>
      <c r="G141">
        <f t="shared" si="170"/>
        <v>125</v>
      </c>
      <c r="H141">
        <f t="shared" si="170"/>
        <v>178</v>
      </c>
      <c r="I141">
        <f t="shared" si="170"/>
        <v>297</v>
      </c>
      <c r="J141">
        <f t="shared" si="170"/>
        <v>418</v>
      </c>
      <c r="K141">
        <f t="shared" si="154"/>
        <v>421</v>
      </c>
      <c r="L141" s="1" t="str">
        <f t="shared" si="155"/>
        <v>imgUrl:Matthew-Olyphant-All-Around-the-World-1997.jpg</v>
      </c>
      <c r="M141" s="1" t="str">
        <f t="shared" si="156"/>
        <v>maxWidth:1600</v>
      </c>
      <c r="N141" s="1" t="str">
        <f t="shared" si="157"/>
        <v>maxHeight:1884</v>
      </c>
      <c r="O141" s="1" t="str">
        <f t="shared" si="158"/>
        <v>orientation:portrait</v>
      </c>
      <c r="P141" s="1" t="str">
        <f t="shared" si="159"/>
        <v>index2:136</v>
      </c>
      <c r="Q141" s="1" t="str">
        <f t="shared" si="160"/>
        <v>thumb:Matthew-Olyphant-All-Around-the-World-1997.jpg</v>
      </c>
      <c r="R141" s="1" t="str">
        <f t="shared" si="161"/>
        <v>alt:Matthew Olyphant - All Around the World - 1997 - Spray paint,acrylic,oil paint stick,on canvas - 46&amp;#34; x 52&amp;#34;</v>
      </c>
      <c r="S141" s="1" t="str">
        <f t="shared" si="162"/>
        <v>title:Matthew Olyphant - All Around the World - 1997 - Spray paint,acrylic,oil paint stick,on canvas - 46&amp;#34; x 52&amp;#34;</v>
      </c>
      <c r="T141" s="1">
        <f t="shared" si="163"/>
        <v>107</v>
      </c>
      <c r="U141" s="1">
        <f t="shared" si="164"/>
        <v>117</v>
      </c>
    </row>
    <row r="142" spans="1:21">
      <c r="A142" t="s">
        <v>135</v>
      </c>
      <c r="B142">
        <f t="shared" si="152"/>
        <v>10</v>
      </c>
      <c r="C142">
        <f t="shared" ref="C142:L142" si="171">SEARCH("|",$A142,B142+1)</f>
        <v>53</v>
      </c>
      <c r="D142">
        <f t="shared" si="171"/>
        <v>67</v>
      </c>
      <c r="E142">
        <f t="shared" si="171"/>
        <v>82</v>
      </c>
      <c r="F142">
        <f t="shared" si="171"/>
        <v>103</v>
      </c>
      <c r="G142">
        <f t="shared" si="171"/>
        <v>114</v>
      </c>
      <c r="H142">
        <f t="shared" si="171"/>
        <v>156</v>
      </c>
      <c r="I142">
        <f t="shared" si="171"/>
        <v>245</v>
      </c>
      <c r="J142">
        <f t="shared" si="171"/>
        <v>336</v>
      </c>
      <c r="K142">
        <f t="shared" si="154"/>
        <v>339</v>
      </c>
      <c r="L142" s="1" t="str">
        <f t="shared" si="155"/>
        <v>imgUrl:Matthew-Olyphant-Pussy-Cat-1997.jpg</v>
      </c>
      <c r="M142" s="1" t="str">
        <f t="shared" si="156"/>
        <v>maxWidth:1600</v>
      </c>
      <c r="N142" s="1" t="str">
        <f t="shared" si="157"/>
        <v>maxHeight:2193</v>
      </c>
      <c r="O142" s="1" t="str">
        <f t="shared" si="158"/>
        <v>orientation:portrait</v>
      </c>
      <c r="P142" s="1" t="str">
        <f t="shared" si="159"/>
        <v>index2:137</v>
      </c>
      <c r="Q142" s="1" t="str">
        <f t="shared" si="160"/>
        <v>thumb:Matthew-Olyphant-Pussy-Cat-1997.jpg</v>
      </c>
      <c r="R142" s="1" t="str">
        <f t="shared" si="161"/>
        <v>alt:Matthew Olyphant - Pussy Cat - 1997 - Spray Paint, Oil On Canvas - 34&amp;#34; x 46&amp;#34;</v>
      </c>
      <c r="S142" s="1" t="str">
        <f t="shared" si="162"/>
        <v>title:Matthew Olyphant - Pussy Cat - 1997 - Spray Paint, Oil On Canvas - 34&amp;#34; x 46&amp;#34;</v>
      </c>
      <c r="T142" s="1">
        <f t="shared" si="163"/>
        <v>77</v>
      </c>
      <c r="U142" s="1">
        <f t="shared" si="164"/>
        <v>87</v>
      </c>
    </row>
    <row r="143" spans="1:21">
      <c r="A143" t="s">
        <v>136</v>
      </c>
      <c r="B143">
        <f t="shared" si="152"/>
        <v>10</v>
      </c>
      <c r="C143">
        <f t="shared" ref="C143:L143" si="172">SEARCH("|",$A143,B143+1)</f>
        <v>56</v>
      </c>
      <c r="D143">
        <f t="shared" si="172"/>
        <v>70</v>
      </c>
      <c r="E143">
        <f t="shared" si="172"/>
        <v>85</v>
      </c>
      <c r="F143">
        <f t="shared" si="172"/>
        <v>106</v>
      </c>
      <c r="G143">
        <f t="shared" si="172"/>
        <v>117</v>
      </c>
      <c r="H143">
        <f t="shared" si="172"/>
        <v>162</v>
      </c>
      <c r="I143">
        <f t="shared" si="172"/>
        <v>273</v>
      </c>
      <c r="J143">
        <f t="shared" si="172"/>
        <v>386</v>
      </c>
      <c r="K143">
        <f t="shared" si="154"/>
        <v>389</v>
      </c>
      <c r="L143" s="1" t="str">
        <f t="shared" si="155"/>
        <v>imgUrl:Matthew-Olyphant-Yes,No,Maybe-1998.jpg</v>
      </c>
      <c r="M143" s="1" t="str">
        <f t="shared" si="156"/>
        <v>maxWidth:1600</v>
      </c>
      <c r="N143" s="1" t="str">
        <f t="shared" si="157"/>
        <v>maxHeight:2860</v>
      </c>
      <c r="O143" s="1" t="str">
        <f t="shared" si="158"/>
        <v>orientation:portrait</v>
      </c>
      <c r="P143" s="1" t="str">
        <f t="shared" si="159"/>
        <v>index2:138</v>
      </c>
      <c r="Q143" s="1" t="str">
        <f t="shared" si="160"/>
        <v>thumb:Matthew-Olyphant-Yes,No,Maybe-1998.jpg</v>
      </c>
      <c r="R143" s="1" t="str">
        <f t="shared" si="161"/>
        <v>alt:Matthew Olyphant - Yes,No,Maybe - 1998 - Spray paint,oil,acrylic,oil,staples,on canvas - 24&amp;#34; x 42&amp;#34;</v>
      </c>
      <c r="S143" s="1" t="str">
        <f t="shared" si="162"/>
        <v>title:Matthew Olyphant - Yes,No,Maybe - 1998 - Spray paint,oil,acrylic,oil,staples,on canvas - 24&amp;#34; x 42&amp;#34;</v>
      </c>
      <c r="T143" s="1">
        <f t="shared" si="163"/>
        <v>99</v>
      </c>
      <c r="U143" s="1">
        <f t="shared" si="164"/>
        <v>109</v>
      </c>
    </row>
    <row r="144" spans="1:21">
      <c r="A144" t="s">
        <v>137</v>
      </c>
      <c r="B144">
        <f t="shared" si="152"/>
        <v>10</v>
      </c>
      <c r="C144">
        <f t="shared" ref="C144:L144" si="173">SEARCH("|",$A144,B144+1)</f>
        <v>52</v>
      </c>
      <c r="D144">
        <f t="shared" si="173"/>
        <v>66</v>
      </c>
      <c r="E144">
        <f t="shared" si="173"/>
        <v>81</v>
      </c>
      <c r="F144">
        <f t="shared" si="173"/>
        <v>102</v>
      </c>
      <c r="G144">
        <f t="shared" si="173"/>
        <v>113</v>
      </c>
      <c r="H144">
        <f t="shared" si="173"/>
        <v>154</v>
      </c>
      <c r="I144">
        <f t="shared" si="173"/>
        <v>241</v>
      </c>
      <c r="J144">
        <f t="shared" si="173"/>
        <v>330</v>
      </c>
      <c r="K144">
        <f t="shared" si="154"/>
        <v>333</v>
      </c>
      <c r="L144" s="1" t="str">
        <f t="shared" si="155"/>
        <v>imgUrl:Matthew-Olyphant-Movement-1997.jpg</v>
      </c>
      <c r="M144" s="1" t="str">
        <f t="shared" si="156"/>
        <v>maxWidth:1600</v>
      </c>
      <c r="N144" s="1" t="str">
        <f t="shared" si="157"/>
        <v>maxHeight:2867</v>
      </c>
      <c r="O144" s="1" t="str">
        <f t="shared" si="158"/>
        <v>orientation:portrait</v>
      </c>
      <c r="P144" s="1" t="str">
        <f t="shared" si="159"/>
        <v>index2:139</v>
      </c>
      <c r="Q144" s="1" t="str">
        <f t="shared" si="160"/>
        <v>thumb:Matthew-Olyphant-Movement-1997.jpg</v>
      </c>
      <c r="R144" s="1" t="str">
        <f t="shared" si="161"/>
        <v>alt:Matthew Olyphant - Movement - 1997 - Spray paint,oil,on canvas - 24&amp;#34; x 48&amp;#34;</v>
      </c>
      <c r="S144" s="1" t="str">
        <f t="shared" si="162"/>
        <v>title:Matthew Olyphant - Movement - 1997 - Spray paint,oil,on canvas - 24&amp;#34; x 48&amp;#34;</v>
      </c>
      <c r="T144" s="1">
        <f t="shared" si="163"/>
        <v>75</v>
      </c>
      <c r="U144" s="1">
        <f t="shared" si="164"/>
        <v>85</v>
      </c>
    </row>
    <row r="145" spans="1:21">
      <c r="A145" t="s">
        <v>138</v>
      </c>
      <c r="B145">
        <f t="shared" si="152"/>
        <v>10</v>
      </c>
      <c r="C145">
        <f t="shared" ref="C145:L145" si="174">SEARCH("|",$A145,B145+1)</f>
        <v>55</v>
      </c>
      <c r="D145">
        <f t="shared" si="174"/>
        <v>69</v>
      </c>
      <c r="E145">
        <f t="shared" si="174"/>
        <v>84</v>
      </c>
      <c r="F145">
        <f t="shared" si="174"/>
        <v>105</v>
      </c>
      <c r="G145">
        <f t="shared" si="174"/>
        <v>116</v>
      </c>
      <c r="H145">
        <f t="shared" si="174"/>
        <v>160</v>
      </c>
      <c r="I145">
        <f t="shared" si="174"/>
        <v>258</v>
      </c>
      <c r="J145">
        <f t="shared" si="174"/>
        <v>358</v>
      </c>
      <c r="K145">
        <f t="shared" si="154"/>
        <v>361</v>
      </c>
      <c r="L145" s="1" t="str">
        <f t="shared" si="155"/>
        <v>imgUrl:Matthew-Olyphant-Movement-II-1997.jpg</v>
      </c>
      <c r="M145" s="1" t="str">
        <f t="shared" si="156"/>
        <v>maxWidth:1600</v>
      </c>
      <c r="N145" s="1" t="str">
        <f t="shared" si="157"/>
        <v>maxHeight:1932</v>
      </c>
      <c r="O145" s="1" t="str">
        <f t="shared" si="158"/>
        <v>orientation:portrait</v>
      </c>
      <c r="P145" s="1" t="str">
        <f t="shared" si="159"/>
        <v>index2:140</v>
      </c>
      <c r="Q145" s="1" t="str">
        <f t="shared" si="160"/>
        <v>thumb:Matthew-Olyphant-Movement-II-1997.jpg</v>
      </c>
      <c r="R145" s="1" t="str">
        <f t="shared" si="161"/>
        <v>alt:Matthew Olyphant - Movement II - 1997 - Spray paint,oil,acrylic,on canvas - 44&amp;#34; x 56&amp;#34;</v>
      </c>
      <c r="S145" s="1" t="str">
        <f t="shared" si="162"/>
        <v>title:Matthew Olyphant - Movement II - 1997 - Spray paint,oil,acrylic,on canvas - 44&amp;#34; x 56&amp;#34;</v>
      </c>
      <c r="T145" s="1">
        <f t="shared" si="163"/>
        <v>86</v>
      </c>
      <c r="U145" s="1">
        <f t="shared" si="164"/>
        <v>96</v>
      </c>
    </row>
    <row r="146" spans="1:21">
      <c r="A146" t="s">
        <v>139</v>
      </c>
      <c r="B146">
        <f t="shared" si="152"/>
        <v>10</v>
      </c>
      <c r="C146">
        <f t="shared" ref="C146:L146" si="175">SEARCH("|",$A146,B146+1)</f>
        <v>58</v>
      </c>
      <c r="D146">
        <f t="shared" si="175"/>
        <v>72</v>
      </c>
      <c r="E146">
        <f t="shared" si="175"/>
        <v>87</v>
      </c>
      <c r="F146">
        <f t="shared" si="175"/>
        <v>108</v>
      </c>
      <c r="G146">
        <f t="shared" si="175"/>
        <v>119</v>
      </c>
      <c r="H146">
        <f t="shared" si="175"/>
        <v>166</v>
      </c>
      <c r="I146">
        <f t="shared" si="175"/>
        <v>259</v>
      </c>
      <c r="J146">
        <f t="shared" si="175"/>
        <v>354</v>
      </c>
      <c r="K146">
        <f t="shared" si="154"/>
        <v>357</v>
      </c>
      <c r="L146" s="1" t="str">
        <f t="shared" si="155"/>
        <v>imgUrl:Matthew-Olyphant-Silver-Skyline-1997.jpg</v>
      </c>
      <c r="M146" s="1" t="str">
        <f t="shared" si="156"/>
        <v>maxWidth:1600</v>
      </c>
      <c r="N146" s="1" t="str">
        <f t="shared" si="157"/>
        <v>maxHeight:1785</v>
      </c>
      <c r="O146" s="1" t="str">
        <f t="shared" si="158"/>
        <v>orientation:portrait</v>
      </c>
      <c r="P146" s="1" t="str">
        <f t="shared" si="159"/>
        <v>index2:141</v>
      </c>
      <c r="Q146" s="1" t="str">
        <f t="shared" si="160"/>
        <v>thumb:Matthew-Olyphant-Silver-Skyline-1997.jpg</v>
      </c>
      <c r="R146" s="1" t="str">
        <f t="shared" si="161"/>
        <v>alt:Matthew Olyphant - Silver Skyline - 1997 - Spray paint,oil,on canvas - 62&amp;#34; x 72&amp;#34;</v>
      </c>
      <c r="S146" s="1" t="str">
        <f t="shared" si="162"/>
        <v>title:Matthew Olyphant - Silver Skyline - 1997 - Spray paint,oil,on canvas - 62&amp;#34; x 72&amp;#34;</v>
      </c>
      <c r="T146" s="1">
        <f t="shared" si="163"/>
        <v>81</v>
      </c>
      <c r="U146" s="1">
        <f t="shared" si="164"/>
        <v>91</v>
      </c>
    </row>
    <row r="147" spans="1:21">
      <c r="A147" t="s">
        <v>140</v>
      </c>
      <c r="B147">
        <f t="shared" si="152"/>
        <v>10</v>
      </c>
      <c r="C147">
        <f t="shared" ref="C147:L147" si="176">SEARCH("|",$A147,B147+1)</f>
        <v>51</v>
      </c>
      <c r="D147">
        <f t="shared" si="176"/>
        <v>65</v>
      </c>
      <c r="E147">
        <f t="shared" si="176"/>
        <v>80</v>
      </c>
      <c r="F147">
        <f t="shared" si="176"/>
        <v>101</v>
      </c>
      <c r="G147">
        <f t="shared" si="176"/>
        <v>112</v>
      </c>
      <c r="H147">
        <f t="shared" si="176"/>
        <v>152</v>
      </c>
      <c r="I147">
        <f t="shared" si="176"/>
        <v>246</v>
      </c>
      <c r="J147">
        <f t="shared" si="176"/>
        <v>342</v>
      </c>
      <c r="K147">
        <f t="shared" si="154"/>
        <v>345</v>
      </c>
      <c r="L147" s="1" t="str">
        <f t="shared" si="155"/>
        <v>imgUrl:Matthew-Olyphant-Blessed-1996.jpg</v>
      </c>
      <c r="M147" s="1" t="str">
        <f t="shared" si="156"/>
        <v>maxWidth:1600</v>
      </c>
      <c r="N147" s="1" t="str">
        <f t="shared" si="157"/>
        <v>maxHeight:1888</v>
      </c>
      <c r="O147" s="1" t="str">
        <f t="shared" si="158"/>
        <v>orientation:portrait</v>
      </c>
      <c r="P147" s="1" t="str">
        <f t="shared" si="159"/>
        <v>index2:142</v>
      </c>
      <c r="Q147" s="1" t="str">
        <f t="shared" si="160"/>
        <v>thumb:Matthew-Olyphant-Blessed-1996.jpg</v>
      </c>
      <c r="R147" s="1" t="str">
        <f t="shared" si="161"/>
        <v>alt:Matthew Olyphant - Blessed - 1996 - Oil,acrylic,spray paint,on canvas - 64&amp;#34; x 78&amp;#34;</v>
      </c>
      <c r="S147" s="1" t="str">
        <f t="shared" si="162"/>
        <v>title:Matthew Olyphant - Blessed - 1996 - Oil,acrylic,spray paint,on canvas - 64&amp;#34; x 78&amp;#34;</v>
      </c>
      <c r="T147" s="1">
        <f t="shared" si="163"/>
        <v>82</v>
      </c>
      <c r="U147" s="1">
        <f t="shared" si="164"/>
        <v>92</v>
      </c>
    </row>
    <row r="148" spans="1:21">
      <c r="A148" t="s">
        <v>141</v>
      </c>
      <c r="B148">
        <f t="shared" si="152"/>
        <v>10</v>
      </c>
      <c r="C148">
        <f t="shared" ref="C148:L148" si="177">SEARCH("|",$A148,B148+1)</f>
        <v>51</v>
      </c>
      <c r="D148">
        <f t="shared" si="177"/>
        <v>65</v>
      </c>
      <c r="E148">
        <f t="shared" si="177"/>
        <v>80</v>
      </c>
      <c r="F148">
        <f t="shared" si="177"/>
        <v>101</v>
      </c>
      <c r="G148">
        <f t="shared" si="177"/>
        <v>112</v>
      </c>
      <c r="H148">
        <f t="shared" si="177"/>
        <v>152</v>
      </c>
      <c r="I148">
        <f t="shared" si="177"/>
        <v>238</v>
      </c>
      <c r="J148">
        <f t="shared" si="177"/>
        <v>326</v>
      </c>
      <c r="K148">
        <f t="shared" si="154"/>
        <v>329</v>
      </c>
      <c r="L148" s="1" t="str">
        <f t="shared" si="155"/>
        <v>imgUrl:Matthew-Olyphant-Pacific-1997.jpg</v>
      </c>
      <c r="M148" s="1" t="str">
        <f t="shared" si="156"/>
        <v>maxWidth:1600</v>
      </c>
      <c r="N148" s="1" t="str">
        <f t="shared" si="157"/>
        <v>maxHeight:1812</v>
      </c>
      <c r="O148" s="1" t="str">
        <f t="shared" si="158"/>
        <v>orientation:portrait</v>
      </c>
      <c r="P148" s="1" t="str">
        <f t="shared" si="159"/>
        <v>index2:143</v>
      </c>
      <c r="Q148" s="1" t="str">
        <f t="shared" si="160"/>
        <v>thumb:Matthew-Olyphant-Pacific-1997.jpg</v>
      </c>
      <c r="R148" s="1" t="str">
        <f t="shared" si="161"/>
        <v>alt:Matthew Olyphant - Pacific - 1997 - Oil,spray paint,on canvas - 46&amp;#34; x 56&amp;#34;</v>
      </c>
      <c r="S148" s="1" t="str">
        <f t="shared" si="162"/>
        <v>title:Matthew Olyphant - Pacific - 1997 - Oil,spray paint,on canvas - 46&amp;#34; x 56&amp;#34;</v>
      </c>
      <c r="T148" s="1">
        <f t="shared" si="163"/>
        <v>74</v>
      </c>
      <c r="U148" s="1">
        <f t="shared" si="164"/>
        <v>84</v>
      </c>
    </row>
    <row r="149" spans="1:21">
      <c r="A149" t="s">
        <v>142</v>
      </c>
      <c r="B149">
        <f t="shared" si="152"/>
        <v>10</v>
      </c>
      <c r="C149">
        <f t="shared" ref="C149:L149" si="178">SEARCH("|",$A149,B149+1)</f>
        <v>55</v>
      </c>
      <c r="D149">
        <f t="shared" si="178"/>
        <v>69</v>
      </c>
      <c r="E149">
        <f t="shared" si="178"/>
        <v>84</v>
      </c>
      <c r="F149">
        <f t="shared" si="178"/>
        <v>105</v>
      </c>
      <c r="G149">
        <f t="shared" si="178"/>
        <v>116</v>
      </c>
      <c r="H149">
        <f t="shared" si="178"/>
        <v>160</v>
      </c>
      <c r="I149">
        <f t="shared" si="178"/>
        <v>266</v>
      </c>
      <c r="J149">
        <f t="shared" si="178"/>
        <v>374</v>
      </c>
      <c r="K149">
        <f t="shared" si="154"/>
        <v>377</v>
      </c>
      <c r="L149" s="1" t="str">
        <f t="shared" si="155"/>
        <v>imgUrl:Matthew-Olyphant-Gold-Feline-1998.jpg</v>
      </c>
      <c r="M149" s="1" t="str">
        <f t="shared" si="156"/>
        <v>maxWidth:1600</v>
      </c>
      <c r="N149" s="1" t="str">
        <f t="shared" si="157"/>
        <v>maxHeight:1824</v>
      </c>
      <c r="O149" s="1" t="str">
        <f t="shared" si="158"/>
        <v>orientation:portrait</v>
      </c>
      <c r="P149" s="1" t="str">
        <f t="shared" si="159"/>
        <v>index2:144</v>
      </c>
      <c r="Q149" s="1" t="str">
        <f t="shared" si="160"/>
        <v>thumb:Matthew-Olyphant-Gold-Feline-1998.jpg</v>
      </c>
      <c r="R149" s="1" t="str">
        <f t="shared" si="161"/>
        <v>alt:Matthew Olyphant - Gold Feline - 1998 - Oil,oil paint stick,spray paint,on canvas - 46&amp;#34; x 58&amp;#34;</v>
      </c>
      <c r="S149" s="1" t="str">
        <f t="shared" si="162"/>
        <v>title:Matthew Olyphant - Gold Feline - 1998 - Oil,oil paint stick,spray paint,on canvas - 46&amp;#34; x 58&amp;#34;</v>
      </c>
      <c r="T149" s="1">
        <f t="shared" si="163"/>
        <v>94</v>
      </c>
      <c r="U149" s="1">
        <f t="shared" si="164"/>
        <v>104</v>
      </c>
    </row>
    <row r="150" spans="1:21">
      <c r="A150" t="s">
        <v>143</v>
      </c>
      <c r="B150">
        <f t="shared" si="152"/>
        <v>10</v>
      </c>
      <c r="C150">
        <f t="shared" ref="C150:L150" si="179">SEARCH("|",$A150,B150+1)</f>
        <v>49</v>
      </c>
      <c r="D150">
        <f t="shared" si="179"/>
        <v>63</v>
      </c>
      <c r="E150">
        <f t="shared" si="179"/>
        <v>77</v>
      </c>
      <c r="F150">
        <f t="shared" si="179"/>
        <v>98</v>
      </c>
      <c r="G150">
        <f t="shared" si="179"/>
        <v>109</v>
      </c>
      <c r="H150">
        <f t="shared" si="179"/>
        <v>147</v>
      </c>
      <c r="I150">
        <f t="shared" si="179"/>
        <v>241</v>
      </c>
      <c r="J150">
        <f t="shared" si="179"/>
        <v>337</v>
      </c>
      <c r="K150">
        <f t="shared" si="154"/>
        <v>340</v>
      </c>
      <c r="L150" s="1" t="str">
        <f t="shared" si="155"/>
        <v>imgUrl:Matthew-Olyphant-Chima-1998.jpg</v>
      </c>
      <c r="M150" s="1" t="str">
        <f t="shared" si="156"/>
        <v>maxWidth:1600</v>
      </c>
      <c r="N150" s="1" t="str">
        <f t="shared" si="157"/>
        <v>maxHeight:780</v>
      </c>
      <c r="O150" s="1" t="str">
        <f t="shared" si="158"/>
        <v>orientation:portrait</v>
      </c>
      <c r="P150" s="1" t="str">
        <f t="shared" si="159"/>
        <v>index2:145</v>
      </c>
      <c r="Q150" s="1" t="str">
        <f t="shared" si="160"/>
        <v>thumb:Matthew-Olyphant-Chima-1998.jpg</v>
      </c>
      <c r="R150" s="1" t="str">
        <f t="shared" si="161"/>
        <v>alt:Matthew Olyphant - Chima - 1998 - (trip-tych) Oil,charcoal,on canvas - 72&amp;#34; x 180&amp;#34;</v>
      </c>
      <c r="S150" s="1" t="str">
        <f t="shared" si="162"/>
        <v>title:Matthew Olyphant - Chima - 1998 - (trip-tych) Oil,charcoal,on canvas - 72&amp;#34; x 180&amp;#34;</v>
      </c>
      <c r="T150" s="1">
        <f t="shared" si="163"/>
        <v>81</v>
      </c>
      <c r="U150" s="1">
        <f t="shared" si="164"/>
        <v>92</v>
      </c>
    </row>
    <row r="151" spans="1:21">
      <c r="A151" t="s">
        <v>144</v>
      </c>
      <c r="B151">
        <f t="shared" si="152"/>
        <v>10</v>
      </c>
      <c r="C151">
        <f t="shared" ref="C151:L151" si="180">SEARCH("|",$A151,B151+1)</f>
        <v>51</v>
      </c>
      <c r="D151">
        <f t="shared" si="180"/>
        <v>65</v>
      </c>
      <c r="E151">
        <f t="shared" si="180"/>
        <v>80</v>
      </c>
      <c r="F151">
        <f t="shared" si="180"/>
        <v>101</v>
      </c>
      <c r="G151">
        <f t="shared" si="180"/>
        <v>112</v>
      </c>
      <c r="H151">
        <f t="shared" si="180"/>
        <v>152</v>
      </c>
      <c r="I151">
        <f t="shared" si="180"/>
        <v>255</v>
      </c>
      <c r="J151">
        <f t="shared" si="180"/>
        <v>360</v>
      </c>
      <c r="K151">
        <f t="shared" si="154"/>
        <v>363</v>
      </c>
      <c r="L151" s="1" t="str">
        <f t="shared" si="155"/>
        <v>imgUrl:Matthew-Olyphant-SF-City-2002.jpg</v>
      </c>
      <c r="M151" s="1" t="str">
        <f t="shared" si="156"/>
        <v>maxWidth:1600</v>
      </c>
      <c r="N151" s="1" t="str">
        <f t="shared" si="157"/>
        <v>maxHeight:2364</v>
      </c>
      <c r="O151" s="1" t="str">
        <f t="shared" si="158"/>
        <v>orientation:portrait</v>
      </c>
      <c r="P151" s="1" t="str">
        <f t="shared" si="159"/>
        <v>index2:146</v>
      </c>
      <c r="Q151" s="1" t="str">
        <f t="shared" si="160"/>
        <v>thumb:Matthew-Olyphant-SF-City-2002.jpg</v>
      </c>
      <c r="R151" s="1" t="str">
        <f t="shared" si="161"/>
        <v>alt:Matthew Olyphant - SF City - 2002 - Charcoal,oil paint stick,acrylic,on canvas - 32&amp;#34; x 48&amp;#34;</v>
      </c>
      <c r="S151" s="1" t="str">
        <f t="shared" si="162"/>
        <v>title:Matthew Olyphant - SF City - 2002 - Charcoal,oil paint stick,acrylic,on canvas - 32&amp;#34; x 48&amp;#34;</v>
      </c>
      <c r="T151" s="1">
        <f t="shared" si="163"/>
        <v>91</v>
      </c>
      <c r="U151" s="1">
        <f t="shared" si="164"/>
        <v>101</v>
      </c>
    </row>
    <row r="152" spans="1:21">
      <c r="A152" t="s">
        <v>145</v>
      </c>
      <c r="B152">
        <f t="shared" si="152"/>
        <v>10</v>
      </c>
      <c r="C152">
        <f t="shared" ref="C152:L152" si="181">SEARCH("|",$A152,B152+1)</f>
        <v>56</v>
      </c>
      <c r="D152">
        <f t="shared" si="181"/>
        <v>70</v>
      </c>
      <c r="E152">
        <f t="shared" si="181"/>
        <v>85</v>
      </c>
      <c r="F152">
        <f t="shared" si="181"/>
        <v>107</v>
      </c>
      <c r="G152">
        <f t="shared" si="181"/>
        <v>118</v>
      </c>
      <c r="H152">
        <f t="shared" si="181"/>
        <v>163</v>
      </c>
      <c r="I152">
        <f t="shared" si="181"/>
        <v>275</v>
      </c>
      <c r="J152">
        <f t="shared" si="181"/>
        <v>389</v>
      </c>
      <c r="K152">
        <f t="shared" si="154"/>
        <v>392</v>
      </c>
      <c r="L152" s="1" t="str">
        <f t="shared" si="155"/>
        <v>imgUrl:Matthew-Olyphant-City-Skyline-2002.jpg</v>
      </c>
      <c r="M152" s="1" t="str">
        <f t="shared" si="156"/>
        <v>maxWidth:1600</v>
      </c>
      <c r="N152" s="1" t="str">
        <f t="shared" si="157"/>
        <v>maxHeight:1300</v>
      </c>
      <c r="O152" s="1" t="str">
        <f t="shared" si="158"/>
        <v>orientation:landscape</v>
      </c>
      <c r="P152" s="1" t="str">
        <f t="shared" si="159"/>
        <v>index2:147</v>
      </c>
      <c r="Q152" s="1" t="str">
        <f t="shared" si="160"/>
        <v>thumb:Matthew-Olyphant-City-Skyline-2002.jpg</v>
      </c>
      <c r="R152" s="1" t="str">
        <f t="shared" si="161"/>
        <v>alt:Matthew Olyphant - City Skyline - 2002 - Charcoal,oil paint stick,oil,acrylic,on canvas - 48&amp;#34; x 58&amp;#34;</v>
      </c>
      <c r="S152" s="1" t="str">
        <f t="shared" si="162"/>
        <v>title:Matthew Olyphant - City Skyline - 2002 - Charcoal,oil paint stick,oil,acrylic,on canvas - 48&amp;#34; x 58&amp;#34;</v>
      </c>
      <c r="T152" s="1">
        <f t="shared" si="163"/>
        <v>100</v>
      </c>
      <c r="U152" s="1">
        <f t="shared" si="164"/>
        <v>110</v>
      </c>
    </row>
    <row r="153" spans="1:21">
      <c r="A153" t="s">
        <v>146</v>
      </c>
      <c r="B153">
        <f t="shared" si="152"/>
        <v>10</v>
      </c>
      <c r="C153">
        <f t="shared" ref="C153:L153" si="182">SEARCH("|",$A153,B153+1)</f>
        <v>58</v>
      </c>
      <c r="D153">
        <f t="shared" si="182"/>
        <v>72</v>
      </c>
      <c r="E153">
        <f t="shared" si="182"/>
        <v>87</v>
      </c>
      <c r="F153">
        <f t="shared" si="182"/>
        <v>108</v>
      </c>
      <c r="G153">
        <f t="shared" si="182"/>
        <v>119</v>
      </c>
      <c r="H153">
        <f t="shared" si="182"/>
        <v>166</v>
      </c>
      <c r="I153">
        <f t="shared" si="182"/>
        <v>264</v>
      </c>
      <c r="J153">
        <f t="shared" si="182"/>
        <v>364</v>
      </c>
      <c r="K153">
        <f t="shared" si="154"/>
        <v>367</v>
      </c>
      <c r="L153" s="1" t="str">
        <f t="shared" si="155"/>
        <v>imgUrl:Matthew-Olyphant-California-St.-2002.jpg</v>
      </c>
      <c r="M153" s="1" t="str">
        <f t="shared" si="156"/>
        <v>maxWidth:1600</v>
      </c>
      <c r="N153" s="1" t="str">
        <f t="shared" si="157"/>
        <v>maxHeight:2351</v>
      </c>
      <c r="O153" s="1" t="str">
        <f t="shared" si="158"/>
        <v>orientation:portrait</v>
      </c>
      <c r="P153" s="1" t="str">
        <f t="shared" si="159"/>
        <v>index2:148</v>
      </c>
      <c r="Q153" s="1" t="str">
        <f t="shared" si="160"/>
        <v>thumb:Matthew-Olyphant-California-St.-2002.jpg</v>
      </c>
      <c r="R153" s="1" t="str">
        <f t="shared" si="161"/>
        <v>alt:Matthew Olyphant - California St. - 2002 - Charcoal,oil,acrylic,on canvas - 32&amp;#34; x 48&amp;#34;</v>
      </c>
      <c r="S153" s="1" t="str">
        <f t="shared" si="162"/>
        <v>title:Matthew Olyphant - California St. - 2002 - Charcoal,oil,acrylic,on canvas - 32&amp;#34; x 48&amp;#34;</v>
      </c>
      <c r="T153" s="1">
        <f t="shared" si="163"/>
        <v>86</v>
      </c>
      <c r="U153" s="1">
        <f t="shared" si="164"/>
        <v>96</v>
      </c>
    </row>
    <row r="154" spans="1:21">
      <c r="A154" t="s">
        <v>147</v>
      </c>
      <c r="B154">
        <f t="shared" si="152"/>
        <v>10</v>
      </c>
      <c r="C154">
        <f t="shared" ref="C154:L154" si="183">SEARCH("|",$A154,B154+1)</f>
        <v>53</v>
      </c>
      <c r="D154">
        <f t="shared" si="183"/>
        <v>67</v>
      </c>
      <c r="E154">
        <f t="shared" si="183"/>
        <v>82</v>
      </c>
      <c r="F154">
        <f t="shared" si="183"/>
        <v>104</v>
      </c>
      <c r="G154">
        <f t="shared" si="183"/>
        <v>115</v>
      </c>
      <c r="H154">
        <f t="shared" si="183"/>
        <v>157</v>
      </c>
      <c r="I154">
        <f t="shared" si="183"/>
        <v>254</v>
      </c>
      <c r="J154">
        <f t="shared" si="183"/>
        <v>353</v>
      </c>
      <c r="K154">
        <f t="shared" si="154"/>
        <v>356</v>
      </c>
      <c r="L154" s="1" t="str">
        <f t="shared" si="155"/>
        <v>imgUrl:Matthew-Olyphant-SF-Winter-2003.jpg</v>
      </c>
      <c r="M154" s="1" t="str">
        <f t="shared" si="156"/>
        <v>maxWidth:1600</v>
      </c>
      <c r="N154" s="1" t="str">
        <f t="shared" si="157"/>
        <v>maxHeight:1137</v>
      </c>
      <c r="O154" s="1" t="str">
        <f t="shared" si="158"/>
        <v>orientation:landscape</v>
      </c>
      <c r="P154" s="1" t="str">
        <f t="shared" si="159"/>
        <v>index2:149</v>
      </c>
      <c r="Q154" s="1" t="str">
        <f t="shared" si="160"/>
        <v>thumb:Matthew-Olyphant-SF-Winter-2003.jpg</v>
      </c>
      <c r="R154" s="1" t="str">
        <f t="shared" si="161"/>
        <v>alt:Matthew Olyphant - SF Winter - 2003 - Spray paint,charcoal,oil,on canvas - 48&amp;#34; x 58&amp;#34;</v>
      </c>
      <c r="S154" s="1" t="str">
        <f t="shared" si="162"/>
        <v>title:Matthew Olyphant - SF Winter - 2003 - Spray paint,charcoal,oil,on canvas - 48&amp;#34; x 58&amp;#34;</v>
      </c>
      <c r="T154" s="1">
        <f t="shared" si="163"/>
        <v>85</v>
      </c>
      <c r="U154" s="1">
        <f t="shared" si="164"/>
        <v>95</v>
      </c>
    </row>
    <row r="155" spans="1:21">
      <c r="A155" t="s">
        <v>148</v>
      </c>
      <c r="B155">
        <f t="shared" si="152"/>
        <v>10</v>
      </c>
      <c r="C155">
        <f t="shared" ref="C155:L155" si="184">SEARCH("|",$A155,B155+1)</f>
        <v>52</v>
      </c>
      <c r="D155">
        <f t="shared" si="184"/>
        <v>66</v>
      </c>
      <c r="E155">
        <f t="shared" si="184"/>
        <v>81</v>
      </c>
      <c r="F155">
        <f t="shared" si="184"/>
        <v>102</v>
      </c>
      <c r="G155">
        <f t="shared" si="184"/>
        <v>113</v>
      </c>
      <c r="H155">
        <f t="shared" si="184"/>
        <v>154</v>
      </c>
      <c r="I155">
        <f t="shared" si="184"/>
        <v>238</v>
      </c>
      <c r="J155">
        <f t="shared" si="184"/>
        <v>324</v>
      </c>
      <c r="K155">
        <f t="shared" si="154"/>
        <v>327</v>
      </c>
      <c r="L155" s="1" t="str">
        <f t="shared" si="155"/>
        <v>imgUrl:Matthew-Olyphant-Downtown-2001.jpg</v>
      </c>
      <c r="M155" s="1" t="str">
        <f t="shared" si="156"/>
        <v>maxWidth:1600</v>
      </c>
      <c r="N155" s="1" t="str">
        <f t="shared" si="157"/>
        <v>maxHeight:1610</v>
      </c>
      <c r="O155" s="1" t="str">
        <f t="shared" si="158"/>
        <v>orientation:portrait</v>
      </c>
      <c r="P155" s="1" t="str">
        <f t="shared" si="159"/>
        <v>index2:150</v>
      </c>
      <c r="Q155" s="1" t="str">
        <f t="shared" si="160"/>
        <v>thumb:Matthew-Olyphant-Downtown-2001.jpg</v>
      </c>
      <c r="R155" s="1" t="str">
        <f t="shared" si="161"/>
        <v>alt:Matthew Olyphant - Downtown - 2001 - Charcoal,oil,on canvas - 72&amp;#34; x 72&amp;#34;</v>
      </c>
      <c r="S155" s="1" t="str">
        <f t="shared" si="162"/>
        <v>title:Matthew Olyphant - Downtown - 2001 - Charcoal,oil,on canvas - 72&amp;#34; x 72&amp;#34;</v>
      </c>
      <c r="T155" s="1">
        <f t="shared" si="163"/>
        <v>72</v>
      </c>
      <c r="U155" s="1">
        <f t="shared" si="164"/>
        <v>82</v>
      </c>
    </row>
    <row r="156" spans="1:21">
      <c r="A156" t="s">
        <v>149</v>
      </c>
      <c r="B156">
        <f t="shared" si="152"/>
        <v>10</v>
      </c>
      <c r="C156">
        <f t="shared" ref="C156:L156" si="185">SEARCH("|",$A156,B156+1)</f>
        <v>52</v>
      </c>
      <c r="D156">
        <f t="shared" si="185"/>
        <v>66</v>
      </c>
      <c r="E156">
        <f t="shared" si="185"/>
        <v>81</v>
      </c>
      <c r="F156">
        <f t="shared" si="185"/>
        <v>102</v>
      </c>
      <c r="G156">
        <f t="shared" si="185"/>
        <v>113</v>
      </c>
      <c r="H156">
        <f t="shared" si="185"/>
        <v>154</v>
      </c>
      <c r="I156">
        <f t="shared" si="185"/>
        <v>245</v>
      </c>
      <c r="J156">
        <f t="shared" si="185"/>
        <v>338</v>
      </c>
      <c r="K156">
        <f t="shared" si="154"/>
        <v>341</v>
      </c>
      <c r="L156" s="1" t="str">
        <f t="shared" si="155"/>
        <v>imgUrl:Matthew-Olyphant-Figure-1-2003.jpg</v>
      </c>
      <c r="M156" s="1" t="str">
        <f t="shared" si="156"/>
        <v>maxWidth:1600</v>
      </c>
      <c r="N156" s="1" t="str">
        <f t="shared" si="157"/>
        <v>maxHeight:2184</v>
      </c>
      <c r="O156" s="1" t="str">
        <f t="shared" si="158"/>
        <v>orientation:portrait</v>
      </c>
      <c r="P156" s="1" t="str">
        <f t="shared" si="159"/>
        <v>index2:151</v>
      </c>
      <c r="Q156" s="1" t="str">
        <f t="shared" si="160"/>
        <v>thumb:Matthew-Olyphant-Figure-1-2003.jpg</v>
      </c>
      <c r="R156" s="1" t="str">
        <f t="shared" si="161"/>
        <v>alt:Matthew Olyphant - Figure 1 - 2003 - Spray paint,acrylic,on canvas - 46&amp;#34; x 58&amp;#34;</v>
      </c>
      <c r="S156" s="1" t="str">
        <f t="shared" si="162"/>
        <v>title:Matthew Olyphant - Figure 1 - 2003 - Spray paint,acrylic,on canvas - 46&amp;#34; x 58&amp;#34;</v>
      </c>
      <c r="T156" s="1">
        <f t="shared" si="163"/>
        <v>79</v>
      </c>
      <c r="U156" s="1">
        <f t="shared" si="164"/>
        <v>89</v>
      </c>
    </row>
    <row r="157" spans="1:21">
      <c r="A157" t="s">
        <v>150</v>
      </c>
      <c r="B157">
        <f t="shared" si="152"/>
        <v>10</v>
      </c>
      <c r="C157">
        <f t="shared" ref="C157:L157" si="186">SEARCH("|",$A157,B157+1)</f>
        <v>50</v>
      </c>
      <c r="D157">
        <f t="shared" si="186"/>
        <v>64</v>
      </c>
      <c r="E157">
        <f t="shared" si="186"/>
        <v>79</v>
      </c>
      <c r="F157">
        <f t="shared" si="186"/>
        <v>100</v>
      </c>
      <c r="G157">
        <f t="shared" si="186"/>
        <v>111</v>
      </c>
      <c r="H157">
        <f t="shared" si="186"/>
        <v>150</v>
      </c>
      <c r="I157">
        <f t="shared" si="186"/>
        <v>239</v>
      </c>
      <c r="J157">
        <f t="shared" si="186"/>
        <v>330</v>
      </c>
      <c r="K157">
        <f t="shared" si="154"/>
        <v>333</v>
      </c>
      <c r="L157" s="1" t="str">
        <f t="shared" si="155"/>
        <v>imgUrl:Matthew-Olyphant-Beauty-2003.jpg</v>
      </c>
      <c r="M157" s="1" t="str">
        <f t="shared" si="156"/>
        <v>maxWidth:1600</v>
      </c>
      <c r="N157" s="1" t="str">
        <f t="shared" si="157"/>
        <v>maxHeight:2618</v>
      </c>
      <c r="O157" s="1" t="str">
        <f t="shared" si="158"/>
        <v>orientation:portrait</v>
      </c>
      <c r="P157" s="1" t="str">
        <f t="shared" si="159"/>
        <v>index2:152</v>
      </c>
      <c r="Q157" s="1" t="str">
        <f t="shared" si="160"/>
        <v>thumb:Matthew-Olyphant-Beauty-2003.jpg</v>
      </c>
      <c r="R157" s="1" t="str">
        <f t="shared" si="161"/>
        <v>alt:Matthew Olyphant - Beauty - 2003 - Spray paint,acrylic,on canvas - 42&amp;#34; x 68&amp;#34;</v>
      </c>
      <c r="S157" s="1" t="str">
        <f t="shared" si="162"/>
        <v>title:Matthew Olyphant - Beauty - 2003 - Spray paint,acrylic,on canvas - 42&amp;#34; x 68&amp;#34;</v>
      </c>
      <c r="T157" s="1">
        <f t="shared" si="163"/>
        <v>77</v>
      </c>
      <c r="U157" s="1">
        <f t="shared" si="164"/>
        <v>87</v>
      </c>
    </row>
    <row r="158" spans="1:21">
      <c r="A158" t="s">
        <v>151</v>
      </c>
      <c r="B158">
        <f t="shared" si="152"/>
        <v>10</v>
      </c>
      <c r="C158">
        <f t="shared" ref="C158:L158" si="187">SEARCH("|",$A158,B158+1)</f>
        <v>52</v>
      </c>
      <c r="D158">
        <f t="shared" si="187"/>
        <v>66</v>
      </c>
      <c r="E158">
        <f t="shared" si="187"/>
        <v>81</v>
      </c>
      <c r="F158">
        <f t="shared" si="187"/>
        <v>102</v>
      </c>
      <c r="G158">
        <f t="shared" si="187"/>
        <v>113</v>
      </c>
      <c r="H158">
        <f t="shared" si="187"/>
        <v>154</v>
      </c>
      <c r="I158">
        <f t="shared" si="187"/>
        <v>245</v>
      </c>
      <c r="J158">
        <f t="shared" si="187"/>
        <v>338</v>
      </c>
      <c r="K158">
        <f t="shared" si="154"/>
        <v>341</v>
      </c>
      <c r="L158" s="1" t="str">
        <f t="shared" si="155"/>
        <v>imgUrl:Matthew-Olyphant-Figure-2-2003.jpg</v>
      </c>
      <c r="M158" s="1" t="str">
        <f t="shared" si="156"/>
        <v>maxWidth:1600</v>
      </c>
      <c r="N158" s="1" t="str">
        <f t="shared" si="157"/>
        <v>maxHeight:2162</v>
      </c>
      <c r="O158" s="1" t="str">
        <f t="shared" si="158"/>
        <v>orientation:portrait</v>
      </c>
      <c r="P158" s="1" t="str">
        <f t="shared" si="159"/>
        <v>index2:153</v>
      </c>
      <c r="Q158" s="1" t="str">
        <f t="shared" si="160"/>
        <v>thumb:Matthew-Olyphant-Figure-2-2003.jpg</v>
      </c>
      <c r="R158" s="1" t="str">
        <f t="shared" si="161"/>
        <v>alt:Matthew Olyphant - Figure 2 - 2003 - Spray paint,acrylic,on canvas - 46&amp;#34; x 58&amp;#34;</v>
      </c>
      <c r="S158" s="1" t="str">
        <f t="shared" si="162"/>
        <v>title:Matthew Olyphant - Figure 2 - 2003 - Spray paint,acrylic,on canvas - 46&amp;#34; x 58&amp;#34;</v>
      </c>
      <c r="T158" s="1">
        <f t="shared" si="163"/>
        <v>79</v>
      </c>
      <c r="U158" s="1">
        <f t="shared" si="164"/>
        <v>89</v>
      </c>
    </row>
    <row r="159" spans="1:21">
      <c r="A159" t="s">
        <v>152</v>
      </c>
      <c r="B159">
        <f t="shared" si="152"/>
        <v>10</v>
      </c>
      <c r="C159">
        <f t="shared" ref="C159:L159" si="188">SEARCH("|",$A159,B159+1)</f>
        <v>52</v>
      </c>
      <c r="D159">
        <f t="shared" si="188"/>
        <v>66</v>
      </c>
      <c r="E159">
        <f t="shared" si="188"/>
        <v>81</v>
      </c>
      <c r="F159">
        <f t="shared" si="188"/>
        <v>102</v>
      </c>
      <c r="G159">
        <f t="shared" si="188"/>
        <v>113</v>
      </c>
      <c r="H159">
        <f t="shared" si="188"/>
        <v>154</v>
      </c>
      <c r="I159">
        <f t="shared" si="188"/>
        <v>245</v>
      </c>
      <c r="J159">
        <f t="shared" si="188"/>
        <v>338</v>
      </c>
      <c r="K159">
        <f t="shared" si="154"/>
        <v>341</v>
      </c>
      <c r="L159" s="1" t="str">
        <f t="shared" si="155"/>
        <v>imgUrl:Matthew-Olyphant-Fat-Fish-2001.jpg</v>
      </c>
      <c r="M159" s="1" t="str">
        <f t="shared" si="156"/>
        <v>maxWidth:1600</v>
      </c>
      <c r="N159" s="1" t="str">
        <f t="shared" si="157"/>
        <v>maxHeight:3110</v>
      </c>
      <c r="O159" s="1" t="str">
        <f t="shared" si="158"/>
        <v>orientation:portrait</v>
      </c>
      <c r="P159" s="1" t="str">
        <f t="shared" si="159"/>
        <v>index2:154</v>
      </c>
      <c r="Q159" s="1" t="str">
        <f t="shared" si="160"/>
        <v>thumb:Matthew-Olyphant-Fat-Fish-2001.jpg</v>
      </c>
      <c r="R159" s="1" t="str">
        <f t="shared" si="161"/>
        <v>alt:Matthew Olyphant - Fat Fish - 2001 - Acrylic,spray paint,on canvas - 24&amp;#34; x 36&amp;#34;</v>
      </c>
      <c r="S159" s="1" t="str">
        <f t="shared" si="162"/>
        <v>title:Matthew Olyphant - Fat Fish - 2001 - Acrylic,spray paint,on canvas - 24&amp;#34; x 36&amp;#34;</v>
      </c>
      <c r="T159" s="1">
        <f t="shared" si="163"/>
        <v>79</v>
      </c>
      <c r="U159" s="1">
        <f t="shared" si="164"/>
        <v>89</v>
      </c>
    </row>
    <row r="160" spans="1:21">
      <c r="A160" t="s">
        <v>153</v>
      </c>
      <c r="B160">
        <f t="shared" si="152"/>
        <v>10</v>
      </c>
      <c r="C160">
        <f t="shared" ref="C160:L160" si="189">SEARCH("|",$A160,B160+1)</f>
        <v>50</v>
      </c>
      <c r="D160">
        <f t="shared" si="189"/>
        <v>64</v>
      </c>
      <c r="E160">
        <f t="shared" si="189"/>
        <v>79</v>
      </c>
      <c r="F160">
        <f t="shared" si="189"/>
        <v>100</v>
      </c>
      <c r="G160">
        <f t="shared" si="189"/>
        <v>111</v>
      </c>
      <c r="H160">
        <f t="shared" si="189"/>
        <v>150</v>
      </c>
      <c r="I160">
        <f t="shared" si="189"/>
        <v>260</v>
      </c>
      <c r="J160">
        <f t="shared" si="189"/>
        <v>372</v>
      </c>
      <c r="K160">
        <f t="shared" si="154"/>
        <v>375</v>
      </c>
      <c r="L160" s="1" t="str">
        <f t="shared" si="155"/>
        <v>imgUrl:Matthew-Olyphant-Hooked-2002.jpg</v>
      </c>
      <c r="M160" s="1" t="str">
        <f t="shared" si="156"/>
        <v>maxWidth:1600</v>
      </c>
      <c r="N160" s="1" t="str">
        <f t="shared" si="157"/>
        <v>maxHeight:2616</v>
      </c>
      <c r="O160" s="1" t="str">
        <f t="shared" si="158"/>
        <v>orientation:portrait</v>
      </c>
      <c r="P160" s="1" t="str">
        <f t="shared" si="159"/>
        <v>index2:155</v>
      </c>
      <c r="Q160" s="1" t="str">
        <f t="shared" si="160"/>
        <v>thumb:Matthew-Olyphant-Hooked-2002.jpg</v>
      </c>
      <c r="R160" s="1" t="str">
        <f t="shared" si="161"/>
        <v>alt:Matthew Olyphant - Hooked - 2002 - Charcoal,oil paint stick,oil,spray paint,on canvas - 24&amp;#34; x 46&amp;#34;</v>
      </c>
      <c r="S160" s="1" t="str">
        <f t="shared" si="162"/>
        <v>title:Matthew Olyphant - Hooked - 2002 - Charcoal,oil paint stick,oil,spray paint,on canvas - 24&amp;#34; x 46&amp;#34;</v>
      </c>
      <c r="T160" s="1">
        <f t="shared" si="163"/>
        <v>98</v>
      </c>
      <c r="U160" s="1">
        <f t="shared" si="164"/>
        <v>108</v>
      </c>
    </row>
    <row r="161" spans="1:21">
      <c r="A161" t="s">
        <v>154</v>
      </c>
      <c r="B161">
        <f t="shared" si="152"/>
        <v>10</v>
      </c>
      <c r="C161">
        <f t="shared" ref="C161:L161" si="190">SEARCH("|",$A161,B161+1)</f>
        <v>64</v>
      </c>
      <c r="D161">
        <f t="shared" si="190"/>
        <v>78</v>
      </c>
      <c r="E161">
        <f t="shared" si="190"/>
        <v>93</v>
      </c>
      <c r="F161">
        <f t="shared" si="190"/>
        <v>114</v>
      </c>
      <c r="G161">
        <f t="shared" si="190"/>
        <v>125</v>
      </c>
      <c r="H161">
        <f t="shared" si="190"/>
        <v>178</v>
      </c>
      <c r="I161">
        <f t="shared" si="190"/>
        <v>281</v>
      </c>
      <c r="J161">
        <f t="shared" si="190"/>
        <v>386</v>
      </c>
      <c r="K161">
        <f t="shared" si="154"/>
        <v>389</v>
      </c>
      <c r="L161" s="1" t="str">
        <f t="shared" si="155"/>
        <v>imgUrl:Matthew-Olyphant-Martini-(with-olive)-2003.jpg</v>
      </c>
      <c r="M161" s="1" t="str">
        <f t="shared" si="156"/>
        <v>maxWidth:1600</v>
      </c>
      <c r="N161" s="1" t="str">
        <f t="shared" si="157"/>
        <v>maxHeight:2435</v>
      </c>
      <c r="O161" s="1" t="str">
        <f t="shared" si="158"/>
        <v>orientation:portrait</v>
      </c>
      <c r="P161" s="1" t="str">
        <f t="shared" si="159"/>
        <v>index2:156</v>
      </c>
      <c r="Q161" s="1" t="str">
        <f t="shared" si="160"/>
        <v>thumb:Matthew-Olyphant-Martini-(with-olive)-2003.jpg</v>
      </c>
      <c r="R161" s="1" t="str">
        <f t="shared" si="161"/>
        <v>alt:Matthew Olyphant - Martini (with olive) - 2003 - Spray paint,acrylic,on canvas - 24&amp;#34; x 36&amp;#34;</v>
      </c>
      <c r="S161" s="1" t="str">
        <f t="shared" si="162"/>
        <v>title:Matthew Olyphant - Martini (with olive) - 2003 - Spray paint,acrylic,on canvas - 24&amp;#34; x 36&amp;#34;</v>
      </c>
      <c r="T161" s="1">
        <f t="shared" si="163"/>
        <v>91</v>
      </c>
      <c r="U161" s="1">
        <f t="shared" si="164"/>
        <v>101</v>
      </c>
    </row>
    <row r="162" spans="1:21">
      <c r="A162" t="s">
        <v>155</v>
      </c>
      <c r="B162">
        <f t="shared" si="152"/>
        <v>10</v>
      </c>
      <c r="C162">
        <f t="shared" ref="C162:L162" si="191">SEARCH("|",$A162,B162+1)</f>
        <v>48</v>
      </c>
      <c r="D162">
        <f t="shared" si="191"/>
        <v>62</v>
      </c>
      <c r="E162">
        <f t="shared" si="191"/>
        <v>77</v>
      </c>
      <c r="F162">
        <f t="shared" si="191"/>
        <v>98</v>
      </c>
      <c r="G162">
        <f t="shared" si="191"/>
        <v>109</v>
      </c>
      <c r="H162">
        <f t="shared" si="191"/>
        <v>146</v>
      </c>
      <c r="I162">
        <f t="shared" si="191"/>
        <v>234</v>
      </c>
      <c r="J162">
        <f t="shared" si="191"/>
        <v>324</v>
      </c>
      <c r="K162">
        <f t="shared" si="154"/>
        <v>327</v>
      </c>
      <c r="L162" s="1" t="str">
        <f t="shared" si="155"/>
        <v>imgUrl:Matthew-Olyphant-Lush-2003.jpg</v>
      </c>
      <c r="M162" s="1" t="str">
        <f t="shared" si="156"/>
        <v>maxWidth:1600</v>
      </c>
      <c r="N162" s="1" t="str">
        <f t="shared" si="157"/>
        <v>maxHeight:2398</v>
      </c>
      <c r="O162" s="1" t="str">
        <f t="shared" si="158"/>
        <v>orientation:portrait</v>
      </c>
      <c r="P162" s="1" t="str">
        <f t="shared" si="159"/>
        <v>index2:158</v>
      </c>
      <c r="Q162" s="1" t="str">
        <f t="shared" si="160"/>
        <v>thumb:Matthew-Olyphant-Lush-2003.jpg</v>
      </c>
      <c r="R162" s="1" t="str">
        <f t="shared" si="161"/>
        <v>alt:Matthew Olyphant - Lush - 2003 - Charcoal,spray paint,on canvas - 24&amp;#34; x 46&amp;#34;</v>
      </c>
      <c r="S162" s="1" t="str">
        <f t="shared" si="162"/>
        <v>title:Matthew Olyphant - Lush - 2003 - Charcoal,spray paint,on canvas - 24&amp;#34; x 46&amp;#34;</v>
      </c>
      <c r="T162" s="1">
        <f t="shared" si="163"/>
        <v>76</v>
      </c>
      <c r="U162" s="1">
        <f t="shared" si="164"/>
        <v>86</v>
      </c>
    </row>
    <row r="163" spans="1:21">
      <c r="A163" t="s">
        <v>156</v>
      </c>
      <c r="B163">
        <f t="shared" si="152"/>
        <v>10</v>
      </c>
      <c r="C163">
        <f t="shared" ref="C163:L163" si="192">SEARCH("|",$A163,B163+1)</f>
        <v>49</v>
      </c>
      <c r="D163">
        <f t="shared" si="192"/>
        <v>63</v>
      </c>
      <c r="E163">
        <f t="shared" si="192"/>
        <v>78</v>
      </c>
      <c r="F163">
        <f t="shared" si="192"/>
        <v>100</v>
      </c>
      <c r="G163">
        <f t="shared" si="192"/>
        <v>111</v>
      </c>
      <c r="H163">
        <f t="shared" si="192"/>
        <v>149</v>
      </c>
      <c r="I163">
        <f t="shared" si="192"/>
        <v>249</v>
      </c>
      <c r="J163">
        <f t="shared" si="192"/>
        <v>351</v>
      </c>
      <c r="K163">
        <f t="shared" si="154"/>
        <v>354</v>
      </c>
      <c r="L163" s="1" t="str">
        <f t="shared" si="155"/>
        <v>imgUrl:Matthew-Olyphant-Shine-1995.jpg</v>
      </c>
      <c r="M163" s="1" t="str">
        <f t="shared" si="156"/>
        <v>maxWidth:1600</v>
      </c>
      <c r="N163" s="1" t="str">
        <f t="shared" si="157"/>
        <v>maxHeight:1503</v>
      </c>
      <c r="O163" s="1" t="str">
        <f t="shared" si="158"/>
        <v>orientation:landscape</v>
      </c>
      <c r="P163" s="1" t="str">
        <f t="shared" si="159"/>
        <v>index2:159</v>
      </c>
      <c r="Q163" s="1" t="str">
        <f t="shared" si="160"/>
        <v>thumb:Matthew-Olyphant-Shine-1995.jpg</v>
      </c>
      <c r="R163" s="1" t="str">
        <f t="shared" si="161"/>
        <v>alt:Matthew Olyphant - Shine - 1995 - Oil,oil paint stick,spray paint,on canvas - 46&amp;#34; x 72&amp;#34;</v>
      </c>
      <c r="S163" s="1" t="str">
        <f t="shared" si="162"/>
        <v>title:Matthew Olyphant - Shine - 1995 - Oil,oil paint stick,spray paint,on canvas - 46&amp;#34; x 72&amp;#34;</v>
      </c>
      <c r="T163" s="1">
        <f t="shared" si="163"/>
        <v>88</v>
      </c>
      <c r="U163" s="1">
        <f t="shared" si="164"/>
        <v>98</v>
      </c>
    </row>
    <row r="164" spans="1:21">
      <c r="A164" t="s">
        <v>157</v>
      </c>
      <c r="B164">
        <f t="shared" si="152"/>
        <v>10</v>
      </c>
      <c r="C164">
        <f t="shared" ref="C164:L164" si="193">SEARCH("|",$A164,B164+1)</f>
        <v>61</v>
      </c>
      <c r="D164">
        <f t="shared" si="193"/>
        <v>75</v>
      </c>
      <c r="E164">
        <f t="shared" si="193"/>
        <v>90</v>
      </c>
      <c r="F164">
        <f t="shared" si="193"/>
        <v>111</v>
      </c>
      <c r="G164">
        <f t="shared" si="193"/>
        <v>122</v>
      </c>
      <c r="H164">
        <f t="shared" si="193"/>
        <v>172</v>
      </c>
      <c r="I164">
        <f t="shared" si="193"/>
        <v>276</v>
      </c>
      <c r="J164">
        <f t="shared" si="193"/>
        <v>382</v>
      </c>
      <c r="K164">
        <f t="shared" si="154"/>
        <v>385</v>
      </c>
      <c r="L164" s="1" t="str">
        <f t="shared" si="155"/>
        <v>imgUrl:Matthew-Olyphant-Double-White-Line-2003.jpg</v>
      </c>
      <c r="M164" s="1" t="str">
        <f t="shared" si="156"/>
        <v>maxWidth:1600</v>
      </c>
      <c r="N164" s="1" t="str">
        <f t="shared" si="157"/>
        <v>maxHeight:1857</v>
      </c>
      <c r="O164" s="1" t="str">
        <f t="shared" si="158"/>
        <v>orientation:portrait</v>
      </c>
      <c r="P164" s="1" t="str">
        <f t="shared" si="159"/>
        <v>index2:160</v>
      </c>
      <c r="Q164" s="1" t="str">
        <f t="shared" si="160"/>
        <v>thumb:Matthew-Olyphant-Double-White-Line-2003.jpg</v>
      </c>
      <c r="R164" s="1" t="str">
        <f t="shared" si="161"/>
        <v>alt:Matthew Olyphant - Double White Line - 2003 - Spray paint,acrylic,oil,on canvas - 38&amp;#34; x 46&amp;#34;</v>
      </c>
      <c r="S164" s="1" t="str">
        <f t="shared" si="162"/>
        <v>title:Matthew Olyphant - Double White Line - 2003 - Spray paint,acrylic,oil,on canvas - 38&amp;#34; x 46&amp;#34;</v>
      </c>
      <c r="T164" s="1">
        <f t="shared" si="163"/>
        <v>92</v>
      </c>
      <c r="U164" s="1">
        <f t="shared" si="164"/>
        <v>102</v>
      </c>
    </row>
    <row r="165" spans="1:21">
      <c r="A165" t="s">
        <v>158</v>
      </c>
      <c r="B165">
        <f t="shared" si="152"/>
        <v>10</v>
      </c>
      <c r="C165">
        <f t="shared" ref="C165:L165" si="194">SEARCH("|",$A165,B165+1)</f>
        <v>53</v>
      </c>
      <c r="D165">
        <f t="shared" si="194"/>
        <v>67</v>
      </c>
      <c r="E165">
        <f t="shared" si="194"/>
        <v>82</v>
      </c>
      <c r="F165">
        <f t="shared" si="194"/>
        <v>104</v>
      </c>
      <c r="G165">
        <f t="shared" si="194"/>
        <v>115</v>
      </c>
      <c r="H165">
        <f t="shared" si="194"/>
        <v>157</v>
      </c>
      <c r="I165">
        <f t="shared" si="194"/>
        <v>259</v>
      </c>
      <c r="J165">
        <f t="shared" si="194"/>
        <v>363</v>
      </c>
      <c r="K165">
        <f t="shared" si="154"/>
        <v>366</v>
      </c>
      <c r="L165" s="1" t="str">
        <f t="shared" si="155"/>
        <v>imgUrl:Matthew-Olyphant-Valentine-2002.jpg</v>
      </c>
      <c r="M165" s="1" t="str">
        <f t="shared" si="156"/>
        <v>maxWidth:1600</v>
      </c>
      <c r="N165" s="1" t="str">
        <f t="shared" si="157"/>
        <v>maxHeight:1286</v>
      </c>
      <c r="O165" s="1" t="str">
        <f t="shared" si="158"/>
        <v>orientation:landscape</v>
      </c>
      <c r="P165" s="1" t="str">
        <f t="shared" si="159"/>
        <v>index2:161</v>
      </c>
      <c r="Q165" s="1" t="str">
        <f t="shared" si="160"/>
        <v>thumb:Matthew-Olyphant-Valentine-2002.jpg</v>
      </c>
      <c r="R165" s="1" t="str">
        <f t="shared" si="161"/>
        <v>alt:Matthew Olyphant - Valentine - 2002 - Diptych - Acrylic,spray paint,on canvas - 48&amp;#34; x 48&amp;#34;</v>
      </c>
      <c r="S165" s="1" t="str">
        <f t="shared" si="162"/>
        <v>title:Matthew Olyphant - Valentine - 2002 - Diptych - Acrylic,spray paint,on canvas - 48&amp;#34; x 48&amp;#34;</v>
      </c>
      <c r="T165" s="1">
        <f t="shared" si="163"/>
        <v>90</v>
      </c>
      <c r="U165" s="1">
        <f t="shared" si="164"/>
        <v>100</v>
      </c>
    </row>
    <row r="166" spans="1:21">
      <c r="A166" t="s">
        <v>159</v>
      </c>
      <c r="B166">
        <f t="shared" si="152"/>
        <v>10</v>
      </c>
      <c r="C166">
        <f t="shared" ref="C166:L166" si="195">SEARCH("|",$A166,B166+1)</f>
        <v>50</v>
      </c>
      <c r="D166">
        <f t="shared" si="195"/>
        <v>64</v>
      </c>
      <c r="E166">
        <f t="shared" si="195"/>
        <v>79</v>
      </c>
      <c r="F166">
        <f t="shared" si="195"/>
        <v>100</v>
      </c>
      <c r="G166">
        <f t="shared" si="195"/>
        <v>111</v>
      </c>
      <c r="H166">
        <f t="shared" si="195"/>
        <v>150</v>
      </c>
      <c r="I166">
        <f t="shared" si="195"/>
        <v>244</v>
      </c>
      <c r="J166">
        <f t="shared" si="195"/>
        <v>340</v>
      </c>
      <c r="K166">
        <f t="shared" si="154"/>
        <v>343</v>
      </c>
      <c r="L166" s="1" t="str">
        <f t="shared" si="155"/>
        <v>imgUrl:Matthew-Olyphant-Golden-2009.jpg</v>
      </c>
      <c r="M166" s="1" t="str">
        <f t="shared" si="156"/>
        <v>maxWidth:1600</v>
      </c>
      <c r="N166" s="1" t="str">
        <f t="shared" si="157"/>
        <v>maxHeight:2618</v>
      </c>
      <c r="O166" s="1" t="str">
        <f t="shared" si="158"/>
        <v>orientation:portrait</v>
      </c>
      <c r="P166" s="1" t="str">
        <f t="shared" si="159"/>
        <v>index2:162</v>
      </c>
      <c r="Q166" s="1" t="str">
        <f t="shared" si="160"/>
        <v>thumb:Matthew-Olyphant-Golden-2009.jpg</v>
      </c>
      <c r="R166" s="1" t="str">
        <f t="shared" si="161"/>
        <v>alt:Matthew Olyphant - Golden - 2009 - Spray paint,oil,charcoal,on canvas - 24&amp;#34; x 46&amp;#34;</v>
      </c>
      <c r="S166" s="1" t="str">
        <f t="shared" si="162"/>
        <v>title:Matthew Olyphant - Golden - 2009 - Spray paint,oil,charcoal,on canvas - 24&amp;#34; x 46&amp;#34;</v>
      </c>
      <c r="T166" s="1">
        <f t="shared" si="163"/>
        <v>82</v>
      </c>
      <c r="U166" s="1">
        <f t="shared" si="164"/>
        <v>92</v>
      </c>
    </row>
    <row r="167" spans="1:21">
      <c r="A167" t="s">
        <v>160</v>
      </c>
      <c r="B167">
        <f t="shared" si="152"/>
        <v>10</v>
      </c>
      <c r="C167">
        <f t="shared" ref="C167:L167" si="196">SEARCH("|",$A167,B167+1)</f>
        <v>51</v>
      </c>
      <c r="D167">
        <f t="shared" si="196"/>
        <v>65</v>
      </c>
      <c r="E167">
        <f t="shared" si="196"/>
        <v>80</v>
      </c>
      <c r="F167">
        <f t="shared" si="196"/>
        <v>101</v>
      </c>
      <c r="G167">
        <f t="shared" si="196"/>
        <v>112</v>
      </c>
      <c r="H167">
        <f t="shared" si="196"/>
        <v>152</v>
      </c>
      <c r="I167">
        <f t="shared" si="196"/>
        <v>234</v>
      </c>
      <c r="J167">
        <f t="shared" si="196"/>
        <v>318</v>
      </c>
      <c r="K167">
        <f t="shared" si="154"/>
        <v>321</v>
      </c>
      <c r="L167" s="1" t="str">
        <f t="shared" si="155"/>
        <v>imgUrl:Matthew-Olyphant-Passion-2010.jpg</v>
      </c>
      <c r="M167" s="1" t="str">
        <f t="shared" si="156"/>
        <v>maxWidth:1600</v>
      </c>
      <c r="N167" s="1" t="str">
        <f t="shared" si="157"/>
        <v>maxHeight:2640</v>
      </c>
      <c r="O167" s="1" t="str">
        <f t="shared" si="158"/>
        <v>orientation:portrait</v>
      </c>
      <c r="P167" s="1" t="str">
        <f t="shared" si="159"/>
        <v>index2:163</v>
      </c>
      <c r="Q167" s="1" t="str">
        <f t="shared" si="160"/>
        <v>thumb:Matthew-Olyphant-Passion-2010.jpg</v>
      </c>
      <c r="R167" s="1" t="str">
        <f t="shared" si="161"/>
        <v>alt:Matthew Olyphant - Passion - 2010 - Spray paint on canvas - 32&amp;#34; x 46&amp;#34;</v>
      </c>
      <c r="S167" s="1" t="str">
        <f t="shared" si="162"/>
        <v>title:Matthew Olyphant - Passion - 2010 - Spray paint on canvas - 32&amp;#34; x 46&amp;#34;</v>
      </c>
      <c r="T167" s="1">
        <f t="shared" si="163"/>
        <v>70</v>
      </c>
      <c r="U167" s="1">
        <f t="shared" si="164"/>
        <v>80</v>
      </c>
    </row>
    <row r="168" spans="1:21">
      <c r="A168" t="s">
        <v>161</v>
      </c>
      <c r="B168">
        <f t="shared" si="152"/>
        <v>10</v>
      </c>
      <c r="C168">
        <f t="shared" ref="C168:L168" si="197">SEARCH("|",$A168,B168+1)</f>
        <v>58</v>
      </c>
      <c r="D168">
        <f t="shared" si="197"/>
        <v>72</v>
      </c>
      <c r="E168">
        <f t="shared" si="197"/>
        <v>87</v>
      </c>
      <c r="F168">
        <f t="shared" si="197"/>
        <v>108</v>
      </c>
      <c r="G168">
        <f t="shared" si="197"/>
        <v>119</v>
      </c>
      <c r="H168">
        <f t="shared" si="197"/>
        <v>166</v>
      </c>
      <c r="I168">
        <f t="shared" si="197"/>
        <v>268</v>
      </c>
      <c r="J168">
        <f t="shared" si="197"/>
        <v>372</v>
      </c>
      <c r="K168">
        <f t="shared" si="154"/>
        <v>375</v>
      </c>
      <c r="L168" s="1" t="str">
        <f t="shared" si="155"/>
        <v>imgUrl:Matthew-Olyphant-Don't-Let-Them-2010.jpg</v>
      </c>
      <c r="M168" s="1" t="str">
        <f t="shared" si="156"/>
        <v>maxWidth:1600</v>
      </c>
      <c r="N168" s="1" t="str">
        <f t="shared" si="157"/>
        <v>maxHeight:2423</v>
      </c>
      <c r="O168" s="1" t="str">
        <f t="shared" si="158"/>
        <v>orientation:portrait</v>
      </c>
      <c r="P168" s="1" t="str">
        <f t="shared" si="159"/>
        <v>index2:164</v>
      </c>
      <c r="Q168" s="1" t="str">
        <f t="shared" si="160"/>
        <v>thumb:Matthew-Olyphant-Don't-Let-Them-2010.jpg</v>
      </c>
      <c r="R168" s="1" t="str">
        <f t="shared" si="161"/>
        <v>alt:Matthew Olyphant - Don't Let Them - 2010 - Spray paint,charcoal,oil,on canvas - 44&amp;#34; x 56&amp;#34;</v>
      </c>
      <c r="S168" s="1" t="str">
        <f t="shared" si="162"/>
        <v>title:Matthew Olyphant - Don't Let Them - 2010 - Spray paint,charcoal,oil,on canvas - 44&amp;#34; x 56&amp;#34;</v>
      </c>
      <c r="T168" s="1">
        <f t="shared" si="163"/>
        <v>90</v>
      </c>
      <c r="U168" s="1">
        <f t="shared" si="164"/>
        <v>100</v>
      </c>
    </row>
    <row r="169" spans="1:21">
      <c r="A169" t="s">
        <v>162</v>
      </c>
      <c r="B169">
        <f t="shared" si="152"/>
        <v>10</v>
      </c>
      <c r="C169">
        <f t="shared" ref="C169:L169" si="198">SEARCH("|",$A169,B169+1)</f>
        <v>50</v>
      </c>
      <c r="D169">
        <f t="shared" si="198"/>
        <v>64</v>
      </c>
      <c r="E169">
        <f t="shared" si="198"/>
        <v>79</v>
      </c>
      <c r="F169">
        <f t="shared" si="198"/>
        <v>100</v>
      </c>
      <c r="G169">
        <f t="shared" si="198"/>
        <v>111</v>
      </c>
      <c r="H169">
        <f t="shared" si="198"/>
        <v>150</v>
      </c>
      <c r="I169">
        <f t="shared" si="198"/>
        <v>245</v>
      </c>
      <c r="J169">
        <f t="shared" si="198"/>
        <v>342</v>
      </c>
      <c r="K169">
        <f t="shared" si="154"/>
        <v>345</v>
      </c>
      <c r="L169" s="1" t="str">
        <f t="shared" si="155"/>
        <v>imgUrl:Matthew-Olyphant-Let-Go-2010.jpg</v>
      </c>
      <c r="M169" s="1" t="str">
        <f t="shared" si="156"/>
        <v>maxWidth:1600</v>
      </c>
      <c r="N169" s="1" t="str">
        <f t="shared" si="157"/>
        <v>maxHeight:2227</v>
      </c>
      <c r="O169" s="1" t="str">
        <f t="shared" si="158"/>
        <v>orientation:portrait</v>
      </c>
      <c r="P169" s="1" t="str">
        <f t="shared" si="159"/>
        <v>index2:165</v>
      </c>
      <c r="Q169" s="1" t="str">
        <f t="shared" si="160"/>
        <v>thumb:Matthew-Olyphant-Let-Go-2010.jpg</v>
      </c>
      <c r="R169" s="1" t="str">
        <f t="shared" si="161"/>
        <v>alt:Matthew Olyphant - Let Go - 2010 - Spray Paint, Oil, Acrylic On Canvas - 45&amp;#34; x 64&amp;#34;</v>
      </c>
      <c r="S169" s="1" t="str">
        <f t="shared" si="162"/>
        <v>title:Matthew Olyphant - Let Go - 2010 - Spray Paint, Oil, Acrylic On Canvas - 45&amp;#34; x 64&amp;#34;</v>
      </c>
      <c r="T169" s="1">
        <f t="shared" si="163"/>
        <v>83</v>
      </c>
      <c r="U169" s="1">
        <f t="shared" si="164"/>
        <v>93</v>
      </c>
    </row>
    <row r="170" spans="1:21">
      <c r="A170" t="s">
        <v>163</v>
      </c>
      <c r="B170">
        <f t="shared" si="152"/>
        <v>10</v>
      </c>
      <c r="C170">
        <f t="shared" ref="C170:L170" si="199">SEARCH("|",$A170,B170+1)</f>
        <v>48</v>
      </c>
      <c r="D170">
        <f t="shared" si="199"/>
        <v>62</v>
      </c>
      <c r="E170">
        <f t="shared" si="199"/>
        <v>77</v>
      </c>
      <c r="F170">
        <f t="shared" si="199"/>
        <v>98</v>
      </c>
      <c r="G170">
        <f t="shared" si="199"/>
        <v>109</v>
      </c>
      <c r="H170">
        <f t="shared" si="199"/>
        <v>146</v>
      </c>
      <c r="I170">
        <f t="shared" si="199"/>
        <v>239</v>
      </c>
      <c r="J170">
        <f t="shared" si="199"/>
        <v>334</v>
      </c>
      <c r="K170">
        <f t="shared" si="154"/>
        <v>337</v>
      </c>
      <c r="L170" s="1" t="str">
        <f t="shared" si="155"/>
        <v>imgUrl:Matthew-Olyphant-Rise-2010.jpg</v>
      </c>
      <c r="M170" s="1" t="str">
        <f t="shared" si="156"/>
        <v>maxWidth:1600</v>
      </c>
      <c r="N170" s="1" t="str">
        <f t="shared" si="157"/>
        <v>maxHeight:1935</v>
      </c>
      <c r="O170" s="1" t="str">
        <f t="shared" si="158"/>
        <v>orientation:portrait</v>
      </c>
      <c r="P170" s="1" t="str">
        <f t="shared" si="159"/>
        <v>index2:166</v>
      </c>
      <c r="Q170" s="1" t="str">
        <f t="shared" si="160"/>
        <v>thumb:Matthew-Olyphant-Rise-2010.jpg</v>
      </c>
      <c r="R170" s="1" t="str">
        <f t="shared" si="161"/>
        <v>alt:Matthew Olyphant - Rise - 2010 - Spray Piant, Oil, Acrylic On Canvas - 54&amp;#34; x 68&amp;#34;</v>
      </c>
      <c r="S170" s="1" t="str">
        <f t="shared" si="162"/>
        <v>title:Matthew Olyphant - Rise - 2010 - Spray Piant, Oil, Acrylic On Canvas - 54&amp;#34; x 68&amp;#34;</v>
      </c>
      <c r="T170" s="1">
        <f t="shared" si="163"/>
        <v>81</v>
      </c>
      <c r="U170" s="1">
        <f t="shared" si="164"/>
        <v>91</v>
      </c>
    </row>
    <row r="171" spans="1:21">
      <c r="A171" t="s">
        <v>164</v>
      </c>
      <c r="B171">
        <f t="shared" si="152"/>
        <v>10</v>
      </c>
      <c r="C171">
        <f t="shared" ref="C171:L171" si="200">SEARCH("|",$A171,B171+1)</f>
        <v>47</v>
      </c>
      <c r="D171">
        <f t="shared" si="200"/>
        <v>61</v>
      </c>
      <c r="E171">
        <f t="shared" si="200"/>
        <v>76</v>
      </c>
      <c r="F171">
        <f t="shared" si="200"/>
        <v>98</v>
      </c>
      <c r="G171">
        <f t="shared" si="200"/>
        <v>109</v>
      </c>
      <c r="H171">
        <f t="shared" si="200"/>
        <v>145</v>
      </c>
      <c r="I171">
        <f t="shared" si="200"/>
        <v>247</v>
      </c>
      <c r="J171">
        <f t="shared" si="200"/>
        <v>351</v>
      </c>
      <c r="K171">
        <f t="shared" si="154"/>
        <v>354</v>
      </c>
      <c r="L171" s="1" t="str">
        <f t="shared" si="155"/>
        <v>imgUrl:Matthew-Olyphant-Sin-2010.jpg</v>
      </c>
      <c r="M171" s="1" t="str">
        <f t="shared" si="156"/>
        <v>maxWidth:1600</v>
      </c>
      <c r="N171" s="1" t="str">
        <f t="shared" si="157"/>
        <v>maxHeight:1272</v>
      </c>
      <c r="O171" s="1" t="str">
        <f t="shared" si="158"/>
        <v>orientation:landscape</v>
      </c>
      <c r="P171" s="1" t="str">
        <f t="shared" si="159"/>
        <v>index2:167</v>
      </c>
      <c r="Q171" s="1" t="str">
        <f t="shared" si="160"/>
        <v>thumb:Matthew-Olyphant-Sin-2010.jpg</v>
      </c>
      <c r="R171" s="1" t="str">
        <f t="shared" si="161"/>
        <v>alt:Matthew Olyphant - Sin - 2010 - Spray Paint, Oil, Acrylic, Charcoal On Canvas - 24&amp;#34; x 32&amp;#34;</v>
      </c>
      <c r="S171" s="1" t="str">
        <f t="shared" si="162"/>
        <v>title:Matthew Olyphant - Sin - 2010 - Spray Paint, Oil, Acrylic, Charcoal On Canvas - 24&amp;#34; x 32&amp;#34;</v>
      </c>
      <c r="T171" s="1">
        <f t="shared" si="163"/>
        <v>90</v>
      </c>
      <c r="U171" s="1">
        <f t="shared" si="164"/>
        <v>100</v>
      </c>
    </row>
    <row r="172" spans="1:21">
      <c r="A172" t="s">
        <v>165</v>
      </c>
      <c r="B172">
        <f t="shared" si="152"/>
        <v>10</v>
      </c>
      <c r="C172">
        <f t="shared" ref="C172:L172" si="201">SEARCH("|",$A172,B172+1)</f>
        <v>51</v>
      </c>
      <c r="D172">
        <f t="shared" si="201"/>
        <v>65</v>
      </c>
      <c r="E172">
        <f t="shared" si="201"/>
        <v>79</v>
      </c>
      <c r="F172">
        <f t="shared" si="201"/>
        <v>100</v>
      </c>
      <c r="G172">
        <f t="shared" si="201"/>
        <v>111</v>
      </c>
      <c r="H172">
        <f t="shared" si="201"/>
        <v>151</v>
      </c>
      <c r="I172">
        <f t="shared" si="201"/>
        <v>258</v>
      </c>
      <c r="J172">
        <f t="shared" si="201"/>
        <v>367</v>
      </c>
      <c r="K172">
        <f t="shared" si="154"/>
        <v>370</v>
      </c>
      <c r="L172" s="1" t="str">
        <f t="shared" si="155"/>
        <v>imgUrl:Matthew-Olyphant-Beach-1-2010.jpg</v>
      </c>
      <c r="M172" s="1" t="str">
        <f t="shared" si="156"/>
        <v>maxWidth:1600</v>
      </c>
      <c r="N172" s="1" t="str">
        <f t="shared" si="157"/>
        <v>maxHeight:768</v>
      </c>
      <c r="O172" s="1" t="str">
        <f t="shared" si="158"/>
        <v>orientation:portrait</v>
      </c>
      <c r="P172" s="1" t="str">
        <f t="shared" si="159"/>
        <v>index2:168</v>
      </c>
      <c r="Q172" s="1" t="str">
        <f t="shared" si="160"/>
        <v>thumb:Matthew-Olyphant-Beach-1-2010.jpg</v>
      </c>
      <c r="R172" s="1" t="str">
        <f t="shared" si="161"/>
        <v>alt:Matthew Olyphant - Beach 1 - 2010 - (Commission Piece) Oil, Spray Paint, On Canvas - 24&amp;#34; x 60&amp;#34;</v>
      </c>
      <c r="S172" s="1" t="str">
        <f t="shared" si="162"/>
        <v>title:Matthew Olyphant - Beach 1 - 2010 - (Commission Piece) Oil, Spray Paint, On Canvas - 24&amp;#34; x 60&amp;#34;</v>
      </c>
      <c r="T172" s="1">
        <f t="shared" si="163"/>
        <v>95</v>
      </c>
      <c r="U172" s="1">
        <f t="shared" si="164"/>
        <v>105</v>
      </c>
    </row>
    <row r="173" spans="1:21">
      <c r="A173" t="s">
        <v>166</v>
      </c>
      <c r="B173">
        <f t="shared" si="152"/>
        <v>10</v>
      </c>
      <c r="C173">
        <f t="shared" ref="C173:L173" si="202">SEARCH("|",$A173,B173+1)</f>
        <v>51</v>
      </c>
      <c r="D173">
        <f t="shared" si="202"/>
        <v>65</v>
      </c>
      <c r="E173">
        <f t="shared" si="202"/>
        <v>80</v>
      </c>
      <c r="F173">
        <f t="shared" si="202"/>
        <v>102</v>
      </c>
      <c r="G173">
        <f t="shared" si="202"/>
        <v>113</v>
      </c>
      <c r="H173">
        <f t="shared" si="202"/>
        <v>153</v>
      </c>
      <c r="I173">
        <f t="shared" si="202"/>
        <v>260</v>
      </c>
      <c r="J173">
        <f t="shared" si="202"/>
        <v>369</v>
      </c>
      <c r="K173">
        <f t="shared" si="154"/>
        <v>372</v>
      </c>
      <c r="L173" s="1" t="str">
        <f t="shared" si="155"/>
        <v>imgUrl:Matthew-Olyphant-Beach-2-2010.jpg</v>
      </c>
      <c r="M173" s="1" t="str">
        <f t="shared" si="156"/>
        <v>maxWidth:1600</v>
      </c>
      <c r="N173" s="1" t="str">
        <f t="shared" si="157"/>
        <v>maxHeight:1226</v>
      </c>
      <c r="O173" s="1" t="str">
        <f t="shared" si="158"/>
        <v>orientation:landscape</v>
      </c>
      <c r="P173" s="1" t="str">
        <f t="shared" si="159"/>
        <v>index2:169</v>
      </c>
      <c r="Q173" s="1" t="str">
        <f t="shared" si="160"/>
        <v>thumb:Matthew-Olyphant-Beach-2-2010.jpg</v>
      </c>
      <c r="R173" s="1" t="str">
        <f t="shared" si="161"/>
        <v>alt:Matthew Olyphant - Beach 2 - 2010 - (Commission Piece) Oil, Spray Paint, On Canvas - 36&amp;#34; x 46&amp;#34;</v>
      </c>
      <c r="S173" s="1" t="str">
        <f t="shared" si="162"/>
        <v>title:Matthew Olyphant - Beach 2 - 2010 - (Commission Piece) Oil, Spray Paint, On Canvas - 36&amp;#34; x 46&amp;#34;</v>
      </c>
      <c r="T173" s="1">
        <f t="shared" si="163"/>
        <v>95</v>
      </c>
      <c r="U173" s="1">
        <f t="shared" si="164"/>
        <v>105</v>
      </c>
    </row>
    <row r="174" spans="1:21">
      <c r="A174" t="s">
        <v>167</v>
      </c>
      <c r="B174">
        <f t="shared" si="152"/>
        <v>10</v>
      </c>
      <c r="C174">
        <f t="shared" ref="C174:L174" si="203">SEARCH("|",$A174,B174+1)</f>
        <v>50</v>
      </c>
      <c r="D174">
        <f t="shared" si="203"/>
        <v>64</v>
      </c>
      <c r="E174">
        <f t="shared" si="203"/>
        <v>78</v>
      </c>
      <c r="F174">
        <f t="shared" si="203"/>
        <v>99</v>
      </c>
      <c r="G174">
        <f t="shared" si="203"/>
        <v>110</v>
      </c>
      <c r="H174">
        <f t="shared" si="203"/>
        <v>149</v>
      </c>
      <c r="I174">
        <f t="shared" si="203"/>
        <v>245</v>
      </c>
      <c r="J174">
        <f t="shared" si="203"/>
        <v>343</v>
      </c>
      <c r="K174">
        <f t="shared" si="154"/>
        <v>346</v>
      </c>
      <c r="L174" s="1" t="str">
        <f t="shared" si="155"/>
        <v>imgUrl:Matthew-Olyphant-Yellow-2011.jpg</v>
      </c>
      <c r="M174" s="1" t="str">
        <f t="shared" si="156"/>
        <v>maxWidth:1600</v>
      </c>
      <c r="N174" s="1" t="str">
        <f t="shared" si="157"/>
        <v>maxHeight:990</v>
      </c>
      <c r="O174" s="1" t="str">
        <f t="shared" si="158"/>
        <v>orientation:portrait</v>
      </c>
      <c r="P174" s="1" t="str">
        <f t="shared" si="159"/>
        <v>index2:170</v>
      </c>
      <c r="Q174" s="1" t="str">
        <f t="shared" si="160"/>
        <v>thumb:Matthew-Olyphant-Yellow-2011.jpg</v>
      </c>
      <c r="R174" s="1" t="str">
        <f t="shared" si="161"/>
        <v>alt:Matthew Olyphant - Yellow - 2011 - Oil, Spray Paint, Charcoal On Canvas - 26&amp;#34; x 42&amp;#34;</v>
      </c>
      <c r="S174" s="1" t="str">
        <f t="shared" si="162"/>
        <v>title:Matthew Olyphant - Yellow - 2011 - Oil, Spray Paint, Charcoal On Canvas - 26&amp;#34; x 42&amp;#34;</v>
      </c>
      <c r="T174" s="1">
        <f t="shared" si="163"/>
        <v>84</v>
      </c>
      <c r="U174" s="1">
        <f t="shared" si="164"/>
        <v>94</v>
      </c>
    </row>
    <row r="175" spans="1:21">
      <c r="A175" t="s">
        <v>168</v>
      </c>
      <c r="B175">
        <f t="shared" si="152"/>
        <v>10</v>
      </c>
      <c r="C175">
        <f t="shared" ref="C175:L175" si="204">SEARCH("|",$A175,B175+1)</f>
        <v>64</v>
      </c>
      <c r="D175">
        <f t="shared" si="204"/>
        <v>78</v>
      </c>
      <c r="E175">
        <f t="shared" si="204"/>
        <v>93</v>
      </c>
      <c r="F175">
        <f t="shared" si="204"/>
        <v>115</v>
      </c>
      <c r="G175">
        <f t="shared" si="204"/>
        <v>126</v>
      </c>
      <c r="H175">
        <f t="shared" si="204"/>
        <v>179</v>
      </c>
      <c r="I175">
        <f t="shared" si="204"/>
        <v>298</v>
      </c>
      <c r="J175">
        <f t="shared" si="204"/>
        <v>419</v>
      </c>
      <c r="K175">
        <f t="shared" si="154"/>
        <v>422</v>
      </c>
      <c r="L175" s="1" t="str">
        <f t="shared" si="155"/>
        <v>imgUrl:Matthew-Olyphant-Empire-State-Of-Mind-2010.jpg</v>
      </c>
      <c r="M175" s="1" t="str">
        <f t="shared" si="156"/>
        <v>maxWidth:1600</v>
      </c>
      <c r="N175" s="1" t="str">
        <f t="shared" si="157"/>
        <v>maxHeight:1322</v>
      </c>
      <c r="O175" s="1" t="str">
        <f t="shared" si="158"/>
        <v>orientation:landscape</v>
      </c>
      <c r="P175" s="1" t="str">
        <f t="shared" si="159"/>
        <v>index2:171</v>
      </c>
      <c r="Q175" s="1" t="str">
        <f t="shared" si="160"/>
        <v>thumb:Matthew-Olyphant-Empire-State-Of-Mind-2010.jpg</v>
      </c>
      <c r="R175" s="1" t="str">
        <f t="shared" si="161"/>
        <v>alt:Matthew Olyphant - Empire State Of Mind - 2010 - Spray Paint, Oil, Acrylic, Charcoal On Canvas - 46&amp;#34; x 56&amp;#34;</v>
      </c>
      <c r="S175" s="1" t="str">
        <f t="shared" si="162"/>
        <v>title:Matthew Olyphant - Empire State Of Mind - 2010 - Spray Paint, Oil, Acrylic, Charcoal On Canvas - 46&amp;#34; x 56&amp;#34;</v>
      </c>
      <c r="T175" s="1">
        <f t="shared" si="163"/>
        <v>107</v>
      </c>
      <c r="U175" s="1">
        <f t="shared" si="164"/>
        <v>117</v>
      </c>
    </row>
    <row r="176" spans="1:21">
      <c r="A176" t="s">
        <v>169</v>
      </c>
      <c r="B176">
        <f t="shared" si="152"/>
        <v>10</v>
      </c>
      <c r="C176">
        <f t="shared" ref="C176:L176" si="205">SEARCH("|",$A176,B176+1)</f>
        <v>53</v>
      </c>
      <c r="D176">
        <f t="shared" si="205"/>
        <v>67</v>
      </c>
      <c r="E176">
        <f t="shared" si="205"/>
        <v>82</v>
      </c>
      <c r="F176">
        <f t="shared" si="205"/>
        <v>104</v>
      </c>
      <c r="G176">
        <f t="shared" si="205"/>
        <v>115</v>
      </c>
      <c r="H176">
        <f t="shared" si="205"/>
        <v>157</v>
      </c>
      <c r="I176">
        <f t="shared" si="205"/>
        <v>279</v>
      </c>
      <c r="J176">
        <f t="shared" si="205"/>
        <v>403</v>
      </c>
      <c r="K176">
        <f t="shared" si="154"/>
        <v>406</v>
      </c>
      <c r="L176" s="1" t="str">
        <f t="shared" si="155"/>
        <v>imgUrl:Matthew-Olyphant-Millenium-2010.jpg</v>
      </c>
      <c r="M176" s="1" t="str">
        <f t="shared" si="156"/>
        <v>maxWidth:1600</v>
      </c>
      <c r="N176" s="1" t="str">
        <f t="shared" si="157"/>
        <v>maxHeight:1181</v>
      </c>
      <c r="O176" s="1" t="str">
        <f t="shared" si="158"/>
        <v>orientation:landscape</v>
      </c>
      <c r="P176" s="1" t="str">
        <f t="shared" si="159"/>
        <v>index2:172</v>
      </c>
      <c r="Q176" s="1" t="str">
        <f t="shared" si="160"/>
        <v>thumb:Matthew-Olyphant-Millenium-2010.jpg</v>
      </c>
      <c r="R176" s="1" t="str">
        <f t="shared" si="161"/>
        <v>alt:Matthew Olyphant - Millenium - 2010 - Spray Paint, Charcoal, Acrylic, Oil, Glitter Glue On Canvas - 44&amp;#34; x 56&amp;#34;</v>
      </c>
      <c r="S176" s="1" t="str">
        <f t="shared" si="162"/>
        <v>title:Matthew Olyphant - Millenium - 2010 - Spray Paint, Charcoal, Acrylic, Oil, Glitter Glue On Canvas - 44&amp;#34; x 56&amp;#34;</v>
      </c>
      <c r="T176" s="1">
        <f t="shared" si="163"/>
        <v>110</v>
      </c>
      <c r="U176" s="1">
        <f t="shared" si="164"/>
        <v>120</v>
      </c>
    </row>
    <row r="177" spans="1:21">
      <c r="A177" t="s">
        <v>170</v>
      </c>
      <c r="B177">
        <f t="shared" si="152"/>
        <v>10</v>
      </c>
      <c r="C177">
        <f t="shared" ref="C177:L177" si="206">SEARCH("|",$A177,B177+1)</f>
        <v>51</v>
      </c>
      <c r="D177">
        <f t="shared" si="206"/>
        <v>65</v>
      </c>
      <c r="E177">
        <f t="shared" si="206"/>
        <v>80</v>
      </c>
      <c r="F177">
        <f t="shared" si="206"/>
        <v>101</v>
      </c>
      <c r="G177">
        <f t="shared" si="206"/>
        <v>112</v>
      </c>
      <c r="H177">
        <f t="shared" si="206"/>
        <v>152</v>
      </c>
      <c r="I177">
        <f t="shared" si="206"/>
        <v>284</v>
      </c>
      <c r="J177">
        <f t="shared" si="206"/>
        <v>418</v>
      </c>
      <c r="K177">
        <f t="shared" si="154"/>
        <v>421</v>
      </c>
      <c r="L177" s="1" t="str">
        <f t="shared" si="155"/>
        <v>imgUrl:Matthew-Olyphant-Liberty-2010.jpg</v>
      </c>
      <c r="M177" s="1" t="str">
        <f t="shared" si="156"/>
        <v>maxWidth:1600</v>
      </c>
      <c r="N177" s="1" t="str">
        <f t="shared" si="157"/>
        <v>maxHeight:2133</v>
      </c>
      <c r="O177" s="1" t="str">
        <f t="shared" si="158"/>
        <v>orientation:portrait</v>
      </c>
      <c r="P177" s="1" t="str">
        <f t="shared" si="159"/>
        <v>index2:173</v>
      </c>
      <c r="Q177" s="1" t="str">
        <f t="shared" si="160"/>
        <v>thumb:Matthew-Olyphant-Liberty-2010.jpg</v>
      </c>
      <c r="R177" s="1" t="str">
        <f t="shared" si="161"/>
        <v>alt:Matthew Olyphant - Liberty - 2010 - Oil, Acrylic, Oil Paint Stick, Spray Paint, Charcoal, Staples On Canvas - 28&amp;#34; x 42&amp;#34;</v>
      </c>
      <c r="S177" s="1" t="str">
        <f t="shared" si="162"/>
        <v>title:Matthew Olyphant - Liberty - 2010 - Oil, Acrylic, Oil Paint Stick, Spray Paint, Charcoal, Staples On Canvas - 28&amp;#34; x 42&amp;#34;</v>
      </c>
      <c r="T177" s="1">
        <f t="shared" si="163"/>
        <v>120</v>
      </c>
      <c r="U177" s="1">
        <f t="shared" si="164"/>
        <v>130</v>
      </c>
    </row>
    <row r="178" spans="1:21">
      <c r="A178" t="s">
        <v>171</v>
      </c>
      <c r="B178">
        <f t="shared" si="152"/>
        <v>10</v>
      </c>
      <c r="C178">
        <f t="shared" ref="C178:L178" si="207">SEARCH("|",$A178,B178+1)</f>
        <v>49</v>
      </c>
      <c r="D178">
        <f t="shared" si="207"/>
        <v>63</v>
      </c>
      <c r="E178">
        <f t="shared" si="207"/>
        <v>77</v>
      </c>
      <c r="F178">
        <f t="shared" si="207"/>
        <v>98</v>
      </c>
      <c r="G178">
        <f t="shared" si="207"/>
        <v>109</v>
      </c>
      <c r="H178">
        <f t="shared" si="207"/>
        <v>147</v>
      </c>
      <c r="I178">
        <f t="shared" si="207"/>
        <v>294</v>
      </c>
      <c r="J178">
        <f t="shared" si="207"/>
        <v>443</v>
      </c>
      <c r="K178">
        <f t="shared" si="154"/>
        <v>446</v>
      </c>
      <c r="L178" s="1" t="str">
        <f t="shared" si="155"/>
        <v>imgUrl:Matthew-Olyphant-Sunny-2011.jpg</v>
      </c>
      <c r="M178" s="1" t="str">
        <f t="shared" si="156"/>
        <v>maxWidth:1600</v>
      </c>
      <c r="N178" s="1" t="str">
        <f t="shared" si="157"/>
        <v>maxHeight:638</v>
      </c>
      <c r="O178" s="1" t="str">
        <f t="shared" si="158"/>
        <v>orientation:portrait</v>
      </c>
      <c r="P178" s="1" t="str">
        <f t="shared" si="159"/>
        <v>index2:174</v>
      </c>
      <c r="Q178" s="1" t="str">
        <f t="shared" si="160"/>
        <v>thumb:Matthew-Olyphant-Sunny-2011.jpg</v>
      </c>
      <c r="R178" s="1" t="str">
        <f t="shared" si="161"/>
        <v>alt:Matthew Olyphant - Sunny - 2011 - Diptych(Commission Piece) Oil, Acrylic, Spray Paint, Charcoal, Oil Paint Stick On Canvas - 24&amp;#34; x 72&amp;#34;</v>
      </c>
      <c r="S178" s="1" t="str">
        <f t="shared" si="162"/>
        <v>title:Matthew Olyphant - Sunny - 2011 - Diptych(Commission Piece) Oil, Acrylic, Spray Paint, Charcoal, Oil Paint Stick On Canvas - 24&amp;#34; x 72&amp;#34;</v>
      </c>
      <c r="T178" s="1">
        <f t="shared" si="163"/>
        <v>135</v>
      </c>
      <c r="U178" s="1">
        <f t="shared" si="164"/>
        <v>145</v>
      </c>
    </row>
    <row r="179" spans="1:21">
      <c r="A179" t="s">
        <v>172</v>
      </c>
      <c r="B179">
        <f t="shared" si="152"/>
        <v>10</v>
      </c>
      <c r="C179">
        <f t="shared" ref="C179:L179" si="208">SEARCH("|",$A179,B179+1)</f>
        <v>54</v>
      </c>
      <c r="D179">
        <f t="shared" si="208"/>
        <v>68</v>
      </c>
      <c r="E179">
        <f t="shared" si="208"/>
        <v>83</v>
      </c>
      <c r="F179">
        <f t="shared" si="208"/>
        <v>105</v>
      </c>
      <c r="G179">
        <f t="shared" si="208"/>
        <v>116</v>
      </c>
      <c r="H179">
        <f t="shared" si="208"/>
        <v>159</v>
      </c>
      <c r="I179">
        <f t="shared" si="208"/>
        <v>275</v>
      </c>
      <c r="J179">
        <f t="shared" si="208"/>
        <v>393</v>
      </c>
      <c r="K179">
        <f t="shared" si="154"/>
        <v>396</v>
      </c>
      <c r="L179" s="1" t="str">
        <f t="shared" si="155"/>
        <v>imgUrl:Matthew-Olyphant-Union-Jack-2012.jpg</v>
      </c>
      <c r="M179" s="1" t="str">
        <f t="shared" si="156"/>
        <v>maxWidth:1600</v>
      </c>
      <c r="N179" s="1" t="str">
        <f t="shared" si="157"/>
        <v>maxHeight:1166</v>
      </c>
      <c r="O179" s="1" t="str">
        <f t="shared" si="158"/>
        <v>orientation:landscape</v>
      </c>
      <c r="P179" s="1" t="str">
        <f t="shared" si="159"/>
        <v>index2:175</v>
      </c>
      <c r="Q179" s="1" t="str">
        <f t="shared" si="160"/>
        <v>thumb:Matthew-Olyphant-Union-Jack-2012.jpg</v>
      </c>
      <c r="R179" s="1" t="str">
        <f t="shared" si="161"/>
        <v>alt:Matthew Olyphant - Union Jack - 2012 - Oil, Acrylic, Oil Paint Stick, Spray Paint On Canvas - 44&amp;#34; x 62&amp;#34;</v>
      </c>
      <c r="S179" s="1" t="str">
        <f t="shared" si="162"/>
        <v>title:Matthew Olyphant - Union Jack - 2012 - Oil, Acrylic, Oil Paint Stick, Spray Paint On Canvas - 44&amp;#34; x 62&amp;#34;</v>
      </c>
      <c r="T179" s="1">
        <f t="shared" si="163"/>
        <v>104</v>
      </c>
      <c r="U179" s="1">
        <f t="shared" si="164"/>
        <v>114</v>
      </c>
    </row>
    <row r="180" spans="1:21">
      <c r="A180" t="s">
        <v>173</v>
      </c>
      <c r="B180">
        <f t="shared" si="152"/>
        <v>10</v>
      </c>
      <c r="C180">
        <f t="shared" ref="C180:L180" si="209">SEARCH("|",$A180,B180+1)</f>
        <v>50</v>
      </c>
      <c r="D180">
        <f t="shared" si="209"/>
        <v>64</v>
      </c>
      <c r="E180">
        <f t="shared" si="209"/>
        <v>79</v>
      </c>
      <c r="F180">
        <f t="shared" si="209"/>
        <v>101</v>
      </c>
      <c r="G180">
        <f t="shared" si="209"/>
        <v>112</v>
      </c>
      <c r="H180">
        <f t="shared" si="209"/>
        <v>151</v>
      </c>
      <c r="I180">
        <f t="shared" si="209"/>
        <v>292</v>
      </c>
      <c r="J180">
        <f t="shared" si="209"/>
        <v>435</v>
      </c>
      <c r="K180">
        <f t="shared" si="154"/>
        <v>438</v>
      </c>
      <c r="L180" s="1" t="str">
        <f t="shared" si="155"/>
        <v>imgUrl:Matthew-Olyphant-3rd-St-2012.jpg</v>
      </c>
      <c r="M180" s="1" t="str">
        <f t="shared" si="156"/>
        <v>maxWidth:1600</v>
      </c>
      <c r="N180" s="1" t="str">
        <f t="shared" si="157"/>
        <v>maxHeight:1196</v>
      </c>
      <c r="O180" s="1" t="str">
        <f t="shared" si="158"/>
        <v>orientation:landscape</v>
      </c>
      <c r="P180" s="1" t="str">
        <f t="shared" si="159"/>
        <v>index2:176</v>
      </c>
      <c r="Q180" s="1" t="str">
        <f t="shared" si="160"/>
        <v>thumb:Matthew-Olyphant-3rd-St-2012.jpg</v>
      </c>
      <c r="R180" s="1" t="str">
        <f t="shared" si="161"/>
        <v>alt:Matthew Olyphant - 3rd St - 2012 - (Commission Piece) Oil, Acrylic, Spray Paint, Charcoal, Oil Paint Stick On Canvas - 42&amp;#34; x 54&amp;#34;</v>
      </c>
      <c r="S180" s="1" t="str">
        <f t="shared" si="162"/>
        <v>title:Matthew Olyphant - 3rd St - 2012 - (Commission Piece) Oil, Acrylic, Spray Paint, Charcoal, Oil Paint Stick On Canvas - 42&amp;#34; x 54&amp;#34;</v>
      </c>
      <c r="T180" s="1">
        <f t="shared" si="163"/>
        <v>129</v>
      </c>
      <c r="U180" s="1">
        <f t="shared" si="164"/>
        <v>139</v>
      </c>
    </row>
    <row r="181" spans="1:21">
      <c r="A181" t="s">
        <v>174</v>
      </c>
      <c r="B181">
        <f t="shared" si="152"/>
        <v>10</v>
      </c>
      <c r="C181">
        <f t="shared" ref="C181:L181" si="210">SEARCH("|",$A181,B181+1)</f>
        <v>57</v>
      </c>
      <c r="D181">
        <f t="shared" si="210"/>
        <v>71</v>
      </c>
      <c r="E181">
        <f t="shared" si="210"/>
        <v>86</v>
      </c>
      <c r="F181">
        <f t="shared" si="210"/>
        <v>108</v>
      </c>
      <c r="G181">
        <f t="shared" si="210"/>
        <v>119</v>
      </c>
      <c r="H181">
        <f t="shared" si="210"/>
        <v>165</v>
      </c>
      <c r="I181">
        <f t="shared" si="210"/>
        <v>294</v>
      </c>
      <c r="J181">
        <f t="shared" si="210"/>
        <v>425</v>
      </c>
      <c r="K181">
        <f t="shared" si="154"/>
        <v>428</v>
      </c>
      <c r="L181" s="1" t="str">
        <f t="shared" si="155"/>
        <v>imgUrl:Matthew-Olyphant-Mr-Cab-Driver-2012.jpg</v>
      </c>
      <c r="M181" s="1" t="str">
        <f t="shared" si="156"/>
        <v>maxWidth:1600</v>
      </c>
      <c r="N181" s="1" t="str">
        <f t="shared" si="157"/>
        <v>maxHeight:1286</v>
      </c>
      <c r="O181" s="1" t="str">
        <f t="shared" si="158"/>
        <v>orientation:landscape</v>
      </c>
      <c r="P181" s="1" t="str">
        <f t="shared" si="159"/>
        <v>index2:177</v>
      </c>
      <c r="Q181" s="1" t="str">
        <f t="shared" si="160"/>
        <v>thumb:Matthew-Olyphant-Mr-Cab-Driver-2012.jpg</v>
      </c>
      <c r="R181" s="1" t="str">
        <f t="shared" si="161"/>
        <v>alt:Matthew Olyphant - Mr Cab Driver - 2012 - Spray Paint, Charcoal, Acrylic, Oil, Oil Paint Stick On Canvas - 44&amp;#34; x 56&amp;#34;</v>
      </c>
      <c r="S181" s="1" t="str">
        <f t="shared" si="162"/>
        <v>title:Matthew Olyphant - Mr Cab Driver - 2012 - Spray Paint, Charcoal, Acrylic, Oil, Oil Paint Stick On Canvas - 44&amp;#34; x 56&amp;#34;</v>
      </c>
      <c r="T181" s="1">
        <f t="shared" si="163"/>
        <v>117</v>
      </c>
      <c r="U181" s="1">
        <f t="shared" si="164"/>
        <v>127</v>
      </c>
    </row>
    <row r="182" spans="1:21">
      <c r="A182" t="s">
        <v>175</v>
      </c>
      <c r="B182">
        <f t="shared" si="152"/>
        <v>10</v>
      </c>
      <c r="C182">
        <f t="shared" ref="C182:L182" si="211">SEARCH("|",$A182,B182+1)</f>
        <v>63</v>
      </c>
      <c r="D182">
        <f t="shared" si="211"/>
        <v>77</v>
      </c>
      <c r="E182">
        <f t="shared" si="211"/>
        <v>92</v>
      </c>
      <c r="F182">
        <f t="shared" si="211"/>
        <v>113</v>
      </c>
      <c r="G182">
        <f t="shared" si="211"/>
        <v>124</v>
      </c>
      <c r="H182">
        <f t="shared" si="211"/>
        <v>176</v>
      </c>
      <c r="I182">
        <f t="shared" si="211"/>
        <v>294</v>
      </c>
      <c r="J182">
        <f t="shared" si="211"/>
        <v>414</v>
      </c>
      <c r="K182">
        <f t="shared" si="154"/>
        <v>417</v>
      </c>
      <c r="L182" s="1" t="str">
        <f t="shared" si="155"/>
        <v>imgUrl:Matthew-Olyphant-Defined-&amp;-Committed-2012.jpg</v>
      </c>
      <c r="M182" s="1" t="str">
        <f t="shared" si="156"/>
        <v>maxWidth:1600</v>
      </c>
      <c r="N182" s="1" t="str">
        <f t="shared" si="157"/>
        <v>maxHeight:2383</v>
      </c>
      <c r="O182" s="1" t="str">
        <f t="shared" si="158"/>
        <v>orientation:portrait</v>
      </c>
      <c r="P182" s="1" t="str">
        <f t="shared" si="159"/>
        <v>index2:178</v>
      </c>
      <c r="Q182" s="1" t="str">
        <f t="shared" si="160"/>
        <v>thumb:Matthew-Olyphant-Defined-&amp;-Committed-2012.jpg</v>
      </c>
      <c r="R182" s="1" t="str">
        <f t="shared" si="161"/>
        <v>alt:Matthew Olyphant - Defined &amp; Committed - 2012 - Spray Paint, Charcoal, Acrylic, Oil On Canvas - 28&amp;#34; x 40&amp;#34;</v>
      </c>
      <c r="S182" s="1" t="str">
        <f t="shared" si="162"/>
        <v>title:Matthew Olyphant - Defined &amp; Committed - 2012 - Spray Paint, Charcoal, Acrylic, Oil On Canvas - 28&amp;#34; x 40&amp;#34;</v>
      </c>
      <c r="T182" s="1">
        <f t="shared" si="163"/>
        <v>106</v>
      </c>
      <c r="U182" s="1">
        <f t="shared" si="164"/>
        <v>116</v>
      </c>
    </row>
    <row r="183" spans="1:21">
      <c r="A183" t="s">
        <v>176</v>
      </c>
      <c r="B183">
        <f t="shared" si="152"/>
        <v>10</v>
      </c>
      <c r="C183">
        <f t="shared" ref="C183:L183" si="212">SEARCH("|",$A183,B183+1)</f>
        <v>63</v>
      </c>
      <c r="D183">
        <f t="shared" si="212"/>
        <v>77</v>
      </c>
      <c r="E183">
        <f t="shared" si="212"/>
        <v>92</v>
      </c>
      <c r="F183">
        <f t="shared" si="212"/>
        <v>113</v>
      </c>
      <c r="G183">
        <f t="shared" si="212"/>
        <v>124</v>
      </c>
      <c r="H183">
        <f t="shared" si="212"/>
        <v>176</v>
      </c>
      <c r="I183">
        <f t="shared" si="212"/>
        <v>294</v>
      </c>
      <c r="J183">
        <f t="shared" si="212"/>
        <v>414</v>
      </c>
      <c r="K183">
        <f t="shared" si="154"/>
        <v>417</v>
      </c>
      <c r="L183" s="1" t="str">
        <f t="shared" si="155"/>
        <v>imgUrl:Matthew-Olyphant-Open-Sky-Open-Ether-2012.jpg</v>
      </c>
      <c r="M183" s="1" t="str">
        <f t="shared" si="156"/>
        <v>maxWidth:1600</v>
      </c>
      <c r="N183" s="1" t="str">
        <f t="shared" si="157"/>
        <v>maxHeight:2382</v>
      </c>
      <c r="O183" s="1" t="str">
        <f t="shared" si="158"/>
        <v>orientation:portrait</v>
      </c>
      <c r="P183" s="1" t="str">
        <f t="shared" si="159"/>
        <v>index2:179</v>
      </c>
      <c r="Q183" s="1" t="str">
        <f t="shared" si="160"/>
        <v>thumb:Matthew-Olyphant-Open-Sky-Open-Ether-2012.jpg</v>
      </c>
      <c r="R183" s="1" t="str">
        <f t="shared" si="161"/>
        <v>alt:Matthew Olyphant - Open Sky Open Ether - 2012 - Spray Paint, Charcoal, Acrylic, Oil On Canvas - 36&amp;#34; x 42&amp;#34;</v>
      </c>
      <c r="S183" s="1" t="str">
        <f t="shared" si="162"/>
        <v>title:Matthew Olyphant - Open Sky Open Ether - 2012 - Spray Paint, Charcoal, Acrylic, Oil On Canvas - 36&amp;#34; x 42&amp;#34;</v>
      </c>
      <c r="T183" s="1">
        <f t="shared" si="163"/>
        <v>106</v>
      </c>
      <c r="U183" s="1">
        <f t="shared" si="164"/>
        <v>116</v>
      </c>
    </row>
    <row r="184" spans="1:21">
      <c r="A184" t="s">
        <v>177</v>
      </c>
      <c r="B184">
        <f t="shared" si="152"/>
        <v>10</v>
      </c>
      <c r="C184">
        <f t="shared" ref="C184:L184" si="213">SEARCH("|",$A184,B184+1)</f>
        <v>57</v>
      </c>
      <c r="D184">
        <f t="shared" si="213"/>
        <v>71</v>
      </c>
      <c r="E184">
        <f t="shared" si="213"/>
        <v>86</v>
      </c>
      <c r="F184">
        <f t="shared" si="213"/>
        <v>107</v>
      </c>
      <c r="G184">
        <f t="shared" si="213"/>
        <v>118</v>
      </c>
      <c r="H184">
        <f t="shared" si="213"/>
        <v>164</v>
      </c>
      <c r="I184">
        <f t="shared" si="213"/>
        <v>283</v>
      </c>
      <c r="J184">
        <f t="shared" si="213"/>
        <v>404</v>
      </c>
      <c r="K184">
        <f t="shared" si="154"/>
        <v>407</v>
      </c>
      <c r="L184" s="1" t="str">
        <f t="shared" si="155"/>
        <v>imgUrl:Matthew-Olyphant-Downtown-Deal-2012.jpg</v>
      </c>
      <c r="M184" s="1" t="str">
        <f t="shared" si="156"/>
        <v>maxWidth:1600</v>
      </c>
      <c r="N184" s="1" t="str">
        <f t="shared" si="157"/>
        <v>maxHeight:1701</v>
      </c>
      <c r="O184" s="1" t="str">
        <f t="shared" si="158"/>
        <v>orientation:portrait</v>
      </c>
      <c r="P184" s="1" t="str">
        <f t="shared" si="159"/>
        <v>index2:180</v>
      </c>
      <c r="Q184" s="1" t="str">
        <f t="shared" si="160"/>
        <v>thumb:Matthew-Olyphant-Downtown-Deal-2012.jpg</v>
      </c>
      <c r="R184" s="1" t="str">
        <f t="shared" si="161"/>
        <v>alt:Matthew Olyphant - Downtown Deal - 2012 - Oil, Acrylic, Oil Paint Stick, Spray Paint On Canvas - 48&amp;#34; x 48&amp;#34;</v>
      </c>
      <c r="S184" s="1" t="str">
        <f t="shared" si="162"/>
        <v>title:Matthew Olyphant - Downtown Deal - 2012 - Oil, Acrylic, Oil Paint Stick, Spray Paint On Canvas - 48&amp;#34; x 48&amp;#34;</v>
      </c>
      <c r="T184" s="1">
        <f t="shared" si="163"/>
        <v>107</v>
      </c>
      <c r="U184" s="1">
        <f t="shared" si="164"/>
        <v>117</v>
      </c>
    </row>
    <row r="185" spans="1:21">
      <c r="A185" t="s">
        <v>178</v>
      </c>
      <c r="B185">
        <f t="shared" si="152"/>
        <v>10</v>
      </c>
      <c r="C185">
        <f t="shared" ref="C185:L185" si="214">SEARCH("|",$A185,B185+1)</f>
        <v>68</v>
      </c>
      <c r="D185">
        <f t="shared" si="214"/>
        <v>82</v>
      </c>
      <c r="E185">
        <f t="shared" si="214"/>
        <v>96</v>
      </c>
      <c r="F185">
        <f t="shared" si="214"/>
        <v>117</v>
      </c>
      <c r="G185">
        <f t="shared" si="214"/>
        <v>128</v>
      </c>
      <c r="H185">
        <f t="shared" si="214"/>
        <v>185</v>
      </c>
      <c r="I185">
        <f t="shared" si="214"/>
        <v>315</v>
      </c>
      <c r="J185">
        <f t="shared" si="214"/>
        <v>447</v>
      </c>
      <c r="K185">
        <f t="shared" si="154"/>
        <v>450</v>
      </c>
      <c r="L185" s="1" t="str">
        <f t="shared" si="155"/>
        <v>imgUrl:Matthew-Olyphant-Untitled-(Barbed-Wire)-1-2012.jpg</v>
      </c>
      <c r="M185" s="1" t="str">
        <f t="shared" si="156"/>
        <v>maxWidth:1600</v>
      </c>
      <c r="N185" s="1" t="str">
        <f t="shared" si="157"/>
        <v>maxHeight:955</v>
      </c>
      <c r="O185" s="1" t="str">
        <f t="shared" si="158"/>
        <v>orientation:portrait</v>
      </c>
      <c r="P185" s="1" t="str">
        <f t="shared" si="159"/>
        <v>index2:181</v>
      </c>
      <c r="Q185" s="1" t="str">
        <f t="shared" si="160"/>
        <v>thumb:Matthew-Olyphant-Untitled-(Barbed-Wire)-1-2012.jpg</v>
      </c>
      <c r="R185" s="1" t="str">
        <f t="shared" si="161"/>
        <v>alt:Matthew Olyphant - Untitled (Barbed Wire) 1 - 2012 - Oil, Acrylic, Oil Paint Stick, Spray Paint On Canvas - 32&amp;#34; x 64&amp;#34;</v>
      </c>
      <c r="S185" s="1" t="str">
        <f t="shared" si="162"/>
        <v>title:Matthew Olyphant - Untitled (Barbed Wire) 1 - 2012 - Oil, Acrylic, Oil Paint Stick, Spray Paint On Canvas - 32&amp;#34; x 64&amp;#34;</v>
      </c>
      <c r="T185" s="1">
        <f t="shared" si="163"/>
        <v>118</v>
      </c>
      <c r="U185" s="1">
        <f t="shared" si="164"/>
        <v>128</v>
      </c>
    </row>
    <row r="186" spans="1:21">
      <c r="A186" t="s">
        <v>179</v>
      </c>
      <c r="B186">
        <f t="shared" si="152"/>
        <v>10</v>
      </c>
      <c r="C186">
        <f t="shared" ref="C186:L186" si="215">SEARCH("|",$A186,B186+1)</f>
        <v>68</v>
      </c>
      <c r="D186">
        <f t="shared" si="215"/>
        <v>82</v>
      </c>
      <c r="E186">
        <f t="shared" si="215"/>
        <v>97</v>
      </c>
      <c r="F186">
        <f t="shared" si="215"/>
        <v>119</v>
      </c>
      <c r="G186">
        <f t="shared" si="215"/>
        <v>130</v>
      </c>
      <c r="H186">
        <f t="shared" si="215"/>
        <v>187</v>
      </c>
      <c r="I186">
        <f t="shared" si="215"/>
        <v>317</v>
      </c>
      <c r="J186">
        <f t="shared" si="215"/>
        <v>449</v>
      </c>
      <c r="K186">
        <f t="shared" si="154"/>
        <v>452</v>
      </c>
      <c r="L186" s="1" t="str">
        <f t="shared" si="155"/>
        <v>imgUrl:Matthew-Olyphant-Untitled-(Barbed-Wire)-2-2012.jpg</v>
      </c>
      <c r="M186" s="1" t="str">
        <f t="shared" si="156"/>
        <v>maxWidth:1600</v>
      </c>
      <c r="N186" s="1" t="str">
        <f t="shared" si="157"/>
        <v>maxHeight:1278</v>
      </c>
      <c r="O186" s="1" t="str">
        <f t="shared" si="158"/>
        <v>orientation:landscape</v>
      </c>
      <c r="P186" s="1" t="str">
        <f t="shared" si="159"/>
        <v>index2:182</v>
      </c>
      <c r="Q186" s="1" t="str">
        <f t="shared" si="160"/>
        <v>thumb:Matthew-Olyphant-Untitled-(Barbed-Wire)-2-2012.jpg</v>
      </c>
      <c r="R186" s="1" t="str">
        <f t="shared" si="161"/>
        <v>alt:Matthew Olyphant - Untitled (Barbed Wire) 2 - 2012 - Oil, Acrylic, Oil Paint Stick, Spray Paint On Canvas - 54&amp;#34; x 72&amp;#34;</v>
      </c>
      <c r="S186" s="1" t="str">
        <f t="shared" si="162"/>
        <v>title:Matthew Olyphant - Untitled (Barbed Wire) 2 - 2012 - Oil, Acrylic, Oil Paint Stick, Spray Paint On Canvas - 54&amp;#34; x 72&amp;#34;</v>
      </c>
      <c r="T186" s="1">
        <f t="shared" si="163"/>
        <v>118</v>
      </c>
      <c r="U186" s="1">
        <f t="shared" si="164"/>
        <v>128</v>
      </c>
    </row>
    <row r="187" spans="1:21">
      <c r="A187" t="s">
        <v>180</v>
      </c>
      <c r="B187">
        <f t="shared" si="152"/>
        <v>10</v>
      </c>
      <c r="C187">
        <f t="shared" ref="C187:L187" si="216">SEARCH("|",$A187,B187+1)</f>
        <v>68</v>
      </c>
      <c r="D187">
        <f t="shared" si="216"/>
        <v>82</v>
      </c>
      <c r="E187">
        <f t="shared" si="216"/>
        <v>96</v>
      </c>
      <c r="F187">
        <f t="shared" si="216"/>
        <v>117</v>
      </c>
      <c r="G187">
        <f t="shared" si="216"/>
        <v>128</v>
      </c>
      <c r="H187">
        <f t="shared" si="216"/>
        <v>185</v>
      </c>
      <c r="I187">
        <f t="shared" si="216"/>
        <v>315</v>
      </c>
      <c r="J187">
        <f t="shared" si="216"/>
        <v>447</v>
      </c>
      <c r="K187">
        <f t="shared" si="154"/>
        <v>450</v>
      </c>
      <c r="L187" s="1" t="str">
        <f t="shared" si="155"/>
        <v>imgUrl:Matthew-Olyphant-Untitled-(Barbed-Wire)-3-2012.jpg</v>
      </c>
      <c r="M187" s="1" t="str">
        <f t="shared" si="156"/>
        <v>maxWidth:1600</v>
      </c>
      <c r="N187" s="1" t="str">
        <f t="shared" si="157"/>
        <v>maxHeight:867</v>
      </c>
      <c r="O187" s="1" t="str">
        <f t="shared" si="158"/>
        <v>orientation:portrait</v>
      </c>
      <c r="P187" s="1" t="str">
        <f t="shared" si="159"/>
        <v>index2:183</v>
      </c>
      <c r="Q187" s="1" t="str">
        <f t="shared" si="160"/>
        <v>thumb:Matthew-Olyphant-Untitled-(Barbed-Wire)-3-2012.jpg</v>
      </c>
      <c r="R187" s="1" t="str">
        <f t="shared" si="161"/>
        <v>alt:Matthew Olyphant - Untitled (Barbed Wire) 3 - 2012 - Oil, Acrylic, Oil Paint Stick, Spray Paint On Canvas - 42&amp;#34; x 68&amp;#34;</v>
      </c>
      <c r="S187" s="1" t="str">
        <f t="shared" si="162"/>
        <v>title:Matthew Olyphant - Untitled (Barbed Wire) 3 - 2012 - Oil, Acrylic, Oil Paint Stick, Spray Paint On Canvas - 42&amp;#34; x 68&amp;#34;</v>
      </c>
      <c r="T187" s="1">
        <f t="shared" si="163"/>
        <v>118</v>
      </c>
      <c r="U187" s="1">
        <f t="shared" si="164"/>
        <v>128</v>
      </c>
    </row>
    <row r="188" spans="1:21">
      <c r="A188" t="s">
        <v>181</v>
      </c>
      <c r="B188">
        <f t="shared" si="152"/>
        <v>10</v>
      </c>
      <c r="C188">
        <f t="shared" ref="C188:L188" si="217">SEARCH("|",$A188,B188+1)</f>
        <v>58</v>
      </c>
      <c r="D188">
        <f t="shared" si="217"/>
        <v>72</v>
      </c>
      <c r="E188">
        <f t="shared" si="217"/>
        <v>87</v>
      </c>
      <c r="F188">
        <f t="shared" si="217"/>
        <v>109</v>
      </c>
      <c r="G188">
        <f t="shared" si="217"/>
        <v>120</v>
      </c>
      <c r="H188">
        <f t="shared" si="217"/>
        <v>167</v>
      </c>
      <c r="I188">
        <f t="shared" si="217"/>
        <v>297</v>
      </c>
      <c r="J188">
        <f t="shared" si="217"/>
        <v>429</v>
      </c>
      <c r="K188">
        <f t="shared" si="154"/>
        <v>432</v>
      </c>
      <c r="L188" s="1" t="str">
        <f t="shared" si="155"/>
        <v>imgUrl:Matthew-Olyphant-October-Bridge-2012.jpg</v>
      </c>
      <c r="M188" s="1" t="str">
        <f t="shared" si="156"/>
        <v>maxWidth:1600</v>
      </c>
      <c r="N188" s="1" t="str">
        <f t="shared" si="157"/>
        <v>maxHeight:1268</v>
      </c>
      <c r="O188" s="1" t="str">
        <f t="shared" si="158"/>
        <v>orientation:landscape</v>
      </c>
      <c r="P188" s="1" t="str">
        <f t="shared" si="159"/>
        <v>index2:184</v>
      </c>
      <c r="Q188" s="1" t="str">
        <f t="shared" si="160"/>
        <v>thumb:Matthew-Olyphant-October-Bridge-2012.jpg</v>
      </c>
      <c r="R188" s="1" t="str">
        <f t="shared" si="161"/>
        <v>alt:Matthew Olyphant - October Bridge - 2012 - Oil, Charcoal, Acrylic, Oil Paint Stick, Spray Paint On Canvas - 42&amp;#34; x 54&amp;#34;</v>
      </c>
      <c r="S188" s="1" t="str">
        <f t="shared" si="162"/>
        <v>title:Matthew Olyphant - October Bridge - 2012 - Oil, Charcoal, Acrylic, Oil Paint Stick, Spray Paint On Canvas - 42&amp;#34; x 54&amp;#34;</v>
      </c>
      <c r="T188" s="1">
        <f t="shared" si="163"/>
        <v>118</v>
      </c>
      <c r="U188" s="1">
        <f t="shared" si="164"/>
        <v>128</v>
      </c>
    </row>
    <row r="189" spans="1:21">
      <c r="A189" t="s">
        <v>182</v>
      </c>
      <c r="B189">
        <f t="shared" si="152"/>
        <v>10</v>
      </c>
      <c r="C189">
        <f t="shared" ref="C189:L189" si="218">SEARCH("|",$A189,B189+1)</f>
        <v>46</v>
      </c>
      <c r="D189">
        <f t="shared" si="218"/>
        <v>60</v>
      </c>
      <c r="E189">
        <f t="shared" si="218"/>
        <v>74</v>
      </c>
      <c r="F189">
        <f t="shared" si="218"/>
        <v>95</v>
      </c>
      <c r="G189">
        <f t="shared" si="218"/>
        <v>106</v>
      </c>
      <c r="H189">
        <f t="shared" si="218"/>
        <v>141</v>
      </c>
      <c r="I189">
        <f t="shared" si="218"/>
        <v>261</v>
      </c>
      <c r="J189">
        <f t="shared" si="218"/>
        <v>383</v>
      </c>
      <c r="K189">
        <f t="shared" si="154"/>
        <v>386</v>
      </c>
      <c r="L189" s="1" t="str">
        <f t="shared" si="155"/>
        <v>imgUrl:Matthew-Olyphant-KL-2012.jpg</v>
      </c>
      <c r="M189" s="1" t="str">
        <f t="shared" si="156"/>
        <v>maxWidth:1600</v>
      </c>
      <c r="N189" s="1" t="str">
        <f t="shared" si="157"/>
        <v>maxHeight:848</v>
      </c>
      <c r="O189" s="1" t="str">
        <f t="shared" si="158"/>
        <v>orientation:portrait</v>
      </c>
      <c r="P189" s="1" t="str">
        <f t="shared" si="159"/>
        <v>index2:185</v>
      </c>
      <c r="Q189" s="1" t="str">
        <f t="shared" si="160"/>
        <v>thumb:Matthew-Olyphant-KL-2012.jpg</v>
      </c>
      <c r="R189" s="1" t="str">
        <f t="shared" si="161"/>
        <v>alt:Matthew Olyphant - KL - 2012 - (Commission Piece) Charcoal, Spray Paint, Acrylic, Oil On Canvas - 36&amp;#34; x 62&amp;#34;</v>
      </c>
      <c r="S189" s="1" t="str">
        <f t="shared" si="162"/>
        <v>title:Matthew Olyphant - KL - 2012 - (Commission Piece) Charcoal, Spray Paint, Acrylic, Oil On Canvas - 36&amp;#34; x 62&amp;#34;</v>
      </c>
      <c r="T189" s="1">
        <f t="shared" si="163"/>
        <v>108</v>
      </c>
      <c r="U189" s="1">
        <f t="shared" si="164"/>
        <v>118</v>
      </c>
    </row>
    <row r="190" spans="1:21">
      <c r="A190" t="s">
        <v>183</v>
      </c>
      <c r="B190">
        <f t="shared" si="152"/>
        <v>10</v>
      </c>
      <c r="C190">
        <f t="shared" ref="C190:L190" si="219">SEARCH("|",$A190,B190+1)</f>
        <v>68</v>
      </c>
      <c r="D190">
        <f t="shared" si="219"/>
        <v>82</v>
      </c>
      <c r="E190">
        <f t="shared" si="219"/>
        <v>96</v>
      </c>
      <c r="F190">
        <f t="shared" si="219"/>
        <v>117</v>
      </c>
      <c r="G190">
        <f t="shared" si="219"/>
        <v>128</v>
      </c>
      <c r="H190">
        <f t="shared" si="219"/>
        <v>185</v>
      </c>
      <c r="I190">
        <f t="shared" si="219"/>
        <v>315</v>
      </c>
      <c r="J190">
        <f t="shared" si="219"/>
        <v>447</v>
      </c>
      <c r="K190">
        <f t="shared" si="154"/>
        <v>450</v>
      </c>
      <c r="L190" s="1" t="str">
        <f t="shared" si="155"/>
        <v>imgUrl:Matthew-Olyphant-Untitled-(Barbed-Wire)-4-2012.jpg</v>
      </c>
      <c r="M190" s="1" t="str">
        <f t="shared" si="156"/>
        <v>maxWidth:1600</v>
      </c>
      <c r="N190" s="1" t="str">
        <f t="shared" si="157"/>
        <v>maxHeight:791</v>
      </c>
      <c r="O190" s="1" t="str">
        <f t="shared" si="158"/>
        <v>orientation:portrait</v>
      </c>
      <c r="P190" s="1" t="str">
        <f t="shared" si="159"/>
        <v>index2:186</v>
      </c>
      <c r="Q190" s="1" t="str">
        <f t="shared" si="160"/>
        <v>thumb:Matthew-Olyphant-Untitled-(Barbed-Wire)-4-2012.jpg</v>
      </c>
      <c r="R190" s="1" t="str">
        <f t="shared" si="161"/>
        <v>alt:Matthew Olyphant - Untitled (Barbed Wire) 4 - 2012 - Oil, Acrylic, Oil Paint Stick, Spray Paint On Canvas - 32&amp;#34; x 46&amp;#34;</v>
      </c>
      <c r="S190" s="1" t="str">
        <f t="shared" si="162"/>
        <v>title:Matthew Olyphant - Untitled (Barbed Wire) 4 - 2012 - Oil, Acrylic, Oil Paint Stick, Spray Paint On Canvas - 32&amp;#34; x 46&amp;#34;</v>
      </c>
      <c r="T190" s="1">
        <f t="shared" si="163"/>
        <v>118</v>
      </c>
      <c r="U190" s="1">
        <f t="shared" si="164"/>
        <v>128</v>
      </c>
    </row>
    <row r="191" spans="1:21">
      <c r="A191" t="s">
        <v>184</v>
      </c>
      <c r="B191">
        <f t="shared" si="152"/>
        <v>10</v>
      </c>
      <c r="C191">
        <f t="shared" ref="C191:L191" si="220">SEARCH("|",$A191,B191+1)</f>
        <v>57</v>
      </c>
      <c r="D191">
        <f t="shared" si="220"/>
        <v>71</v>
      </c>
      <c r="E191">
        <f t="shared" si="220"/>
        <v>86</v>
      </c>
      <c r="F191">
        <f t="shared" si="220"/>
        <v>107</v>
      </c>
      <c r="G191">
        <f t="shared" si="220"/>
        <v>118</v>
      </c>
      <c r="H191">
        <f t="shared" si="220"/>
        <v>164</v>
      </c>
      <c r="I191">
        <f t="shared" si="220"/>
        <v>283</v>
      </c>
      <c r="J191">
        <f t="shared" si="220"/>
        <v>404</v>
      </c>
      <c r="K191">
        <f t="shared" si="154"/>
        <v>407</v>
      </c>
      <c r="L191" s="1" t="str">
        <f t="shared" si="155"/>
        <v>imgUrl:Matthew-Olyphant-Sleep-Walking-2012.jpg</v>
      </c>
      <c r="M191" s="1" t="str">
        <f t="shared" si="156"/>
        <v>maxWidth:1600</v>
      </c>
      <c r="N191" s="1" t="str">
        <f t="shared" si="157"/>
        <v>maxHeight:2674</v>
      </c>
      <c r="O191" s="1" t="str">
        <f t="shared" si="158"/>
        <v>orientation:portrait</v>
      </c>
      <c r="P191" s="1" t="str">
        <f t="shared" si="159"/>
        <v>index2:187</v>
      </c>
      <c r="Q191" s="1" t="str">
        <f t="shared" si="160"/>
        <v>thumb:Matthew-Olyphant-Sleep-Walking-2012.jpg</v>
      </c>
      <c r="R191" s="1" t="str">
        <f t="shared" si="161"/>
        <v>alt:Matthew Olyphant - Sleep Walking - 2012 - Oil, Acrylic, Oil Paint Stick, Spray Paint On Canvas - 30&amp;#34; x 62&amp;#34;</v>
      </c>
      <c r="S191" s="1" t="str">
        <f t="shared" si="162"/>
        <v>title:Matthew Olyphant - Sleep Walking - 2012 - Oil, Acrylic, Oil Paint Stick, Spray Paint On Canvas - 30&amp;#34; x 62&amp;#34;</v>
      </c>
      <c r="T191" s="1">
        <f t="shared" si="163"/>
        <v>107</v>
      </c>
      <c r="U191" s="1">
        <f t="shared" si="164"/>
        <v>117</v>
      </c>
    </row>
    <row r="192" spans="1:21">
      <c r="A192" t="s">
        <v>185</v>
      </c>
      <c r="B192">
        <f t="shared" si="152"/>
        <v>10</v>
      </c>
      <c r="C192">
        <f t="shared" ref="C192:L192" si="221">SEARCH("|",$A192,B192+1)</f>
        <v>55</v>
      </c>
      <c r="D192">
        <f t="shared" si="221"/>
        <v>69</v>
      </c>
      <c r="E192">
        <f t="shared" si="221"/>
        <v>84</v>
      </c>
      <c r="F192">
        <f t="shared" si="221"/>
        <v>106</v>
      </c>
      <c r="G192">
        <f t="shared" si="221"/>
        <v>117</v>
      </c>
      <c r="H192">
        <f t="shared" si="221"/>
        <v>161</v>
      </c>
      <c r="I192">
        <f t="shared" si="221"/>
        <v>288</v>
      </c>
      <c r="J192">
        <f t="shared" si="221"/>
        <v>417</v>
      </c>
      <c r="K192">
        <f t="shared" si="154"/>
        <v>420</v>
      </c>
      <c r="L192" s="1" t="str">
        <f t="shared" si="155"/>
        <v>imgUrl:Matthew-Olyphant-Day-Tripper-2012.jpg</v>
      </c>
      <c r="M192" s="1" t="str">
        <f t="shared" si="156"/>
        <v>maxWidth:1600</v>
      </c>
      <c r="N192" s="1" t="str">
        <f t="shared" si="157"/>
        <v>maxHeight:1090</v>
      </c>
      <c r="O192" s="1" t="str">
        <f t="shared" si="158"/>
        <v>orientation:landscape</v>
      </c>
      <c r="P192" s="1" t="str">
        <f t="shared" si="159"/>
        <v>index2:188</v>
      </c>
      <c r="Q192" s="1" t="str">
        <f t="shared" si="160"/>
        <v>thumb:Matthew-Olyphant-Day-Tripper-2012.jpg</v>
      </c>
      <c r="R192" s="1" t="str">
        <f t="shared" si="161"/>
        <v>alt:Matthew Olyphant - Day Tripper - 2012 - Oil, Acrylic, Oil Paint Stick, Spray Paint, Charcoal On Canvas - 44&amp;#34; x 64&amp;#34;</v>
      </c>
      <c r="S192" s="1" t="str">
        <f t="shared" si="162"/>
        <v>title:Matthew Olyphant - Day Tripper - 2012 - Oil, Acrylic, Oil Paint Stick, Spray Paint, Charcoal On Canvas - 44&amp;#34; x 64&amp;#34;</v>
      </c>
      <c r="T192" s="1">
        <f t="shared" si="163"/>
        <v>115</v>
      </c>
      <c r="U192" s="1">
        <f t="shared" si="164"/>
        <v>125</v>
      </c>
    </row>
    <row r="193" spans="1:21">
      <c r="A193" t="s">
        <v>186</v>
      </c>
      <c r="B193">
        <f t="shared" si="152"/>
        <v>10</v>
      </c>
      <c r="C193">
        <f t="shared" ref="C193:L193" si="222">SEARCH("|",$A193,B193+1)</f>
        <v>49</v>
      </c>
      <c r="D193">
        <f t="shared" si="222"/>
        <v>63</v>
      </c>
      <c r="E193">
        <f t="shared" si="222"/>
        <v>78</v>
      </c>
      <c r="F193">
        <f t="shared" si="222"/>
        <v>100</v>
      </c>
      <c r="G193">
        <f t="shared" si="222"/>
        <v>111</v>
      </c>
      <c r="H193">
        <f t="shared" si="222"/>
        <v>149</v>
      </c>
      <c r="I193">
        <f t="shared" si="222"/>
        <v>270</v>
      </c>
      <c r="J193">
        <f t="shared" si="222"/>
        <v>393</v>
      </c>
      <c r="K193">
        <f t="shared" si="154"/>
        <v>396</v>
      </c>
      <c r="L193" s="1" t="str">
        <f t="shared" si="155"/>
        <v>imgUrl:Matthew-Olyphant-Autum-2012.jpg</v>
      </c>
      <c r="M193" s="1" t="str">
        <f t="shared" si="156"/>
        <v>maxWidth:1600</v>
      </c>
      <c r="N193" s="1" t="str">
        <f t="shared" si="157"/>
        <v>maxHeight:1251</v>
      </c>
      <c r="O193" s="1" t="str">
        <f t="shared" si="158"/>
        <v>orientation:landscape</v>
      </c>
      <c r="P193" s="1" t="str">
        <f t="shared" si="159"/>
        <v>index2:189</v>
      </c>
      <c r="Q193" s="1" t="str">
        <f t="shared" si="160"/>
        <v>thumb:Matthew-Olyphant-Autum-2012.jpg</v>
      </c>
      <c r="R193" s="1" t="str">
        <f t="shared" si="161"/>
        <v>alt:Matthew Olyphant - Autum - 2012 - Oil, Acrylic, Oil Paint Stick, Spray Paint, Charcoal On Canvas - 46&amp;#34; x 54&amp;#34;</v>
      </c>
      <c r="S193" s="1" t="str">
        <f t="shared" si="162"/>
        <v>title:Matthew Olyphant - Autum - 2012 - Oil, Acrylic, Oil Paint Stick, Spray Paint, Charcoal On Canvas - 46&amp;#34; x 54&amp;#34;</v>
      </c>
      <c r="T193" s="1">
        <f t="shared" si="163"/>
        <v>109</v>
      </c>
      <c r="U193" s="1">
        <f t="shared" si="164"/>
        <v>119</v>
      </c>
    </row>
    <row r="194" spans="1:21">
      <c r="A194" t="s">
        <v>187</v>
      </c>
      <c r="B194">
        <f t="shared" si="152"/>
        <v>10</v>
      </c>
      <c r="C194">
        <f t="shared" ref="C194:L194" si="223">SEARCH("|",$A194,B194+1)</f>
        <v>74</v>
      </c>
      <c r="D194">
        <f t="shared" si="223"/>
        <v>88</v>
      </c>
      <c r="E194">
        <f t="shared" si="223"/>
        <v>103</v>
      </c>
      <c r="F194">
        <f t="shared" si="223"/>
        <v>125</v>
      </c>
      <c r="G194">
        <f t="shared" si="223"/>
        <v>136</v>
      </c>
      <c r="H194">
        <f t="shared" si="223"/>
        <v>199</v>
      </c>
      <c r="I194">
        <f t="shared" si="223"/>
        <v>364</v>
      </c>
      <c r="J194">
        <f t="shared" si="223"/>
        <v>531</v>
      </c>
      <c r="K194">
        <f t="shared" si="154"/>
        <v>534</v>
      </c>
      <c r="L194" s="1" t="str">
        <f t="shared" si="155"/>
        <v>imgUrl:Matthew-Olyphant-Medicine-Shop-(Double-Feature)-2012.jpg</v>
      </c>
      <c r="M194" s="1" t="str">
        <f t="shared" si="156"/>
        <v>maxWidth:1600</v>
      </c>
      <c r="N194" s="1" t="str">
        <f t="shared" si="157"/>
        <v>maxHeight:1529</v>
      </c>
      <c r="O194" s="1" t="str">
        <f t="shared" si="158"/>
        <v>orientation:landscape</v>
      </c>
      <c r="P194" s="1" t="str">
        <f t="shared" si="159"/>
        <v>index2:190</v>
      </c>
      <c r="Q194" s="1" t="str">
        <f t="shared" si="160"/>
        <v>thumb:Matthew-Olyphant-Medicine-Shop-(Double-Feature)-2012.jpg</v>
      </c>
      <c r="R194" s="1" t="str">
        <f t="shared" si="161"/>
        <v>alt:Matthew Olyphant - Medicine Shop (Double Feature) - 2012 - (Commission Piece) Oil, Acrylic, Spray Paint, Charcoal, Oil Paint Stick On Canvas - 48&amp;#34; x 48&amp;#34;</v>
      </c>
      <c r="S194" s="1" t="str">
        <f t="shared" si="162"/>
        <v>title:Matthew Olyphant - Medicine Shop (Double Feature) - 2012 - (Commission Piece) Oil, Acrylic, Spray Paint, Charcoal, Oil Paint Stick On Canvas - 48&amp;#34; x 48&amp;#34;</v>
      </c>
      <c r="T194" s="1">
        <f t="shared" si="163"/>
        <v>153</v>
      </c>
      <c r="U194" s="1">
        <f t="shared" si="164"/>
        <v>163</v>
      </c>
    </row>
    <row r="195" spans="1:21">
      <c r="A195" t="s">
        <v>188</v>
      </c>
      <c r="B195">
        <f t="shared" si="152"/>
        <v>10</v>
      </c>
      <c r="C195">
        <f t="shared" ref="C195:L195" si="224">SEARCH("|",$A195,B195+1)</f>
        <v>60</v>
      </c>
      <c r="D195">
        <f t="shared" si="224"/>
        <v>74</v>
      </c>
      <c r="E195">
        <f t="shared" si="224"/>
        <v>89</v>
      </c>
      <c r="F195">
        <f t="shared" si="224"/>
        <v>110</v>
      </c>
      <c r="G195">
        <f t="shared" si="224"/>
        <v>121</v>
      </c>
      <c r="H195">
        <f t="shared" si="224"/>
        <v>170</v>
      </c>
      <c r="I195">
        <f t="shared" si="224"/>
        <v>283</v>
      </c>
      <c r="J195">
        <f t="shared" si="224"/>
        <v>398</v>
      </c>
      <c r="K195">
        <f t="shared" si="154"/>
        <v>401</v>
      </c>
      <c r="L195" s="1" t="str">
        <f t="shared" si="155"/>
        <v>imgUrl:Matthew-Olyphant-You-Asked-For-It-2012.jpg</v>
      </c>
      <c r="M195" s="1" t="str">
        <f t="shared" si="156"/>
        <v>maxWidth:1600</v>
      </c>
      <c r="N195" s="1" t="str">
        <f t="shared" si="157"/>
        <v>maxHeight:2045</v>
      </c>
      <c r="O195" s="1" t="str">
        <f t="shared" si="158"/>
        <v>orientation:portrait</v>
      </c>
      <c r="P195" s="1" t="str">
        <f t="shared" si="159"/>
        <v>index2:191</v>
      </c>
      <c r="Q195" s="1" t="str">
        <f t="shared" si="160"/>
        <v>thumb:Matthew-Olyphant-You-Asked-For-It-2012.jpg</v>
      </c>
      <c r="R195" s="1" t="str">
        <f t="shared" si="161"/>
        <v>alt:Matthew Olyphant - You Asked For It - 2012 - Oil, Spray Paint, Oil Paint Stick On Canvas - 44&amp;#34; x 58&amp;#34;</v>
      </c>
      <c r="S195" s="1" t="str">
        <f t="shared" si="162"/>
        <v>title:Matthew Olyphant - You Asked For It - 2012 - Oil, Spray Paint, Oil Paint Stick On Canvas - 44&amp;#34; x 58&amp;#34;</v>
      </c>
      <c r="T195" s="1">
        <f t="shared" si="163"/>
        <v>101</v>
      </c>
      <c r="U195" s="1">
        <f t="shared" si="164"/>
        <v>111</v>
      </c>
    </row>
    <row r="196" spans="1:21">
      <c r="A196" t="s">
        <v>189</v>
      </c>
      <c r="B196">
        <f t="shared" si="152"/>
        <v>10</v>
      </c>
      <c r="C196">
        <f t="shared" ref="C196:L196" si="225">SEARCH("|",$A196,B196+1)</f>
        <v>47</v>
      </c>
      <c r="D196">
        <f t="shared" si="225"/>
        <v>61</v>
      </c>
      <c r="E196">
        <f t="shared" si="225"/>
        <v>76</v>
      </c>
      <c r="F196">
        <f t="shared" si="225"/>
        <v>97</v>
      </c>
      <c r="G196">
        <f t="shared" si="225"/>
        <v>108</v>
      </c>
      <c r="H196">
        <f t="shared" si="225"/>
        <v>144</v>
      </c>
      <c r="I196">
        <f t="shared" si="225"/>
        <v>236</v>
      </c>
      <c r="J196">
        <f t="shared" si="225"/>
        <v>330</v>
      </c>
      <c r="K196">
        <f t="shared" si="154"/>
        <v>333</v>
      </c>
      <c r="L196" s="1" t="str">
        <f t="shared" si="155"/>
        <v>imgUrl:Matthew-Olyphant-JKL-2012.jpg</v>
      </c>
      <c r="M196" s="1" t="str">
        <f t="shared" si="156"/>
        <v>maxWidth:1600</v>
      </c>
      <c r="N196" s="1" t="str">
        <f t="shared" si="157"/>
        <v>maxHeight:2187</v>
      </c>
      <c r="O196" s="1" t="str">
        <f t="shared" si="158"/>
        <v>orientation:portrait</v>
      </c>
      <c r="P196" s="1" t="str">
        <f t="shared" si="159"/>
        <v>index2:192</v>
      </c>
      <c r="Q196" s="1" t="str">
        <f t="shared" si="160"/>
        <v>thumb:Matthew-Olyphant-JKL-2012.jpg</v>
      </c>
      <c r="R196" s="1" t="str">
        <f t="shared" si="161"/>
        <v>alt:Matthew Olyphant - JKL - 2012 - Spray Paint, Oil, Acrylic On Canvas - 46&amp;#34; x 54&amp;#34;</v>
      </c>
      <c r="S196" s="1" t="str">
        <f t="shared" si="162"/>
        <v>title:Matthew Olyphant - JKL - 2012 - Spray Paint, Oil, Acrylic On Canvas - 46&amp;#34; x 54&amp;#34;</v>
      </c>
      <c r="T196" s="1">
        <f t="shared" si="163"/>
        <v>80</v>
      </c>
      <c r="U196" s="1">
        <f t="shared" si="164"/>
        <v>90</v>
      </c>
    </row>
    <row r="197" spans="1:21">
      <c r="A197" t="s">
        <v>190</v>
      </c>
      <c r="B197">
        <f t="shared" si="152"/>
        <v>10</v>
      </c>
      <c r="C197">
        <f t="shared" ref="C197:L197" si="226">SEARCH("|",$A197,B197+1)</f>
        <v>55</v>
      </c>
      <c r="D197">
        <f t="shared" si="226"/>
        <v>69</v>
      </c>
      <c r="E197">
        <f t="shared" si="226"/>
        <v>84</v>
      </c>
      <c r="F197">
        <f t="shared" si="226"/>
        <v>106</v>
      </c>
      <c r="G197">
        <f t="shared" si="226"/>
        <v>117</v>
      </c>
      <c r="H197">
        <f t="shared" si="226"/>
        <v>161</v>
      </c>
      <c r="I197">
        <f t="shared" si="226"/>
        <v>288</v>
      </c>
      <c r="J197">
        <f t="shared" si="226"/>
        <v>417</v>
      </c>
      <c r="K197">
        <f t="shared" si="154"/>
        <v>420</v>
      </c>
      <c r="L197" s="1" t="str">
        <f t="shared" si="155"/>
        <v>imgUrl:Matthew-Olyphant-000-Adeline-2012.jpg</v>
      </c>
      <c r="M197" s="1" t="str">
        <f t="shared" si="156"/>
        <v>maxWidth:1600</v>
      </c>
      <c r="N197" s="1" t="str">
        <f t="shared" si="157"/>
        <v>maxHeight:1162</v>
      </c>
      <c r="O197" s="1" t="str">
        <f t="shared" si="158"/>
        <v>orientation:landscape</v>
      </c>
      <c r="P197" s="1" t="str">
        <f t="shared" si="159"/>
        <v>index2:193</v>
      </c>
      <c r="Q197" s="1" t="str">
        <f t="shared" si="160"/>
        <v>thumb:Matthew-Olyphant-000-Adeline-2012.jpg</v>
      </c>
      <c r="R197" s="1" t="str">
        <f t="shared" si="161"/>
        <v>alt:Matthew Olyphant - 000 Adeline - 2012 - Spray Paint, Charcoal, Acrylic, Oil, Oil Paint Stick On Canvas - 46&amp;#34; x 60&amp;#34;</v>
      </c>
      <c r="S197" s="1" t="str">
        <f t="shared" si="162"/>
        <v>title:Matthew Olyphant - 000 Adeline - 2012 - Spray Paint, Charcoal, Acrylic, Oil, Oil Paint Stick On Canvas - 46&amp;#34; x 60&amp;#34;</v>
      </c>
      <c r="T197" s="1">
        <f t="shared" si="163"/>
        <v>115</v>
      </c>
      <c r="U197" s="1">
        <f t="shared" si="164"/>
        <v>125</v>
      </c>
    </row>
    <row r="198" spans="1:21">
      <c r="A198" t="s">
        <v>191</v>
      </c>
      <c r="B198">
        <f t="shared" si="152"/>
        <v>10</v>
      </c>
      <c r="C198">
        <f t="shared" ref="C198:L198" si="227">SEARCH("|",$A198,B198+1)</f>
        <v>54</v>
      </c>
      <c r="D198">
        <f t="shared" si="227"/>
        <v>68</v>
      </c>
      <c r="E198">
        <f t="shared" si="227"/>
        <v>83</v>
      </c>
      <c r="F198">
        <f t="shared" si="227"/>
        <v>105</v>
      </c>
      <c r="G198">
        <f t="shared" si="227"/>
        <v>116</v>
      </c>
      <c r="H198">
        <f t="shared" si="227"/>
        <v>159</v>
      </c>
      <c r="I198">
        <f t="shared" si="227"/>
        <v>285</v>
      </c>
      <c r="J198">
        <f t="shared" si="227"/>
        <v>413</v>
      </c>
      <c r="K198">
        <f t="shared" si="154"/>
        <v>416</v>
      </c>
      <c r="L198" s="1" t="str">
        <f t="shared" si="155"/>
        <v>imgUrl:Matthew-Olyphant-Poets-Life-2012.jpg</v>
      </c>
      <c r="M198" s="1" t="str">
        <f t="shared" si="156"/>
        <v>maxWidth:1600</v>
      </c>
      <c r="N198" s="1" t="str">
        <f t="shared" si="157"/>
        <v>maxHeight:1296</v>
      </c>
      <c r="O198" s="1" t="str">
        <f t="shared" si="158"/>
        <v>orientation:landscape</v>
      </c>
      <c r="P198" s="1" t="str">
        <f t="shared" si="159"/>
        <v>index2:194</v>
      </c>
      <c r="Q198" s="1" t="str">
        <f t="shared" si="160"/>
        <v>thumb:Matthew-Olyphant-Poets-Life-2012.jpg</v>
      </c>
      <c r="R198" s="1" t="str">
        <f t="shared" si="161"/>
        <v>alt:Matthew Olyphant - Poets Life - 2012 - Oil, Acrylic, Oil Paint Stick, Spray Paint, Charcoal On Canvas - 44&amp;#34; x 58&amp;#34;</v>
      </c>
      <c r="S198" s="1" t="str">
        <f t="shared" si="162"/>
        <v>title:Matthew Olyphant - Poets Life - 2012 - Oil, Acrylic, Oil Paint Stick, Spray Paint, Charcoal On Canvas - 44&amp;#34; x 58&amp;#34;</v>
      </c>
      <c r="T198" s="1">
        <f t="shared" si="163"/>
        <v>114</v>
      </c>
      <c r="U198" s="1">
        <f t="shared" si="164"/>
        <v>124</v>
      </c>
    </row>
    <row r="199" spans="1:21">
      <c r="A199" t="s">
        <v>192</v>
      </c>
      <c r="B199">
        <f t="shared" ref="B199:B257" si="228">SEARCH("|",$A199)</f>
        <v>10</v>
      </c>
      <c r="C199">
        <f t="shared" ref="C199:L199" si="229">SEARCH("|",$A199,B199+1)</f>
        <v>53</v>
      </c>
      <c r="D199">
        <f t="shared" si="229"/>
        <v>67</v>
      </c>
      <c r="E199">
        <f t="shared" si="229"/>
        <v>82</v>
      </c>
      <c r="F199">
        <f t="shared" si="229"/>
        <v>104</v>
      </c>
      <c r="G199">
        <f t="shared" si="229"/>
        <v>115</v>
      </c>
      <c r="H199">
        <f t="shared" si="229"/>
        <v>157</v>
      </c>
      <c r="I199">
        <f t="shared" si="229"/>
        <v>301</v>
      </c>
      <c r="J199">
        <f t="shared" si="229"/>
        <v>447</v>
      </c>
      <c r="K199">
        <f t="shared" ref="K199:K228" si="230">LEN(A199)</f>
        <v>450</v>
      </c>
      <c r="L199" s="1" t="str">
        <f t="shared" ref="L199:L228" si="231">MID($A199,B199+1,C199-B199-1)</f>
        <v>imgUrl:Matthew-Olyphant-Sno-White-2012.jpg</v>
      </c>
      <c r="M199" s="1" t="str">
        <f t="shared" ref="M199:M228" si="232">MID($A199,C199+1,D199-C199-1)</f>
        <v>maxWidth:1600</v>
      </c>
      <c r="N199" s="1" t="str">
        <f t="shared" ref="N199:N228" si="233">MID($A199,D199+1,E199-D199-1)</f>
        <v>maxHeight:1076</v>
      </c>
      <c r="O199" s="1" t="str">
        <f t="shared" ref="O199:O228" si="234">MID($A199,E199+1,F199-E199-1)</f>
        <v>orientation:landscape</v>
      </c>
      <c r="P199" s="1" t="str">
        <f t="shared" ref="P199:P228" si="235">MID($A199,F199+1,G199-F199-1)</f>
        <v>index2:195</v>
      </c>
      <c r="Q199" s="1" t="str">
        <f t="shared" ref="Q199:Q228" si="236">MID($A199,G199+1,H199-G199-1)</f>
        <v>thumb:Matthew-Olyphant-Sno-White-2012.jpg</v>
      </c>
      <c r="R199" s="1" t="str">
        <f t="shared" ref="R199:R228" si="237">MID($A199,H199+1,I199-H199-1)</f>
        <v>alt:Matthew Olyphant - Sno-White - 2012 - (Commission Piece) Oil, Acrylic, Spray Paint, Charcoal, Oil Paint Stick On Canvas - 54&amp;#34; x 72&amp;#34;</v>
      </c>
      <c r="S199" s="1" t="str">
        <f t="shared" ref="S199:S228" si="238">MID($A199,I199+1,J199-I199-1)</f>
        <v>title:Matthew Olyphant - Sno-White - 2012 - (Commission Piece) Oil, Acrylic, Spray Paint, Charcoal, Oil Paint Stick On Canvas - 54&amp;#34; x 72&amp;#34;</v>
      </c>
      <c r="T199" s="1">
        <f t="shared" ref="T199:T257" si="239">SEARCH("#34",S199)</f>
        <v>132</v>
      </c>
      <c r="U199" s="1">
        <f t="shared" ref="U199:U228" si="240">SEARCH("#34",S199,T199+1)</f>
        <v>142</v>
      </c>
    </row>
    <row r="200" spans="1:21">
      <c r="A200" t="s">
        <v>193</v>
      </c>
      <c r="B200">
        <f t="shared" si="228"/>
        <v>10</v>
      </c>
      <c r="C200">
        <f t="shared" ref="C200:L200" si="241">SEARCH("|",$A200,B200+1)</f>
        <v>53</v>
      </c>
      <c r="D200">
        <f t="shared" si="241"/>
        <v>67</v>
      </c>
      <c r="E200">
        <f t="shared" si="241"/>
        <v>82</v>
      </c>
      <c r="F200">
        <f t="shared" si="241"/>
        <v>104</v>
      </c>
      <c r="G200">
        <f t="shared" si="241"/>
        <v>115</v>
      </c>
      <c r="H200">
        <f t="shared" si="241"/>
        <v>157</v>
      </c>
      <c r="I200">
        <f t="shared" si="241"/>
        <v>282</v>
      </c>
      <c r="J200">
        <f t="shared" si="241"/>
        <v>409</v>
      </c>
      <c r="K200">
        <f t="shared" si="230"/>
        <v>412</v>
      </c>
      <c r="L200" s="1" t="str">
        <f t="shared" si="231"/>
        <v>imgUrl:Matthew-Olyphant-City-Hall-2008.jpg</v>
      </c>
      <c r="M200" s="1" t="str">
        <f t="shared" si="232"/>
        <v>maxWidth:1600</v>
      </c>
      <c r="N200" s="1" t="str">
        <f t="shared" si="233"/>
        <v>maxHeight:1317</v>
      </c>
      <c r="O200" s="1" t="str">
        <f t="shared" si="234"/>
        <v>orientation:landscape</v>
      </c>
      <c r="P200" s="1" t="str">
        <f t="shared" si="235"/>
        <v>index2:196</v>
      </c>
      <c r="Q200" s="1" t="str">
        <f t="shared" si="236"/>
        <v>thumb:Matthew-Olyphant-City-Hall-2008.jpg</v>
      </c>
      <c r="R200" s="1" t="str">
        <f t="shared" si="237"/>
        <v>alt:Matthew Olyphant - City Hall - 2008 - Oil, Acrylic, Oil Paint Stick, Spray Paint, Charcoal On Canvas - 46&amp;#34; x 58&amp;#34;</v>
      </c>
      <c r="S200" s="1" t="str">
        <f t="shared" si="238"/>
        <v>title:Matthew Olyphant - City Hall - 2008 - Oil, Acrylic, Oil Paint Stick, Spray Paint, Charcoal On Canvas - 46&amp;#34; x 58&amp;#34;</v>
      </c>
      <c r="T200" s="1">
        <f t="shared" si="239"/>
        <v>113</v>
      </c>
      <c r="U200" s="1">
        <f t="shared" si="240"/>
        <v>123</v>
      </c>
    </row>
    <row r="201" spans="1:21">
      <c r="A201" t="s">
        <v>194</v>
      </c>
      <c r="B201">
        <f t="shared" si="228"/>
        <v>10</v>
      </c>
      <c r="C201">
        <f t="shared" ref="C201:L201" si="242">SEARCH("|",$A201,B201+1)</f>
        <v>55</v>
      </c>
      <c r="D201">
        <f t="shared" si="242"/>
        <v>69</v>
      </c>
      <c r="E201">
        <f t="shared" si="242"/>
        <v>84</v>
      </c>
      <c r="F201">
        <f t="shared" si="242"/>
        <v>106</v>
      </c>
      <c r="G201">
        <f t="shared" si="242"/>
        <v>117</v>
      </c>
      <c r="H201">
        <f t="shared" si="242"/>
        <v>161</v>
      </c>
      <c r="I201">
        <f t="shared" si="242"/>
        <v>297</v>
      </c>
      <c r="J201">
        <f t="shared" si="242"/>
        <v>435</v>
      </c>
      <c r="K201">
        <f t="shared" si="230"/>
        <v>438</v>
      </c>
      <c r="L201" s="1" t="str">
        <f t="shared" si="231"/>
        <v>imgUrl:Matthew-Olyphant-Mattropolis-2008.jpg</v>
      </c>
      <c r="M201" s="1" t="str">
        <f t="shared" si="232"/>
        <v>maxWidth:1600</v>
      </c>
      <c r="N201" s="1" t="str">
        <f t="shared" si="233"/>
        <v>maxHeight:1323</v>
      </c>
      <c r="O201" s="1" t="str">
        <f t="shared" si="234"/>
        <v>orientation:landscape</v>
      </c>
      <c r="P201" s="1" t="str">
        <f t="shared" si="235"/>
        <v>index2:197</v>
      </c>
      <c r="Q201" s="1" t="str">
        <f t="shared" si="236"/>
        <v>thumb:Matthew-Olyphant-Mattropolis-2008.jpg</v>
      </c>
      <c r="R201" s="1" t="str">
        <f t="shared" si="237"/>
        <v>alt:Matthew Olyphant - Mattropolis - 2008 - Oil, Acrylic, Oil Paint Stick, Spray Paint, Charcoal, Staples On Canvas - 48&amp;#34; x 58&amp;#34;</v>
      </c>
      <c r="S201" s="1" t="str">
        <f t="shared" si="238"/>
        <v>title:Matthew Olyphant - Mattropolis - 2008 - Oil, Acrylic, Oil Paint Stick, Spray Paint, Charcoal, Staples On Canvas - 48&amp;#34; x 58&amp;#34;</v>
      </c>
      <c r="T201" s="1">
        <f t="shared" si="239"/>
        <v>124</v>
      </c>
      <c r="U201" s="1">
        <f t="shared" si="240"/>
        <v>134</v>
      </c>
    </row>
    <row r="202" spans="1:21">
      <c r="A202" t="s">
        <v>195</v>
      </c>
      <c r="B202">
        <f t="shared" si="228"/>
        <v>10</v>
      </c>
      <c r="C202">
        <f t="shared" ref="C202:L202" si="243">SEARCH("|",$A202,B202+1)</f>
        <v>49</v>
      </c>
      <c r="D202">
        <f t="shared" si="243"/>
        <v>63</v>
      </c>
      <c r="E202">
        <f t="shared" si="243"/>
        <v>78</v>
      </c>
      <c r="F202">
        <f t="shared" si="243"/>
        <v>100</v>
      </c>
      <c r="G202">
        <f t="shared" si="243"/>
        <v>111</v>
      </c>
      <c r="H202">
        <f t="shared" si="243"/>
        <v>149</v>
      </c>
      <c r="I202">
        <f t="shared" si="243"/>
        <v>277</v>
      </c>
      <c r="J202">
        <f t="shared" si="243"/>
        <v>407</v>
      </c>
      <c r="K202">
        <f t="shared" si="230"/>
        <v>410</v>
      </c>
      <c r="L202" s="1" t="str">
        <f t="shared" si="231"/>
        <v>imgUrl:Matthew-Olyphant-Daisy-2010.jpg</v>
      </c>
      <c r="M202" s="1" t="str">
        <f t="shared" si="232"/>
        <v>maxWidth:1600</v>
      </c>
      <c r="N202" s="1" t="str">
        <f t="shared" si="233"/>
        <v>maxHeight:1192</v>
      </c>
      <c r="O202" s="1" t="str">
        <f t="shared" si="234"/>
        <v>orientation:landscape</v>
      </c>
      <c r="P202" s="1" t="str">
        <f t="shared" si="235"/>
        <v>index2:198</v>
      </c>
      <c r="Q202" s="1" t="str">
        <f t="shared" si="236"/>
        <v>thumb:Matthew-Olyphant-Daisy-2010.jpg</v>
      </c>
      <c r="R202" s="1" t="str">
        <f t="shared" si="237"/>
        <v>alt:Matthew Olyphant - Daisy - 2010 - DiptychSpray Paint, Charcoal, Acrylic, Oil, Oil Paint Stick On Canvas - 72&amp;#34; x 48&amp;#34;</v>
      </c>
      <c r="S202" s="1" t="str">
        <f t="shared" si="238"/>
        <v>title:Matthew Olyphant - Daisy - 2010 - DiptychSpray Paint, Charcoal, Acrylic, Oil, Oil Paint Stick On Canvas - 72&amp;#34; x 48&amp;#34;</v>
      </c>
      <c r="T202" s="1">
        <f t="shared" si="239"/>
        <v>116</v>
      </c>
      <c r="U202" s="1">
        <f t="shared" si="240"/>
        <v>126</v>
      </c>
    </row>
    <row r="203" spans="1:21">
      <c r="A203" t="s">
        <v>196</v>
      </c>
      <c r="B203">
        <f t="shared" si="228"/>
        <v>10</v>
      </c>
      <c r="C203">
        <f t="shared" ref="C203:L203" si="244">SEARCH("|",$A203,B203+1)</f>
        <v>48</v>
      </c>
      <c r="D203">
        <f t="shared" si="244"/>
        <v>62</v>
      </c>
      <c r="E203">
        <f t="shared" si="244"/>
        <v>77</v>
      </c>
      <c r="F203">
        <f t="shared" si="244"/>
        <v>99</v>
      </c>
      <c r="G203">
        <f t="shared" si="244"/>
        <v>110</v>
      </c>
      <c r="H203">
        <f t="shared" si="244"/>
        <v>147</v>
      </c>
      <c r="I203">
        <f t="shared" si="244"/>
        <v>251</v>
      </c>
      <c r="J203">
        <f t="shared" si="244"/>
        <v>357</v>
      </c>
      <c r="K203">
        <f t="shared" si="230"/>
        <v>360</v>
      </c>
      <c r="L203" s="1" t="str">
        <f t="shared" si="231"/>
        <v>imgUrl:Matthew-Olyphant-Lily-2010.jpg</v>
      </c>
      <c r="M203" s="1" t="str">
        <f t="shared" si="232"/>
        <v>maxWidth:1600</v>
      </c>
      <c r="N203" s="1" t="str">
        <f t="shared" si="233"/>
        <v>maxHeight:1200</v>
      </c>
      <c r="O203" s="1" t="str">
        <f t="shared" si="234"/>
        <v>orientation:landscape</v>
      </c>
      <c r="P203" s="1" t="str">
        <f t="shared" si="235"/>
        <v>index2:199</v>
      </c>
      <c r="Q203" s="1" t="str">
        <f t="shared" si="236"/>
        <v>thumb:Matthew-Olyphant-Lily-2010.jpg</v>
      </c>
      <c r="R203" s="1" t="str">
        <f t="shared" si="237"/>
        <v>alt:Matthew Olyphant - Lily - 2010 - (Commission Piece) Oil, Spray Paint, On Canvas - 24&amp;#34; x 36&amp;#34;</v>
      </c>
      <c r="S203" s="1" t="str">
        <f t="shared" si="238"/>
        <v>title:Matthew Olyphant - Lily - 2010 - (Commission Piece) Oil, Spray Paint, On Canvas - 24&amp;#34; x 36&amp;#34;</v>
      </c>
      <c r="T203" s="1">
        <f t="shared" si="239"/>
        <v>92</v>
      </c>
      <c r="U203" s="1">
        <f t="shared" si="240"/>
        <v>102</v>
      </c>
    </row>
    <row r="204" spans="1:21">
      <c r="A204" t="s">
        <v>197</v>
      </c>
      <c r="B204">
        <f t="shared" si="228"/>
        <v>10</v>
      </c>
      <c r="C204">
        <f t="shared" ref="C204:L204" si="245">SEARCH("|",$A204,B204+1)</f>
        <v>48</v>
      </c>
      <c r="D204">
        <f t="shared" si="245"/>
        <v>62</v>
      </c>
      <c r="E204">
        <f t="shared" si="245"/>
        <v>77</v>
      </c>
      <c r="F204">
        <f t="shared" si="245"/>
        <v>98</v>
      </c>
      <c r="G204">
        <f t="shared" si="245"/>
        <v>109</v>
      </c>
      <c r="H204">
        <f t="shared" si="245"/>
        <v>146</v>
      </c>
      <c r="I204">
        <f t="shared" si="245"/>
        <v>240</v>
      </c>
      <c r="J204">
        <f t="shared" si="245"/>
        <v>336</v>
      </c>
      <c r="K204">
        <f t="shared" si="230"/>
        <v>339</v>
      </c>
      <c r="L204" s="1" t="str">
        <f t="shared" si="231"/>
        <v>imgUrl:Matthew-Olyphant-Pink-2010.jpg</v>
      </c>
      <c r="M204" s="1" t="str">
        <f t="shared" si="232"/>
        <v>maxWidth:1600</v>
      </c>
      <c r="N204" s="1" t="str">
        <f t="shared" si="233"/>
        <v>maxHeight:2477</v>
      </c>
      <c r="O204" s="1" t="str">
        <f t="shared" si="234"/>
        <v>orientation:portrait</v>
      </c>
      <c r="P204" s="1" t="str">
        <f t="shared" si="235"/>
        <v>index2:200</v>
      </c>
      <c r="Q204" s="1" t="str">
        <f t="shared" si="236"/>
        <v>thumb:Matthew-Olyphant-Pink-2010.jpg</v>
      </c>
      <c r="R204" s="1" t="str">
        <f t="shared" si="237"/>
        <v>alt:Matthew Olyphant - Pink - 2010 - Oil, Spray Paint, Charcoal On Canvas - 32&amp;#34; x 44&amp;#34;</v>
      </c>
      <c r="S204" s="1" t="str">
        <f t="shared" si="238"/>
        <v>title:Matthew Olyphant - Pink - 2010 - Oil, Spray Paint, Charcoal On Canvas - 32&amp;#34; x 44&amp;#34;</v>
      </c>
      <c r="T204" s="1">
        <f t="shared" si="239"/>
        <v>82</v>
      </c>
      <c r="U204" s="1">
        <f t="shared" si="240"/>
        <v>92</v>
      </c>
    </row>
    <row r="205" spans="1:21">
      <c r="A205" t="s">
        <v>198</v>
      </c>
      <c r="B205">
        <f t="shared" si="228"/>
        <v>10</v>
      </c>
      <c r="C205">
        <f t="shared" ref="C205:L205" si="246">SEARCH("|",$A205,B205+1)</f>
        <v>61</v>
      </c>
      <c r="D205">
        <f t="shared" si="246"/>
        <v>75</v>
      </c>
      <c r="E205">
        <f t="shared" si="246"/>
        <v>90</v>
      </c>
      <c r="F205">
        <f t="shared" si="246"/>
        <v>111</v>
      </c>
      <c r="G205">
        <f t="shared" si="246"/>
        <v>122</v>
      </c>
      <c r="H205">
        <f t="shared" si="246"/>
        <v>172</v>
      </c>
      <c r="I205">
        <f t="shared" si="246"/>
        <v>311</v>
      </c>
      <c r="J205">
        <f t="shared" si="246"/>
        <v>452</v>
      </c>
      <c r="K205">
        <f t="shared" si="230"/>
        <v>455</v>
      </c>
      <c r="L205" s="1" t="str">
        <f t="shared" si="231"/>
        <v>imgUrl:Matthew-Olyphant-Lipstick-Track-12-1998.jpg</v>
      </c>
      <c r="M205" s="1" t="str">
        <f t="shared" si="232"/>
        <v>maxWidth:1600</v>
      </c>
      <c r="N205" s="1" t="str">
        <f t="shared" si="233"/>
        <v>maxHeight:2426</v>
      </c>
      <c r="O205" s="1" t="str">
        <f t="shared" si="234"/>
        <v>orientation:portrait</v>
      </c>
      <c r="P205" s="1" t="str">
        <f t="shared" si="235"/>
        <v>index2:201</v>
      </c>
      <c r="Q205" s="1" t="str">
        <f t="shared" si="236"/>
        <v>thumb:Matthew-Olyphant-Lipstick-Track-12-1998.jpg</v>
      </c>
      <c r="R205" s="1" t="str">
        <f t="shared" si="237"/>
        <v>alt:Matthew Olyphant - Lipstick Track 12 - 1998 - Spray Paint, Charcoal, Acrylic, Oil, Oil Paint Stick, Rope On Canvas - 46&amp;#34; x 72&amp;#34;</v>
      </c>
      <c r="S205" s="1" t="str">
        <f t="shared" si="238"/>
        <v>title:Matthew Olyphant - Lipstick Track 12 - 1998 - Spray Paint, Charcoal, Acrylic, Oil, Oil Paint Stick, Rope On Canvas - 46&amp;#34; x 72&amp;#34;</v>
      </c>
      <c r="T205" s="1">
        <f t="shared" si="239"/>
        <v>127</v>
      </c>
      <c r="U205" s="1">
        <f t="shared" si="240"/>
        <v>137</v>
      </c>
    </row>
    <row r="206" spans="1:21">
      <c r="A206" t="s">
        <v>199</v>
      </c>
      <c r="B206">
        <f t="shared" si="228"/>
        <v>10</v>
      </c>
      <c r="C206">
        <f t="shared" ref="C206:L206" si="247">SEARCH("|",$A206,B206+1)</f>
        <v>57</v>
      </c>
      <c r="D206">
        <f t="shared" si="247"/>
        <v>71</v>
      </c>
      <c r="E206">
        <f t="shared" si="247"/>
        <v>86</v>
      </c>
      <c r="F206">
        <f t="shared" si="247"/>
        <v>107</v>
      </c>
      <c r="G206">
        <f t="shared" si="247"/>
        <v>118</v>
      </c>
      <c r="H206">
        <f t="shared" si="247"/>
        <v>164</v>
      </c>
      <c r="I206">
        <f t="shared" si="247"/>
        <v>266</v>
      </c>
      <c r="J206">
        <f t="shared" si="247"/>
        <v>370</v>
      </c>
      <c r="K206">
        <f t="shared" si="230"/>
        <v>373</v>
      </c>
      <c r="L206" s="1" t="str">
        <f t="shared" si="231"/>
        <v>imgUrl:Matthew-Olyphant-Cat-(Fetisha)-1997.jpg</v>
      </c>
      <c r="M206" s="1" t="str">
        <f t="shared" si="232"/>
        <v>maxWidth:1600</v>
      </c>
      <c r="N206" s="1" t="str">
        <f t="shared" si="233"/>
        <v>maxHeight:1761</v>
      </c>
      <c r="O206" s="1" t="str">
        <f t="shared" si="234"/>
        <v>orientation:portrait</v>
      </c>
      <c r="P206" s="1" t="str">
        <f t="shared" si="235"/>
        <v>index2:202</v>
      </c>
      <c r="Q206" s="1" t="str">
        <f t="shared" si="236"/>
        <v>thumb:Matthew-Olyphant-Cat-(Fetisha)-1997.jpg</v>
      </c>
      <c r="R206" s="1" t="str">
        <f t="shared" si="237"/>
        <v>alt:Matthew Olyphant - Cat (Fetisha) - 1997 - Spray Paint, Oil, Acrylic On Canvas - 46&amp;#34; x 54&amp;#34;</v>
      </c>
      <c r="S206" s="1" t="str">
        <f t="shared" si="238"/>
        <v>title:Matthew Olyphant - Cat (Fetisha) - 1997 - Spray Paint, Oil, Acrylic On Canvas - 46&amp;#34; x 54&amp;#34;</v>
      </c>
      <c r="T206" s="1">
        <f t="shared" si="239"/>
        <v>90</v>
      </c>
      <c r="U206" s="1">
        <f t="shared" si="240"/>
        <v>100</v>
      </c>
    </row>
    <row r="207" spans="1:21">
      <c r="A207" t="s">
        <v>200</v>
      </c>
      <c r="B207">
        <f t="shared" si="228"/>
        <v>10</v>
      </c>
      <c r="C207">
        <f t="shared" ref="C207:L207" si="248">SEARCH("|",$A207,B207+1)</f>
        <v>56</v>
      </c>
      <c r="D207">
        <f t="shared" si="248"/>
        <v>70</v>
      </c>
      <c r="E207">
        <f t="shared" si="248"/>
        <v>85</v>
      </c>
      <c r="F207">
        <f t="shared" si="248"/>
        <v>106</v>
      </c>
      <c r="G207">
        <f t="shared" si="248"/>
        <v>117</v>
      </c>
      <c r="H207">
        <f t="shared" si="248"/>
        <v>162</v>
      </c>
      <c r="I207">
        <f t="shared" si="248"/>
        <v>263</v>
      </c>
      <c r="J207">
        <f t="shared" si="248"/>
        <v>366</v>
      </c>
      <c r="K207">
        <f t="shared" si="230"/>
        <v>369</v>
      </c>
      <c r="L207" s="1" t="str">
        <f t="shared" si="231"/>
        <v>imgUrl:Matthew-Olyphant-Ball-Of-Yarn-1997.jpg</v>
      </c>
      <c r="M207" s="1" t="str">
        <f t="shared" si="232"/>
        <v>maxWidth:1600</v>
      </c>
      <c r="N207" s="1" t="str">
        <f t="shared" si="233"/>
        <v>maxHeight:1794</v>
      </c>
      <c r="O207" s="1" t="str">
        <f t="shared" si="234"/>
        <v>orientation:portrait</v>
      </c>
      <c r="P207" s="1" t="str">
        <f t="shared" si="235"/>
        <v>index2:203</v>
      </c>
      <c r="Q207" s="1" t="str">
        <f t="shared" si="236"/>
        <v>thumb:Matthew-Olyphant-Ball-Of-Yarn-1997.jpg</v>
      </c>
      <c r="R207" s="1" t="str">
        <f t="shared" si="237"/>
        <v>alt:Matthew Olyphant - Ball Of Yarn - 1997 - Spray Paint, Oil, Acrylic On Canvas - 46&amp;#34; x 54&amp;#34;</v>
      </c>
      <c r="S207" s="1" t="str">
        <f t="shared" si="238"/>
        <v>title:Matthew Olyphant - Ball Of Yarn - 1997 - Spray Paint, Oil, Acrylic On Canvas - 46&amp;#34; x 54&amp;#34;</v>
      </c>
      <c r="T207" s="1">
        <f t="shared" si="239"/>
        <v>89</v>
      </c>
      <c r="U207" s="1">
        <f t="shared" si="240"/>
        <v>99</v>
      </c>
    </row>
    <row r="208" spans="1:21">
      <c r="A208" t="s">
        <v>201</v>
      </c>
      <c r="B208">
        <f t="shared" si="228"/>
        <v>10</v>
      </c>
      <c r="C208">
        <f t="shared" ref="C208:L208" si="249">SEARCH("|",$A208,B208+1)</f>
        <v>61</v>
      </c>
      <c r="D208">
        <f t="shared" si="249"/>
        <v>75</v>
      </c>
      <c r="E208">
        <f t="shared" si="249"/>
        <v>90</v>
      </c>
      <c r="F208">
        <f t="shared" si="249"/>
        <v>111</v>
      </c>
      <c r="G208">
        <f t="shared" si="249"/>
        <v>122</v>
      </c>
      <c r="H208">
        <f t="shared" si="249"/>
        <v>172</v>
      </c>
      <c r="I208">
        <f t="shared" si="249"/>
        <v>305</v>
      </c>
      <c r="J208">
        <f t="shared" si="249"/>
        <v>440</v>
      </c>
      <c r="K208">
        <f t="shared" si="230"/>
        <v>443</v>
      </c>
      <c r="L208" s="1" t="str">
        <f t="shared" si="231"/>
        <v>imgUrl:Matthew-Olyphant-American-Nostagia-1997.jpg</v>
      </c>
      <c r="M208" s="1" t="str">
        <f t="shared" si="232"/>
        <v>maxWidth:1600</v>
      </c>
      <c r="N208" s="1" t="str">
        <f t="shared" si="233"/>
        <v>maxHeight:1817</v>
      </c>
      <c r="O208" s="1" t="str">
        <f t="shared" si="234"/>
        <v>orientation:portrait</v>
      </c>
      <c r="P208" s="1" t="str">
        <f t="shared" si="235"/>
        <v>index2:204</v>
      </c>
      <c r="Q208" s="1" t="str">
        <f t="shared" si="236"/>
        <v>thumb:Matthew-Olyphant-American-Nostagia-1997.jpg</v>
      </c>
      <c r="R208" s="1" t="str">
        <f t="shared" si="237"/>
        <v>alt:Matthew Olyphant - American Nostagia - 1997 - Spray Paint, Charcoal, Acrylic, Oil, Oil Paint Stick On Canvas - 44&amp;#34; x 72&amp;#34;</v>
      </c>
      <c r="S208" s="1" t="str">
        <f t="shared" si="238"/>
        <v>title:Matthew Olyphant - American Nostagia - 1997 - Spray Paint, Charcoal, Acrylic, Oil, Oil Paint Stick On Canvas - 44&amp;#34; x 72&amp;#34;</v>
      </c>
      <c r="T208" s="1">
        <f t="shared" si="239"/>
        <v>121</v>
      </c>
      <c r="U208" s="1">
        <f t="shared" si="240"/>
        <v>131</v>
      </c>
    </row>
    <row r="209" spans="1:21">
      <c r="A209" t="s">
        <v>202</v>
      </c>
      <c r="B209">
        <f t="shared" si="228"/>
        <v>10</v>
      </c>
      <c r="C209">
        <f t="shared" ref="C209:L209" si="250">SEARCH("|",$A209,B209+1)</f>
        <v>54</v>
      </c>
      <c r="D209">
        <f t="shared" si="250"/>
        <v>68</v>
      </c>
      <c r="E209">
        <f t="shared" si="250"/>
        <v>83</v>
      </c>
      <c r="F209">
        <f t="shared" si="250"/>
        <v>104</v>
      </c>
      <c r="G209">
        <f t="shared" si="250"/>
        <v>115</v>
      </c>
      <c r="H209">
        <f t="shared" si="250"/>
        <v>158</v>
      </c>
      <c r="I209">
        <f t="shared" si="250"/>
        <v>284</v>
      </c>
      <c r="J209">
        <f t="shared" si="250"/>
        <v>412</v>
      </c>
      <c r="K209">
        <f t="shared" si="230"/>
        <v>415</v>
      </c>
      <c r="L209" s="1" t="str">
        <f t="shared" si="231"/>
        <v>imgUrl:Matthew-Olyphant-Lost-In-Kp-1997.jpg</v>
      </c>
      <c r="M209" s="1" t="str">
        <f t="shared" si="232"/>
        <v>maxWidth:1600</v>
      </c>
      <c r="N209" s="1" t="str">
        <f t="shared" si="233"/>
        <v>maxHeight:1748</v>
      </c>
      <c r="O209" s="1" t="str">
        <f t="shared" si="234"/>
        <v>orientation:portrait</v>
      </c>
      <c r="P209" s="1" t="str">
        <f t="shared" si="235"/>
        <v>index2:205</v>
      </c>
      <c r="Q209" s="1" t="str">
        <f t="shared" si="236"/>
        <v>thumb:Matthew-Olyphant-Lost-In-Kp-1997.jpg</v>
      </c>
      <c r="R209" s="1" t="str">
        <f t="shared" si="237"/>
        <v>alt:Matthew Olyphant - Lost In Kp - 1997 - Spray Paint, Charcoal, Acrylic, Oil, Oil Paint Stick On Canvas - 44&amp;#34; x 56&amp;#34;</v>
      </c>
      <c r="S209" s="1" t="str">
        <f t="shared" si="238"/>
        <v>title:Matthew Olyphant - Lost In Kp - 1997 - Spray Paint, Charcoal, Acrylic, Oil, Oil Paint Stick On Canvas - 44&amp;#34; x 56&amp;#34;</v>
      </c>
      <c r="T209" s="1">
        <f t="shared" si="239"/>
        <v>114</v>
      </c>
      <c r="U209" s="1">
        <f t="shared" si="240"/>
        <v>124</v>
      </c>
    </row>
    <row r="210" spans="1:21">
      <c r="A210" t="s">
        <v>203</v>
      </c>
      <c r="B210">
        <f t="shared" si="228"/>
        <v>10</v>
      </c>
      <c r="C210">
        <f t="shared" ref="C210:L210" si="251">SEARCH("|",$A210,B210+1)</f>
        <v>50</v>
      </c>
      <c r="D210">
        <f t="shared" si="251"/>
        <v>64</v>
      </c>
      <c r="E210">
        <f t="shared" si="251"/>
        <v>79</v>
      </c>
      <c r="F210">
        <f t="shared" si="251"/>
        <v>101</v>
      </c>
      <c r="G210">
        <f t="shared" si="251"/>
        <v>112</v>
      </c>
      <c r="H210">
        <f t="shared" si="251"/>
        <v>151</v>
      </c>
      <c r="I210">
        <f t="shared" si="251"/>
        <v>263</v>
      </c>
      <c r="J210">
        <f t="shared" si="251"/>
        <v>377</v>
      </c>
      <c r="K210">
        <f t="shared" si="230"/>
        <v>380</v>
      </c>
      <c r="L210" s="1" t="str">
        <f t="shared" si="231"/>
        <v>imgUrl:Matthew-Olyphant-Taurus-1996.jpg</v>
      </c>
      <c r="M210" s="1" t="str">
        <f t="shared" si="232"/>
        <v>maxWidth:1600</v>
      </c>
      <c r="N210" s="1" t="str">
        <f t="shared" si="233"/>
        <v>maxHeight:1552</v>
      </c>
      <c r="O210" s="1" t="str">
        <f t="shared" si="234"/>
        <v>orientation:landscape</v>
      </c>
      <c r="P210" s="1" t="str">
        <f t="shared" si="235"/>
        <v>index2:206</v>
      </c>
      <c r="Q210" s="1" t="str">
        <f t="shared" si="236"/>
        <v>thumb:Matthew-Olyphant-Taurus-1996.jpg</v>
      </c>
      <c r="R210" s="1" t="str">
        <f t="shared" si="237"/>
        <v>alt:Matthew Olyphant - Taurus - 1996 - Spray Paint, Oil, Acrylic, Oil Paint Stick On Canvas - 56&amp;#34; x 72&amp;#34;</v>
      </c>
      <c r="S210" s="1" t="str">
        <f t="shared" si="238"/>
        <v>title:Matthew Olyphant - Taurus - 1996 - Spray Paint, Oil, Acrylic, Oil Paint Stick On Canvas - 56&amp;#34; x 72&amp;#34;</v>
      </c>
      <c r="T210" s="1">
        <f t="shared" si="239"/>
        <v>100</v>
      </c>
      <c r="U210" s="1">
        <f t="shared" si="240"/>
        <v>110</v>
      </c>
    </row>
    <row r="211" spans="1:21">
      <c r="A211" t="s">
        <v>204</v>
      </c>
      <c r="B211">
        <f t="shared" si="228"/>
        <v>10</v>
      </c>
      <c r="C211">
        <f t="shared" ref="C211:L211" si="252">SEARCH("|",$A211,B211+1)</f>
        <v>49</v>
      </c>
      <c r="D211">
        <f t="shared" si="252"/>
        <v>63</v>
      </c>
      <c r="E211">
        <f t="shared" si="252"/>
        <v>78</v>
      </c>
      <c r="F211">
        <f t="shared" si="252"/>
        <v>99</v>
      </c>
      <c r="G211">
        <f t="shared" si="252"/>
        <v>110</v>
      </c>
      <c r="H211">
        <f t="shared" si="252"/>
        <v>148</v>
      </c>
      <c r="I211">
        <f t="shared" si="252"/>
        <v>259</v>
      </c>
      <c r="J211">
        <f t="shared" si="252"/>
        <v>372</v>
      </c>
      <c r="K211">
        <f t="shared" si="230"/>
        <v>375</v>
      </c>
      <c r="L211" s="1" t="str">
        <f t="shared" si="231"/>
        <v>imgUrl:Matthew-Olyphant-Flies-1997.jpg</v>
      </c>
      <c r="M211" s="1" t="str">
        <f t="shared" si="232"/>
        <v>maxWidth:1600</v>
      </c>
      <c r="N211" s="1" t="str">
        <f t="shared" si="233"/>
        <v>maxHeight:3131</v>
      </c>
      <c r="O211" s="1" t="str">
        <f t="shared" si="234"/>
        <v>orientation:portrait</v>
      </c>
      <c r="P211" s="1" t="str">
        <f t="shared" si="235"/>
        <v>index2:207</v>
      </c>
      <c r="Q211" s="1" t="str">
        <f t="shared" si="236"/>
        <v>thumb:Matthew-Olyphant-Flies-1997.jpg</v>
      </c>
      <c r="R211" s="1" t="str">
        <f t="shared" si="237"/>
        <v>alt:Matthew Olyphant - Flies - 1997 - Spray Paint, Oil, Acrylic, Oil Paint Stick On Canvas - 34&amp;#34; x 48&amp;#34;</v>
      </c>
      <c r="S211" s="1" t="str">
        <f t="shared" si="238"/>
        <v>title:Matthew Olyphant - Flies - 1997 - Spray Paint, Oil, Acrylic, Oil Paint Stick On Canvas - 34&amp;#34; x 48&amp;#34;</v>
      </c>
      <c r="T211" s="1">
        <f t="shared" si="239"/>
        <v>99</v>
      </c>
      <c r="U211" s="1">
        <f t="shared" si="240"/>
        <v>109</v>
      </c>
    </row>
    <row r="212" spans="1:21">
      <c r="A212" t="s">
        <v>205</v>
      </c>
      <c r="B212">
        <f t="shared" si="228"/>
        <v>10</v>
      </c>
      <c r="C212">
        <f t="shared" ref="C212:L212" si="253">SEARCH("|",$A212,B212+1)</f>
        <v>64</v>
      </c>
      <c r="D212">
        <f t="shared" si="253"/>
        <v>78</v>
      </c>
      <c r="E212">
        <f t="shared" si="253"/>
        <v>93</v>
      </c>
      <c r="F212">
        <f t="shared" si="253"/>
        <v>114</v>
      </c>
      <c r="G212">
        <f t="shared" si="253"/>
        <v>125</v>
      </c>
      <c r="H212">
        <f t="shared" si="253"/>
        <v>178</v>
      </c>
      <c r="I212">
        <f t="shared" si="253"/>
        <v>288</v>
      </c>
      <c r="J212">
        <f t="shared" si="253"/>
        <v>400</v>
      </c>
      <c r="K212">
        <f t="shared" si="230"/>
        <v>403</v>
      </c>
      <c r="L212" s="1" t="str">
        <f t="shared" si="231"/>
        <v>imgUrl:Matthew-Olyphant-Fetish-7-Album-Cover-1996.jpg</v>
      </c>
      <c r="M212" s="1" t="str">
        <f t="shared" si="232"/>
        <v>maxWidth:1600</v>
      </c>
      <c r="N212" s="1" t="str">
        <f t="shared" si="233"/>
        <v>maxHeight:1636</v>
      </c>
      <c r="O212" s="1" t="str">
        <f t="shared" si="234"/>
        <v>orientation:portrait</v>
      </c>
      <c r="P212" s="1" t="str">
        <f t="shared" si="235"/>
        <v>index2:208</v>
      </c>
      <c r="Q212" s="1" t="str">
        <f t="shared" si="236"/>
        <v>thumb:Matthew-Olyphant-Fetish-7-Album-Cover-1996.jpg</v>
      </c>
      <c r="R212" s="1" t="str">
        <f t="shared" si="237"/>
        <v>alt:Matthew Olyphant - Fetish 7" Album Cover - 1996 - Spray Paint, Oil, Acrylic On Canvas - 72&amp;#34; x 72&amp;#34;</v>
      </c>
      <c r="S212" s="1" t="str">
        <f t="shared" si="238"/>
        <v>title:Matthew Olyphant - Fetish 7" Album Cover - 1996 - Spray Paint, Oil, Acrylic On Canvas - 72&amp;#34; x 72&amp;#34;</v>
      </c>
      <c r="T212" s="1">
        <f t="shared" si="239"/>
        <v>98</v>
      </c>
      <c r="U212" s="1">
        <f t="shared" si="240"/>
        <v>108</v>
      </c>
    </row>
    <row r="213" spans="1:21">
      <c r="A213" t="s">
        <v>206</v>
      </c>
      <c r="B213">
        <f t="shared" si="228"/>
        <v>10</v>
      </c>
      <c r="C213">
        <f t="shared" ref="C213:L213" si="254">SEARCH("|",$A213,B213+1)</f>
        <v>52</v>
      </c>
      <c r="D213">
        <f t="shared" si="254"/>
        <v>66</v>
      </c>
      <c r="E213">
        <f t="shared" si="254"/>
        <v>81</v>
      </c>
      <c r="F213">
        <f t="shared" si="254"/>
        <v>102</v>
      </c>
      <c r="G213">
        <f t="shared" si="254"/>
        <v>113</v>
      </c>
      <c r="H213">
        <f t="shared" si="254"/>
        <v>154</v>
      </c>
      <c r="I213">
        <f t="shared" si="254"/>
        <v>261</v>
      </c>
      <c r="J213">
        <f t="shared" si="254"/>
        <v>370</v>
      </c>
      <c r="K213">
        <f t="shared" si="230"/>
        <v>373</v>
      </c>
      <c r="L213" s="1" t="str">
        <f t="shared" si="231"/>
        <v>imgUrl:Matthew-Olyphant-Strength-1996.jpg</v>
      </c>
      <c r="M213" s="1" t="str">
        <f t="shared" si="232"/>
        <v>maxWidth:1600</v>
      </c>
      <c r="N213" s="1" t="str">
        <f t="shared" si="233"/>
        <v>maxHeight:1769</v>
      </c>
      <c r="O213" s="1" t="str">
        <f t="shared" si="234"/>
        <v>orientation:portrait</v>
      </c>
      <c r="P213" s="1" t="str">
        <f t="shared" si="235"/>
        <v>index2:209</v>
      </c>
      <c r="Q213" s="1" t="str">
        <f t="shared" si="236"/>
        <v>thumb:Matthew-Olyphant-Strength-1996.jpg</v>
      </c>
      <c r="R213" s="1" t="str">
        <f t="shared" si="237"/>
        <v>alt:Matthew Olyphant - Strength - 1996 - (Tattoos) Spray Paint, Acrylic, Oil On Canvas - 54&amp;#34; x 72&amp;#34;</v>
      </c>
      <c r="S213" s="1" t="str">
        <f t="shared" si="238"/>
        <v>title:Matthew Olyphant - Strength - 1996 - (Tattoos) Spray Paint, Acrylic, Oil On Canvas - 54&amp;#34; x 72&amp;#34;</v>
      </c>
      <c r="T213" s="1">
        <f t="shared" si="239"/>
        <v>95</v>
      </c>
      <c r="U213" s="1">
        <f t="shared" si="240"/>
        <v>105</v>
      </c>
    </row>
    <row r="214" spans="1:21">
      <c r="A214" t="s">
        <v>207</v>
      </c>
      <c r="B214">
        <f t="shared" si="228"/>
        <v>10</v>
      </c>
      <c r="C214">
        <f t="shared" ref="C214:L214" si="255">SEARCH("|",$A214,B214+1)</f>
        <v>61</v>
      </c>
      <c r="D214">
        <f t="shared" si="255"/>
        <v>75</v>
      </c>
      <c r="E214">
        <f t="shared" si="255"/>
        <v>90</v>
      </c>
      <c r="F214">
        <f t="shared" si="255"/>
        <v>111</v>
      </c>
      <c r="G214">
        <f t="shared" si="255"/>
        <v>122</v>
      </c>
      <c r="H214">
        <f t="shared" si="255"/>
        <v>172</v>
      </c>
      <c r="I214">
        <f t="shared" si="255"/>
        <v>269</v>
      </c>
      <c r="J214">
        <f t="shared" si="255"/>
        <v>368</v>
      </c>
      <c r="K214">
        <f t="shared" si="230"/>
        <v>371</v>
      </c>
      <c r="L214" s="1" t="str">
        <f t="shared" si="231"/>
        <v>imgUrl:Matthew-Olyphant-Pills,Pills,Pills-1999.jpg</v>
      </c>
      <c r="M214" s="1" t="str">
        <f t="shared" si="232"/>
        <v>maxWidth:1600</v>
      </c>
      <c r="N214" s="1" t="str">
        <f t="shared" si="233"/>
        <v>maxHeight:2034</v>
      </c>
      <c r="O214" s="1" t="str">
        <f t="shared" si="234"/>
        <v>orientation:portrait</v>
      </c>
      <c r="P214" s="1" t="str">
        <f t="shared" si="235"/>
        <v>index2:210</v>
      </c>
      <c r="Q214" s="1" t="str">
        <f t="shared" si="236"/>
        <v>thumb:Matthew-Olyphant-Pills,Pills,Pills-1999.jpg</v>
      </c>
      <c r="R214" s="1" t="str">
        <f t="shared" si="237"/>
        <v>alt:Matthew Olyphant - Pills,Pills,Pills - 1999 - Spray Paint, Oil On Canvas - 32&amp;#34; x 44&amp;#34;</v>
      </c>
      <c r="S214" s="1" t="str">
        <f t="shared" si="238"/>
        <v>title:Matthew Olyphant - Pills,Pills,Pills - 1999 - Spray Paint, Oil On Canvas - 32&amp;#34; x 44&amp;#34;</v>
      </c>
      <c r="T214" s="1">
        <f t="shared" si="239"/>
        <v>85</v>
      </c>
      <c r="U214" s="1">
        <f t="shared" si="240"/>
        <v>95</v>
      </c>
    </row>
    <row r="215" spans="1:21">
      <c r="A215" t="s">
        <v>208</v>
      </c>
      <c r="B215">
        <f t="shared" si="228"/>
        <v>10</v>
      </c>
      <c r="C215">
        <f t="shared" ref="C215:L215" si="256">SEARCH("|",$A215,B215+1)</f>
        <v>48</v>
      </c>
      <c r="D215">
        <f t="shared" si="256"/>
        <v>62</v>
      </c>
      <c r="E215">
        <f t="shared" si="256"/>
        <v>77</v>
      </c>
      <c r="F215">
        <f t="shared" si="256"/>
        <v>99</v>
      </c>
      <c r="G215">
        <f t="shared" si="256"/>
        <v>110</v>
      </c>
      <c r="H215">
        <f t="shared" si="256"/>
        <v>147</v>
      </c>
      <c r="I215">
        <f t="shared" si="256"/>
        <v>254</v>
      </c>
      <c r="J215">
        <f t="shared" si="256"/>
        <v>363</v>
      </c>
      <c r="K215">
        <f t="shared" si="230"/>
        <v>366</v>
      </c>
      <c r="L215" s="1" t="str">
        <f t="shared" si="231"/>
        <v>imgUrl:Matthew-Olyphant-2013-0991.jpg</v>
      </c>
      <c r="M215" s="1" t="str">
        <f t="shared" si="232"/>
        <v>maxWidth:1600</v>
      </c>
      <c r="N215" s="1" t="str">
        <f t="shared" si="233"/>
        <v>maxHeight:1596</v>
      </c>
      <c r="O215" s="1" t="str">
        <f t="shared" si="234"/>
        <v>orientation:landscape</v>
      </c>
      <c r="P215" s="1" t="str">
        <f t="shared" si="235"/>
        <v>index2:211</v>
      </c>
      <c r="Q215" s="1" t="str">
        <f t="shared" si="236"/>
        <v>thumb:Matthew-Olyphant-2013-0991.jpg</v>
      </c>
      <c r="R215" s="1" t="str">
        <f t="shared" si="237"/>
        <v>alt:Matthew Olyphant - 2013 - spray paint, oil, charcoal, acrylic, and oil paint stick - 55&amp;#34; x 55&amp;#34;</v>
      </c>
      <c r="S215" s="1" t="str">
        <f t="shared" si="238"/>
        <v>title:Matthew Olyphant - 2013 - spray paint, oil, charcoal, acrylic, and oil paint stick - 55&amp;#34; x 55&amp;#34;</v>
      </c>
      <c r="T215" s="1">
        <f t="shared" si="239"/>
        <v>95</v>
      </c>
      <c r="U215" s="1">
        <f t="shared" si="240"/>
        <v>105</v>
      </c>
    </row>
    <row r="216" spans="1:21">
      <c r="A216" t="s">
        <v>209</v>
      </c>
      <c r="B216">
        <f t="shared" si="228"/>
        <v>10</v>
      </c>
      <c r="C216">
        <f t="shared" ref="C216:L216" si="257">SEARCH("|",$A216,B216+1)</f>
        <v>48</v>
      </c>
      <c r="D216">
        <f t="shared" si="257"/>
        <v>62</v>
      </c>
      <c r="E216">
        <f t="shared" si="257"/>
        <v>77</v>
      </c>
      <c r="F216">
        <f t="shared" si="257"/>
        <v>98</v>
      </c>
      <c r="G216">
        <f t="shared" si="257"/>
        <v>109</v>
      </c>
      <c r="H216">
        <f t="shared" si="257"/>
        <v>146</v>
      </c>
      <c r="I216">
        <f t="shared" si="257"/>
        <v>243</v>
      </c>
      <c r="J216">
        <f t="shared" si="257"/>
        <v>342</v>
      </c>
      <c r="K216">
        <f t="shared" si="230"/>
        <v>345</v>
      </c>
      <c r="L216" s="1" t="str">
        <f t="shared" si="231"/>
        <v>imgUrl:Matthew-Olyphant-2013-6480.JPG</v>
      </c>
      <c r="M216" s="1" t="str">
        <f t="shared" si="232"/>
        <v>maxWidth:1600</v>
      </c>
      <c r="N216" s="1" t="str">
        <f t="shared" si="233"/>
        <v>maxHeight:1676</v>
      </c>
      <c r="O216" s="1" t="str">
        <f t="shared" si="234"/>
        <v>orientation:portrait</v>
      </c>
      <c r="P216" s="1" t="str">
        <f t="shared" si="235"/>
        <v>index2:212</v>
      </c>
      <c r="Q216" s="1" t="str">
        <f t="shared" si="236"/>
        <v>thumb:Matthew-Olyphant-2013-6480.JPG</v>
      </c>
      <c r="R216" s="1" t="str">
        <f t="shared" si="237"/>
        <v>alt:Matthew Olyphant - 2013 - spray paint, oil, acrylic, and oil paint stick - 42&amp;#34; x 54&amp;#34;</v>
      </c>
      <c r="S216" s="1" t="str">
        <f t="shared" si="238"/>
        <v>title:Matthew Olyphant - 2013 - spray paint, oil, acrylic, and oil paint stick - 42&amp;#34; x 54&amp;#34;</v>
      </c>
      <c r="T216" s="1">
        <f t="shared" si="239"/>
        <v>85</v>
      </c>
      <c r="U216" s="1">
        <f t="shared" si="240"/>
        <v>95</v>
      </c>
    </row>
    <row r="217" spans="1:21">
      <c r="A217" t="s">
        <v>210</v>
      </c>
      <c r="B217">
        <f t="shared" si="228"/>
        <v>10</v>
      </c>
      <c r="C217">
        <f t="shared" ref="C217:L217" si="258">SEARCH("|",$A217,B217+1)</f>
        <v>48</v>
      </c>
      <c r="D217">
        <f t="shared" si="258"/>
        <v>62</v>
      </c>
      <c r="E217">
        <f t="shared" si="258"/>
        <v>77</v>
      </c>
      <c r="F217">
        <f t="shared" si="258"/>
        <v>98</v>
      </c>
      <c r="G217">
        <f t="shared" si="258"/>
        <v>109</v>
      </c>
      <c r="H217">
        <f t="shared" si="258"/>
        <v>146</v>
      </c>
      <c r="I217">
        <f t="shared" si="258"/>
        <v>243</v>
      </c>
      <c r="J217">
        <f t="shared" si="258"/>
        <v>342</v>
      </c>
      <c r="K217">
        <f t="shared" si="230"/>
        <v>345</v>
      </c>
      <c r="L217" s="1" t="str">
        <f t="shared" si="231"/>
        <v>imgUrl:Matthew-Olyphant-2013-6494.JPG</v>
      </c>
      <c r="M217" s="1" t="str">
        <f t="shared" si="232"/>
        <v>maxWidth:1600</v>
      </c>
      <c r="N217" s="1" t="str">
        <f t="shared" si="233"/>
        <v>maxHeight:2055</v>
      </c>
      <c r="O217" s="1" t="str">
        <f t="shared" si="234"/>
        <v>orientation:portrait</v>
      </c>
      <c r="P217" s="1" t="str">
        <f t="shared" si="235"/>
        <v>index2:213</v>
      </c>
      <c r="Q217" s="1" t="str">
        <f t="shared" si="236"/>
        <v>thumb:Matthew-Olyphant-2013-6494.JPG</v>
      </c>
      <c r="R217" s="1" t="str">
        <f t="shared" si="237"/>
        <v>alt:Matthew Olyphant - 2013 - spray paint, oil, acrylic, and oil paint stick - 44&amp;#34; x 58&amp;#34;</v>
      </c>
      <c r="S217" s="1" t="str">
        <f t="shared" si="238"/>
        <v>title:Matthew Olyphant - 2013 - spray paint, oil, acrylic, and oil paint stick - 44&amp;#34; x 58&amp;#34;</v>
      </c>
      <c r="T217" s="1">
        <f t="shared" si="239"/>
        <v>85</v>
      </c>
      <c r="U217" s="1">
        <f t="shared" si="240"/>
        <v>95</v>
      </c>
    </row>
    <row r="218" spans="1:21">
      <c r="A218" t="s">
        <v>211</v>
      </c>
      <c r="B218">
        <f t="shared" si="228"/>
        <v>10</v>
      </c>
      <c r="C218">
        <f t="shared" ref="C218:L218" si="259">SEARCH("|",$A218,B218+1)</f>
        <v>48</v>
      </c>
      <c r="D218">
        <f t="shared" si="259"/>
        <v>62</v>
      </c>
      <c r="E218">
        <f t="shared" si="259"/>
        <v>77</v>
      </c>
      <c r="F218">
        <f t="shared" si="259"/>
        <v>98</v>
      </c>
      <c r="G218">
        <f t="shared" si="259"/>
        <v>109</v>
      </c>
      <c r="H218">
        <f t="shared" si="259"/>
        <v>146</v>
      </c>
      <c r="I218">
        <f t="shared" si="259"/>
        <v>243</v>
      </c>
      <c r="J218">
        <f t="shared" si="259"/>
        <v>342</v>
      </c>
      <c r="K218">
        <f t="shared" si="230"/>
        <v>345</v>
      </c>
      <c r="L218" s="1" t="str">
        <f t="shared" si="231"/>
        <v>imgUrl:Matthew-Olyphant-2013-6498.JPG</v>
      </c>
      <c r="M218" s="1" t="str">
        <f t="shared" si="232"/>
        <v>maxWidth:1600</v>
      </c>
      <c r="N218" s="1" t="str">
        <f t="shared" si="233"/>
        <v>maxHeight:2232</v>
      </c>
      <c r="O218" s="1" t="str">
        <f t="shared" si="234"/>
        <v>orientation:portrait</v>
      </c>
      <c r="P218" s="1" t="str">
        <f t="shared" si="235"/>
        <v>index2:214</v>
      </c>
      <c r="Q218" s="1" t="str">
        <f t="shared" si="236"/>
        <v>thumb:Matthew-Olyphant-2013-6498.JPG</v>
      </c>
      <c r="R218" s="1" t="str">
        <f t="shared" si="237"/>
        <v>alt:Matthew Olyphant - 2013 - spray paint, oil, acrylic, and oil paint stick - 40&amp;#34; x 56&amp;#34;</v>
      </c>
      <c r="S218" s="1" t="str">
        <f t="shared" si="238"/>
        <v>title:Matthew Olyphant - 2013 - spray paint, oil, acrylic, and oil paint stick - 40&amp;#34; x 56&amp;#34;</v>
      </c>
      <c r="T218" s="1">
        <f t="shared" si="239"/>
        <v>85</v>
      </c>
      <c r="U218" s="1">
        <f t="shared" si="240"/>
        <v>95</v>
      </c>
    </row>
    <row r="219" spans="1:21">
      <c r="A219" t="s">
        <v>212</v>
      </c>
      <c r="B219">
        <f t="shared" si="228"/>
        <v>10</v>
      </c>
      <c r="C219">
        <f t="shared" ref="C219:L219" si="260">SEARCH("|",$A219,B219+1)</f>
        <v>48</v>
      </c>
      <c r="D219">
        <f t="shared" si="260"/>
        <v>62</v>
      </c>
      <c r="E219">
        <f t="shared" si="260"/>
        <v>77</v>
      </c>
      <c r="F219">
        <f t="shared" si="260"/>
        <v>98</v>
      </c>
      <c r="G219">
        <f t="shared" si="260"/>
        <v>109</v>
      </c>
      <c r="H219">
        <f t="shared" si="260"/>
        <v>146</v>
      </c>
      <c r="I219">
        <f t="shared" si="260"/>
        <v>253</v>
      </c>
      <c r="J219">
        <f t="shared" si="260"/>
        <v>362</v>
      </c>
      <c r="K219">
        <f t="shared" si="230"/>
        <v>365</v>
      </c>
      <c r="L219" s="1" t="str">
        <f t="shared" si="231"/>
        <v>imgUrl:Matthew-Olyphant-2013-6615.JPG</v>
      </c>
      <c r="M219" s="1" t="str">
        <f t="shared" si="232"/>
        <v>maxWidth:1600</v>
      </c>
      <c r="N219" s="1" t="str">
        <f t="shared" si="233"/>
        <v>maxHeight:2569</v>
      </c>
      <c r="O219" s="1" t="str">
        <f t="shared" si="234"/>
        <v>orientation:portrait</v>
      </c>
      <c r="P219" s="1" t="str">
        <f t="shared" si="235"/>
        <v>index2:215</v>
      </c>
      <c r="Q219" s="1" t="str">
        <f t="shared" si="236"/>
        <v>thumb:Matthew-Olyphant-2013-6615.JPG</v>
      </c>
      <c r="R219" s="1" t="str">
        <f t="shared" si="237"/>
        <v>alt:Matthew Olyphant - 2013 - spray paint, oil, acrylic, charcoal, and oil paint stick - 70&amp;#34; x 44&amp;#34;</v>
      </c>
      <c r="S219" s="1" t="str">
        <f t="shared" si="238"/>
        <v>title:Matthew Olyphant - 2013 - spray paint, oil, acrylic, charcoal, and oil paint stick - 70&amp;#34; x 44&amp;#34;</v>
      </c>
      <c r="T219" s="1">
        <f t="shared" si="239"/>
        <v>95</v>
      </c>
      <c r="U219" s="1">
        <f t="shared" si="240"/>
        <v>105</v>
      </c>
    </row>
    <row r="220" spans="1:21">
      <c r="A220" t="s">
        <v>213</v>
      </c>
      <c r="B220">
        <f t="shared" si="228"/>
        <v>10</v>
      </c>
      <c r="C220">
        <f t="shared" ref="C220:L220" si="261">SEARCH("|",$A220,B220+1)</f>
        <v>48</v>
      </c>
      <c r="D220">
        <f t="shared" si="261"/>
        <v>62</v>
      </c>
      <c r="E220">
        <f t="shared" si="261"/>
        <v>77</v>
      </c>
      <c r="F220">
        <f t="shared" si="261"/>
        <v>98</v>
      </c>
      <c r="G220">
        <f t="shared" si="261"/>
        <v>109</v>
      </c>
      <c r="H220">
        <f t="shared" si="261"/>
        <v>146</v>
      </c>
      <c r="I220">
        <f t="shared" si="261"/>
        <v>243</v>
      </c>
      <c r="J220">
        <f t="shared" si="261"/>
        <v>342</v>
      </c>
      <c r="K220">
        <f t="shared" si="230"/>
        <v>345</v>
      </c>
      <c r="L220" s="1" t="str">
        <f t="shared" si="231"/>
        <v>imgUrl:Matthew-Olyphant-2013-6781.JPG</v>
      </c>
      <c r="M220" s="1" t="str">
        <f t="shared" si="232"/>
        <v>maxWidth:1600</v>
      </c>
      <c r="N220" s="1" t="str">
        <f t="shared" si="233"/>
        <v>maxHeight:2217</v>
      </c>
      <c r="O220" s="1" t="str">
        <f t="shared" si="234"/>
        <v>orientation:portrait</v>
      </c>
      <c r="P220" s="1" t="str">
        <f t="shared" si="235"/>
        <v>index2:216</v>
      </c>
      <c r="Q220" s="1" t="str">
        <f t="shared" si="236"/>
        <v>thumb:Matthew-Olyphant-2013-6781.JPG</v>
      </c>
      <c r="R220" s="1" t="str">
        <f t="shared" si="237"/>
        <v>alt:Matthew Olyphant - 2013 - spray paint, oil, acrylic, and oil paint stick - 52&amp;#34; x 58&amp;#34;</v>
      </c>
      <c r="S220" s="1" t="str">
        <f t="shared" si="238"/>
        <v>title:Matthew Olyphant - 2013 - spray paint, oil, acrylic, and oil paint stick - 52&amp;#34; x 58&amp;#34;</v>
      </c>
      <c r="T220" s="1">
        <f t="shared" si="239"/>
        <v>85</v>
      </c>
      <c r="U220" s="1">
        <f t="shared" si="240"/>
        <v>95</v>
      </c>
    </row>
    <row r="221" spans="1:21">
      <c r="A221" t="s">
        <v>214</v>
      </c>
      <c r="B221">
        <f t="shared" si="228"/>
        <v>10</v>
      </c>
      <c r="C221">
        <f t="shared" ref="C221:L221" si="262">SEARCH("|",$A221,B221+1)</f>
        <v>48</v>
      </c>
      <c r="D221">
        <f t="shared" si="262"/>
        <v>62</v>
      </c>
      <c r="E221">
        <f t="shared" si="262"/>
        <v>77</v>
      </c>
      <c r="F221">
        <f t="shared" si="262"/>
        <v>98</v>
      </c>
      <c r="G221">
        <f t="shared" si="262"/>
        <v>109</v>
      </c>
      <c r="H221">
        <f t="shared" si="262"/>
        <v>146</v>
      </c>
      <c r="I221">
        <f t="shared" si="262"/>
        <v>243</v>
      </c>
      <c r="J221">
        <f t="shared" si="262"/>
        <v>342</v>
      </c>
      <c r="K221">
        <f t="shared" si="230"/>
        <v>345</v>
      </c>
      <c r="L221" s="1" t="str">
        <f t="shared" si="231"/>
        <v>imgUrl:Matthew-Olyphant-2013-6783.JPG</v>
      </c>
      <c r="M221" s="1" t="str">
        <f t="shared" si="232"/>
        <v>maxWidth:1600</v>
      </c>
      <c r="N221" s="1" t="str">
        <f t="shared" si="233"/>
        <v>maxHeight:2064</v>
      </c>
      <c r="O221" s="1" t="str">
        <f t="shared" si="234"/>
        <v>orientation:portrait</v>
      </c>
      <c r="P221" s="1" t="str">
        <f t="shared" si="235"/>
        <v>index2:217</v>
      </c>
      <c r="Q221" s="1" t="str">
        <f t="shared" si="236"/>
        <v>thumb:Matthew-Olyphant-2013-6783.JPG</v>
      </c>
      <c r="R221" s="1" t="str">
        <f t="shared" si="237"/>
        <v>alt:Matthew Olyphant - 2013 - spray paint, oil, acrylic, and oil paint stick - 46&amp;#34; x 50&amp;#34;</v>
      </c>
      <c r="S221" s="1" t="str">
        <f t="shared" si="238"/>
        <v>title:Matthew Olyphant - 2013 - spray paint, oil, acrylic, and oil paint stick - 46&amp;#34; x 50&amp;#34;</v>
      </c>
      <c r="T221" s="1">
        <f t="shared" si="239"/>
        <v>85</v>
      </c>
      <c r="U221" s="1">
        <f t="shared" si="240"/>
        <v>95</v>
      </c>
    </row>
    <row r="222" spans="1:21">
      <c r="A222" t="s">
        <v>215</v>
      </c>
      <c r="B222">
        <f t="shared" si="228"/>
        <v>10</v>
      </c>
      <c r="C222">
        <f t="shared" ref="C222:L222" si="263">SEARCH("|",$A222,B222+1)</f>
        <v>48</v>
      </c>
      <c r="D222">
        <f t="shared" si="263"/>
        <v>62</v>
      </c>
      <c r="E222">
        <f t="shared" si="263"/>
        <v>77</v>
      </c>
      <c r="F222">
        <f t="shared" si="263"/>
        <v>98</v>
      </c>
      <c r="G222">
        <f t="shared" si="263"/>
        <v>109</v>
      </c>
      <c r="H222">
        <f t="shared" si="263"/>
        <v>146</v>
      </c>
      <c r="I222">
        <f t="shared" si="263"/>
        <v>243</v>
      </c>
      <c r="J222">
        <f t="shared" si="263"/>
        <v>342</v>
      </c>
      <c r="K222">
        <f t="shared" si="230"/>
        <v>345</v>
      </c>
      <c r="L222" s="1" t="str">
        <f t="shared" si="231"/>
        <v>imgUrl:Matthew-Olyphant-2013-6785.JPG</v>
      </c>
      <c r="M222" s="1" t="str">
        <f t="shared" si="232"/>
        <v>maxWidth:1600</v>
      </c>
      <c r="N222" s="1" t="str">
        <f t="shared" si="233"/>
        <v>maxHeight:2041</v>
      </c>
      <c r="O222" s="1" t="str">
        <f t="shared" si="234"/>
        <v>orientation:portrait</v>
      </c>
      <c r="P222" s="1" t="str">
        <f t="shared" si="235"/>
        <v>index2:218</v>
      </c>
      <c r="Q222" s="1" t="str">
        <f t="shared" si="236"/>
        <v>thumb:Matthew-Olyphant-2013-6785.JPG</v>
      </c>
      <c r="R222" s="1" t="str">
        <f t="shared" si="237"/>
        <v>alt:Matthew Olyphant - 2013 - spray paint, oil, acrylic, and oil paint stick - 46&amp;#34; x 50&amp;#34;</v>
      </c>
      <c r="S222" s="1" t="str">
        <f t="shared" si="238"/>
        <v>title:Matthew Olyphant - 2013 - spray paint, oil, acrylic, and oil paint stick - 46&amp;#34; x 50&amp;#34;</v>
      </c>
      <c r="T222" s="1">
        <f t="shared" si="239"/>
        <v>85</v>
      </c>
      <c r="U222" s="1">
        <f t="shared" si="240"/>
        <v>95</v>
      </c>
    </row>
    <row r="223" spans="1:21">
      <c r="A223" t="s">
        <v>216</v>
      </c>
      <c r="B223">
        <f t="shared" si="228"/>
        <v>10</v>
      </c>
      <c r="C223">
        <f t="shared" ref="C223:L223" si="264">SEARCH("|",$A223,B223+1)</f>
        <v>48</v>
      </c>
      <c r="D223">
        <f t="shared" si="264"/>
        <v>62</v>
      </c>
      <c r="E223">
        <f t="shared" si="264"/>
        <v>77</v>
      </c>
      <c r="F223">
        <f t="shared" si="264"/>
        <v>98</v>
      </c>
      <c r="G223">
        <f t="shared" si="264"/>
        <v>109</v>
      </c>
      <c r="H223">
        <f t="shared" si="264"/>
        <v>146</v>
      </c>
      <c r="I223">
        <f t="shared" si="264"/>
        <v>243</v>
      </c>
      <c r="J223">
        <f t="shared" si="264"/>
        <v>342</v>
      </c>
      <c r="K223">
        <f t="shared" si="230"/>
        <v>345</v>
      </c>
      <c r="L223" s="1" t="str">
        <f t="shared" si="231"/>
        <v>imgUrl:Matthew-Olyphant-2013-6787.JPG</v>
      </c>
      <c r="M223" s="1" t="str">
        <f t="shared" si="232"/>
        <v>maxWidth:1600</v>
      </c>
      <c r="N223" s="1" t="str">
        <f t="shared" si="233"/>
        <v>maxHeight:2561</v>
      </c>
      <c r="O223" s="1" t="str">
        <f t="shared" si="234"/>
        <v>orientation:portrait</v>
      </c>
      <c r="P223" s="1" t="str">
        <f t="shared" si="235"/>
        <v>index2:219</v>
      </c>
      <c r="Q223" s="1" t="str">
        <f t="shared" si="236"/>
        <v>thumb:Matthew-Olyphant-2013-6787.JPG</v>
      </c>
      <c r="R223" s="1" t="str">
        <f t="shared" si="237"/>
        <v>alt:Matthew Olyphant - 2013 - spray paint, oil, acrylic, and oil paint stick - 36&amp;#34; x 46&amp;#34;</v>
      </c>
      <c r="S223" s="1" t="str">
        <f t="shared" si="238"/>
        <v>title:Matthew Olyphant - 2013 - spray paint, oil, acrylic, and oil paint stick - 36&amp;#34; x 46&amp;#34;</v>
      </c>
      <c r="T223" s="1">
        <f t="shared" si="239"/>
        <v>85</v>
      </c>
      <c r="U223" s="1">
        <f t="shared" si="240"/>
        <v>95</v>
      </c>
    </row>
    <row r="224" spans="1:21">
      <c r="A224" t="s">
        <v>217</v>
      </c>
      <c r="B224">
        <f t="shared" si="228"/>
        <v>10</v>
      </c>
      <c r="C224">
        <f t="shared" ref="C224:L224" si="265">SEARCH("|",$A224,B224+1)</f>
        <v>48</v>
      </c>
      <c r="D224">
        <f t="shared" si="265"/>
        <v>62</v>
      </c>
      <c r="E224">
        <f t="shared" si="265"/>
        <v>77</v>
      </c>
      <c r="F224">
        <f t="shared" si="265"/>
        <v>99</v>
      </c>
      <c r="G224">
        <f t="shared" si="265"/>
        <v>110</v>
      </c>
      <c r="H224">
        <f t="shared" si="265"/>
        <v>147</v>
      </c>
      <c r="I224">
        <f t="shared" si="265"/>
        <v>244</v>
      </c>
      <c r="J224">
        <f t="shared" si="265"/>
        <v>343</v>
      </c>
      <c r="K224">
        <f t="shared" si="230"/>
        <v>346</v>
      </c>
      <c r="L224" s="1" t="str">
        <f t="shared" si="231"/>
        <v>imgUrl:Matthew-Olyphant-2013-6788.JPG</v>
      </c>
      <c r="M224" s="1" t="str">
        <f t="shared" si="232"/>
        <v>maxWidth:1600</v>
      </c>
      <c r="N224" s="1" t="str">
        <f t="shared" si="233"/>
        <v>maxHeight:1002</v>
      </c>
      <c r="O224" s="1" t="str">
        <f t="shared" si="234"/>
        <v>orientation:landscape</v>
      </c>
      <c r="P224" s="1" t="str">
        <f t="shared" si="235"/>
        <v>index2:220</v>
      </c>
      <c r="Q224" s="1" t="str">
        <f t="shared" si="236"/>
        <v>thumb:Matthew-Olyphant-2013-6788.JPG</v>
      </c>
      <c r="R224" s="1" t="str">
        <f t="shared" si="237"/>
        <v>alt:Matthew Olyphant - 2013 - spray paint, oil, acrylic, and oil paint stick - 38&amp;#34; x 48&amp;#34;</v>
      </c>
      <c r="S224" s="1" t="str">
        <f t="shared" si="238"/>
        <v>title:Matthew Olyphant - 2013 - spray paint, oil, acrylic, and oil paint stick - 38&amp;#34; x 48&amp;#34;</v>
      </c>
      <c r="T224" s="1">
        <f t="shared" si="239"/>
        <v>85</v>
      </c>
      <c r="U224" s="1">
        <f t="shared" si="240"/>
        <v>95</v>
      </c>
    </row>
    <row r="225" spans="1:21">
      <c r="A225" t="s">
        <v>218</v>
      </c>
      <c r="B225">
        <f t="shared" si="228"/>
        <v>10</v>
      </c>
      <c r="C225">
        <f t="shared" ref="C225:L225" si="266">SEARCH("|",$A225,B225+1)</f>
        <v>48</v>
      </c>
      <c r="D225">
        <f t="shared" si="266"/>
        <v>62</v>
      </c>
      <c r="E225">
        <f t="shared" si="266"/>
        <v>77</v>
      </c>
      <c r="F225">
        <f t="shared" si="266"/>
        <v>98</v>
      </c>
      <c r="G225">
        <f t="shared" si="266"/>
        <v>109</v>
      </c>
      <c r="H225">
        <f t="shared" si="266"/>
        <v>146</v>
      </c>
      <c r="I225">
        <f t="shared" si="266"/>
        <v>243</v>
      </c>
      <c r="J225">
        <f t="shared" si="266"/>
        <v>342</v>
      </c>
      <c r="K225">
        <f t="shared" si="230"/>
        <v>345</v>
      </c>
      <c r="L225" s="1" t="str">
        <f t="shared" si="231"/>
        <v>imgUrl:Matthew-Olyphant-2013-6790.JPG</v>
      </c>
      <c r="M225" s="1" t="str">
        <f t="shared" si="232"/>
        <v>maxWidth:1600</v>
      </c>
      <c r="N225" s="1" t="str">
        <f t="shared" si="233"/>
        <v>maxHeight:1976</v>
      </c>
      <c r="O225" s="1" t="str">
        <f t="shared" si="234"/>
        <v>orientation:portrait</v>
      </c>
      <c r="P225" s="1" t="str">
        <f t="shared" si="235"/>
        <v>index2:221</v>
      </c>
      <c r="Q225" s="1" t="str">
        <f t="shared" si="236"/>
        <v>thumb:Matthew-Olyphant-2013-6790.JPG</v>
      </c>
      <c r="R225" s="1" t="str">
        <f t="shared" si="237"/>
        <v>alt:Matthew Olyphant - 2013 - spray paint, oil, acrylic, and oil paint stick - 54&amp;#34; x 58&amp;#34;</v>
      </c>
      <c r="S225" s="1" t="str">
        <f t="shared" si="238"/>
        <v>title:Matthew Olyphant - 2013 - spray paint, oil, acrylic, and oil paint stick - 54&amp;#34; x 58&amp;#34;</v>
      </c>
      <c r="T225" s="1">
        <f t="shared" si="239"/>
        <v>85</v>
      </c>
      <c r="U225" s="1">
        <f t="shared" si="240"/>
        <v>95</v>
      </c>
    </row>
    <row r="226" spans="1:21">
      <c r="A226" t="s">
        <v>219</v>
      </c>
      <c r="B226">
        <f t="shared" si="228"/>
        <v>10</v>
      </c>
      <c r="C226">
        <f t="shared" ref="C226:L226" si="267">SEARCH("|",$A226,B226+1)</f>
        <v>48</v>
      </c>
      <c r="D226">
        <f t="shared" si="267"/>
        <v>62</v>
      </c>
      <c r="E226">
        <f t="shared" si="267"/>
        <v>77</v>
      </c>
      <c r="F226">
        <f t="shared" si="267"/>
        <v>99</v>
      </c>
      <c r="G226">
        <f t="shared" si="267"/>
        <v>110</v>
      </c>
      <c r="H226">
        <f t="shared" si="267"/>
        <v>147</v>
      </c>
      <c r="I226">
        <f t="shared" si="267"/>
        <v>244</v>
      </c>
      <c r="J226">
        <f t="shared" si="267"/>
        <v>343</v>
      </c>
      <c r="K226">
        <f t="shared" si="230"/>
        <v>346</v>
      </c>
      <c r="L226" s="1" t="str">
        <f t="shared" si="231"/>
        <v>imgUrl:Matthew-Olyphant-2013-7046.JPG</v>
      </c>
      <c r="M226" s="1" t="str">
        <f t="shared" si="232"/>
        <v>maxWidth:1600</v>
      </c>
      <c r="N226" s="1" t="str">
        <f t="shared" si="233"/>
        <v>maxHeight:1247</v>
      </c>
      <c r="O226" s="1" t="str">
        <f t="shared" si="234"/>
        <v>orientation:landscape</v>
      </c>
      <c r="P226" s="1" t="str">
        <f t="shared" si="235"/>
        <v>index2:222</v>
      </c>
      <c r="Q226" s="1" t="str">
        <f t="shared" si="236"/>
        <v>thumb:Matthew-Olyphant-2013-7046.JPG</v>
      </c>
      <c r="R226" s="1" t="str">
        <f t="shared" si="237"/>
        <v>alt:Matthew Olyphant - 2013 - spray paint, oil, acrylic, and oil paint stick - 44&amp;#34; x 54&amp;#34;</v>
      </c>
      <c r="S226" s="1" t="str">
        <f t="shared" si="238"/>
        <v>title:Matthew Olyphant - 2013 - spray paint, oil, acrylic, and oil paint stick - 44&amp;#34; x 54&amp;#34;</v>
      </c>
      <c r="T226" s="1">
        <f t="shared" si="239"/>
        <v>85</v>
      </c>
      <c r="U226" s="1">
        <f t="shared" si="240"/>
        <v>95</v>
      </c>
    </row>
    <row r="227" spans="1:21">
      <c r="A227" t="s">
        <v>220</v>
      </c>
      <c r="B227">
        <f t="shared" si="228"/>
        <v>10</v>
      </c>
      <c r="C227">
        <f t="shared" ref="C227:L227" si="268">SEARCH("|",$A227,B227+1)</f>
        <v>48</v>
      </c>
      <c r="D227">
        <f t="shared" si="268"/>
        <v>62</v>
      </c>
      <c r="E227">
        <f t="shared" si="268"/>
        <v>76</v>
      </c>
      <c r="F227">
        <f t="shared" si="268"/>
        <v>98</v>
      </c>
      <c r="G227">
        <f t="shared" si="268"/>
        <v>109</v>
      </c>
      <c r="H227">
        <f t="shared" si="268"/>
        <v>146</v>
      </c>
      <c r="I227">
        <f t="shared" si="268"/>
        <v>243</v>
      </c>
      <c r="J227">
        <f t="shared" si="268"/>
        <v>342</v>
      </c>
      <c r="K227">
        <f t="shared" si="230"/>
        <v>345</v>
      </c>
      <c r="L227" s="1" t="str">
        <f t="shared" si="231"/>
        <v>imgUrl:Matthew-Olyphant-2013-7047.JPG</v>
      </c>
      <c r="M227" s="1" t="str">
        <f t="shared" si="232"/>
        <v>maxWidth:1600</v>
      </c>
      <c r="N227" s="1" t="str">
        <f t="shared" si="233"/>
        <v>maxHeight:886</v>
      </c>
      <c r="O227" s="1" t="str">
        <f t="shared" si="234"/>
        <v>orientation:landscape</v>
      </c>
      <c r="P227" s="1" t="str">
        <f t="shared" si="235"/>
        <v>index2:223</v>
      </c>
      <c r="Q227" s="1" t="str">
        <f t="shared" si="236"/>
        <v>thumb:Matthew-Olyphant-2013-7047.JPG</v>
      </c>
      <c r="R227" s="1" t="str">
        <f t="shared" si="237"/>
        <v>alt:Matthew Olyphant - 2013 - spray paint, oil, acrylic, and oil paint stick - 36&amp;#34; x 60&amp;#34;</v>
      </c>
      <c r="S227" s="1" t="str">
        <f t="shared" si="238"/>
        <v>title:Matthew Olyphant - 2013 - spray paint, oil, acrylic, and oil paint stick - 36&amp;#34; x 60&amp;#34;</v>
      </c>
      <c r="T227" s="1">
        <f t="shared" si="239"/>
        <v>85</v>
      </c>
      <c r="U227" s="1">
        <f t="shared" si="240"/>
        <v>95</v>
      </c>
    </row>
    <row r="228" spans="1:21">
      <c r="A228" t="s">
        <v>221</v>
      </c>
      <c r="B228">
        <f t="shared" si="228"/>
        <v>10</v>
      </c>
      <c r="C228">
        <f t="shared" ref="C228:L230" si="269">SEARCH("|",$A228,B228+1)</f>
        <v>48</v>
      </c>
      <c r="D228">
        <f t="shared" si="269"/>
        <v>62</v>
      </c>
      <c r="E228">
        <f t="shared" si="269"/>
        <v>76</v>
      </c>
      <c r="F228">
        <f t="shared" si="269"/>
        <v>98</v>
      </c>
      <c r="G228">
        <f t="shared" si="269"/>
        <v>109</v>
      </c>
      <c r="H228">
        <f t="shared" si="269"/>
        <v>146</v>
      </c>
      <c r="I228">
        <f t="shared" si="269"/>
        <v>243</v>
      </c>
      <c r="J228">
        <f t="shared" si="269"/>
        <v>342</v>
      </c>
      <c r="K228">
        <f t="shared" si="230"/>
        <v>345</v>
      </c>
      <c r="L228" s="1" t="str">
        <f t="shared" si="231"/>
        <v>imgUrl:Matthew-Olyphant-2013-7702.JPG</v>
      </c>
      <c r="M228" s="1" t="str">
        <f t="shared" si="232"/>
        <v>maxWidth:1600</v>
      </c>
      <c r="N228" s="1" t="str">
        <f t="shared" si="233"/>
        <v>maxHeight:952</v>
      </c>
      <c r="O228" s="1" t="str">
        <f t="shared" si="234"/>
        <v>orientation:landscape</v>
      </c>
      <c r="P228" s="1" t="str">
        <f t="shared" si="235"/>
        <v>index2:224</v>
      </c>
      <c r="Q228" s="1" t="str">
        <f t="shared" si="236"/>
        <v>thumb:Matthew-Olyphant-2013-7702.JPG</v>
      </c>
      <c r="R228" s="1" t="str">
        <f t="shared" si="237"/>
        <v>alt:Matthew Olyphant - 2013 - spray paint, oil, acrylic, and oil paint stick - 34&amp;#34; x 60&amp;#34;</v>
      </c>
      <c r="S228" s="1" t="str">
        <f t="shared" si="238"/>
        <v>title:Matthew Olyphant - 2013 - spray paint, oil, acrylic, and oil paint stick - 34&amp;#34; x 60&amp;#34;</v>
      </c>
      <c r="T228" s="1">
        <f t="shared" si="239"/>
        <v>85</v>
      </c>
      <c r="U228" s="1">
        <f t="shared" si="240"/>
        <v>95</v>
      </c>
    </row>
    <row r="230" spans="1:21">
      <c r="A230" t="s">
        <v>1110</v>
      </c>
      <c r="B230">
        <f t="shared" si="228"/>
        <v>8</v>
      </c>
      <c r="C230">
        <f t="shared" si="269"/>
        <v>49</v>
      </c>
      <c r="D230">
        <f t="shared" si="269"/>
        <v>63</v>
      </c>
      <c r="E230">
        <f t="shared" si="269"/>
        <v>78</v>
      </c>
      <c r="F230">
        <f t="shared" si="269"/>
        <v>99</v>
      </c>
      <c r="G230">
        <f t="shared" si="269"/>
        <v>108</v>
      </c>
      <c r="H230">
        <f t="shared" si="269"/>
        <v>148</v>
      </c>
      <c r="I230">
        <f t="shared" si="269"/>
        <v>186</v>
      </c>
      <c r="J230">
        <f t="shared" si="269"/>
        <v>226</v>
      </c>
      <c r="K230">
        <f t="shared" ref="K230" si="270">LEN(A230)</f>
        <v>229</v>
      </c>
      <c r="L230" s="1" t="str">
        <f t="shared" ref="L230" si="271">MID($A230,B230+1,C230-B230-1)</f>
        <v>imgUrl:Matthew-Olyphant-The-Bay-2010.jpg</v>
      </c>
      <c r="M230" s="1" t="str">
        <f t="shared" ref="M230" si="272">MID($A230,C230+1,D230-C230-1)</f>
        <v>maxWidth:1600</v>
      </c>
      <c r="N230" s="1" t="str">
        <f t="shared" ref="N230" si="273">MID($A230,D230+1,E230-D230-1)</f>
        <v>maxHeight:2400</v>
      </c>
      <c r="O230" s="1" t="str">
        <f t="shared" ref="O230" si="274">MID($A230,E230+1,F230-E230-1)</f>
        <v>orientation:portrait</v>
      </c>
      <c r="P230" s="1" t="str">
        <f t="shared" ref="P230" si="275">MID($A230,F230+1,G230-F230-1)</f>
        <v>index2:1</v>
      </c>
      <c r="Q230" s="1" t="str">
        <f t="shared" ref="Q230" si="276">MID($A230,G230+1,H230-G230-1)</f>
        <v>thumb:Matthew-Olyphant-The-Bay-2010.jpg</v>
      </c>
      <c r="R230" s="1" t="str">
        <f t="shared" ref="R230" si="277">MID($A230,H230+1,I230-H230-1)</f>
        <v>alt:Matthew Olyphant - The Bay - 2010</v>
      </c>
      <c r="S230" s="1" t="str">
        <f t="shared" ref="S230" si="278">MID($A230,I230+1,J230-I230-1)</f>
        <v>title:Matthew Olyphant - The Bay - 2010</v>
      </c>
      <c r="T230" s="1" t="e">
        <f t="shared" si="239"/>
        <v>#VALUE!</v>
      </c>
      <c r="U230" s="1" t="e">
        <f t="shared" ref="U230" si="279">SEARCH("#34",S230,T230+1)</f>
        <v>#VALUE!</v>
      </c>
    </row>
    <row r="231" spans="1:21">
      <c r="A231" t="s">
        <v>1111</v>
      </c>
      <c r="B231">
        <f t="shared" si="228"/>
        <v>8</v>
      </c>
      <c r="C231">
        <f t="shared" ref="C231:L231" si="280">SEARCH("|",$A231,B231+1)</f>
        <v>59</v>
      </c>
      <c r="D231">
        <f t="shared" si="280"/>
        <v>73</v>
      </c>
      <c r="E231">
        <f t="shared" si="280"/>
        <v>88</v>
      </c>
      <c r="F231">
        <f t="shared" si="280"/>
        <v>109</v>
      </c>
      <c r="G231">
        <f t="shared" si="280"/>
        <v>118</v>
      </c>
      <c r="H231">
        <f t="shared" si="280"/>
        <v>168</v>
      </c>
      <c r="I231">
        <f t="shared" si="280"/>
        <v>214</v>
      </c>
      <c r="J231">
        <f t="shared" si="280"/>
        <v>262</v>
      </c>
      <c r="K231">
        <f t="shared" ref="K231:K257" si="281">LEN(A231)</f>
        <v>265</v>
      </c>
      <c r="L231" s="1" t="str">
        <f t="shared" ref="L231:L257" si="282">MID($A231,B231+1,C231-B231-1)</f>
        <v>imgUrl:Matthew-Olyphant-Chicago-Theater-1-2012.jpg</v>
      </c>
      <c r="M231" s="1" t="str">
        <f t="shared" ref="M231:M257" si="283">MID($A231,C231+1,D231-C231-1)</f>
        <v>maxWidth:1600</v>
      </c>
      <c r="N231" s="1" t="str">
        <f t="shared" ref="N231:N257" si="284">MID($A231,D231+1,E231-D231-1)</f>
        <v>maxHeight:1780</v>
      </c>
      <c r="O231" s="1" t="str">
        <f t="shared" ref="O231:O257" si="285">MID($A231,E231+1,F231-E231-1)</f>
        <v>orientation:portrait</v>
      </c>
      <c r="P231" s="1" t="str">
        <f t="shared" ref="P231:P257" si="286">MID($A231,F231+1,G231-F231-1)</f>
        <v>index2:2</v>
      </c>
      <c r="Q231" s="1" t="str">
        <f t="shared" ref="Q231:Q257" si="287">MID($A231,G231+1,H231-G231-1)</f>
        <v>thumb:Matthew-Olyphant-Chicago-Theater-1-2012.jpg</v>
      </c>
      <c r="R231" s="1" t="str">
        <f t="shared" ref="R231:R257" si="288">MID($A231,H231+1,I231-H231-1)</f>
        <v>alt:Matthew Olyphant - Chicago Theater - 2012</v>
      </c>
      <c r="S231" s="1" t="str">
        <f t="shared" ref="S231:S257" si="289">MID($A231,I231+1,J231-I231-1)</f>
        <v>title:Matthew Olyphant - Chicago Theater - 2012</v>
      </c>
      <c r="T231" s="1" t="e">
        <f t="shared" si="239"/>
        <v>#VALUE!</v>
      </c>
      <c r="U231" s="1" t="e">
        <f t="shared" ref="U231:U257" si="290">SEARCH("#34",S231,T231+1)</f>
        <v>#VALUE!</v>
      </c>
    </row>
    <row r="232" spans="1:21">
      <c r="A232" t="s">
        <v>1112</v>
      </c>
      <c r="B232">
        <f t="shared" si="228"/>
        <v>8</v>
      </c>
      <c r="C232">
        <f t="shared" ref="C232:L232" si="291">SEARCH("|",$A232,B232+1)</f>
        <v>59</v>
      </c>
      <c r="D232">
        <f t="shared" si="291"/>
        <v>73</v>
      </c>
      <c r="E232">
        <f t="shared" si="291"/>
        <v>88</v>
      </c>
      <c r="F232">
        <f t="shared" si="291"/>
        <v>110</v>
      </c>
      <c r="G232">
        <f t="shared" si="291"/>
        <v>119</v>
      </c>
      <c r="H232">
        <f t="shared" si="291"/>
        <v>169</v>
      </c>
      <c r="I232">
        <f t="shared" si="291"/>
        <v>215</v>
      </c>
      <c r="J232">
        <f t="shared" si="291"/>
        <v>263</v>
      </c>
      <c r="K232">
        <f t="shared" si="281"/>
        <v>266</v>
      </c>
      <c r="L232" s="1" t="str">
        <f t="shared" si="282"/>
        <v>imgUrl:Matthew-Olyphant-Chicago-Theater-2-2012.jpg</v>
      </c>
      <c r="M232" s="1" t="str">
        <f t="shared" si="283"/>
        <v>maxWidth:1600</v>
      </c>
      <c r="N232" s="1" t="str">
        <f t="shared" si="284"/>
        <v>maxHeight:1200</v>
      </c>
      <c r="O232" s="1" t="str">
        <f t="shared" si="285"/>
        <v>orientation:landscape</v>
      </c>
      <c r="P232" s="1" t="str">
        <f t="shared" si="286"/>
        <v>index2:3</v>
      </c>
      <c r="Q232" s="1" t="str">
        <f t="shared" si="287"/>
        <v>thumb:Matthew-Olyphant-Chicago-Theater-2-2012.jpg</v>
      </c>
      <c r="R232" s="1" t="str">
        <f t="shared" si="288"/>
        <v>alt:Matthew Olyphant - Chicago Theater - 2012</v>
      </c>
      <c r="S232" s="1" t="str">
        <f t="shared" si="289"/>
        <v>title:Matthew Olyphant - Chicago Theater - 2012</v>
      </c>
      <c r="T232" s="1" t="e">
        <f t="shared" si="239"/>
        <v>#VALUE!</v>
      </c>
      <c r="U232" s="1" t="e">
        <f t="shared" si="290"/>
        <v>#VALUE!</v>
      </c>
    </row>
    <row r="233" spans="1:21">
      <c r="A233" t="s">
        <v>1113</v>
      </c>
      <c r="B233">
        <f t="shared" si="228"/>
        <v>8</v>
      </c>
      <c r="C233">
        <f t="shared" ref="C233:L233" si="292">SEARCH("|",$A233,B233+1)</f>
        <v>59</v>
      </c>
      <c r="D233">
        <f t="shared" si="292"/>
        <v>73</v>
      </c>
      <c r="E233">
        <f t="shared" si="292"/>
        <v>88</v>
      </c>
      <c r="F233">
        <f t="shared" si="292"/>
        <v>110</v>
      </c>
      <c r="G233">
        <f t="shared" si="292"/>
        <v>119</v>
      </c>
      <c r="H233">
        <f t="shared" si="292"/>
        <v>169</v>
      </c>
      <c r="I233">
        <f t="shared" si="292"/>
        <v>215</v>
      </c>
      <c r="J233">
        <f t="shared" si="292"/>
        <v>263</v>
      </c>
      <c r="K233">
        <f t="shared" si="281"/>
        <v>266</v>
      </c>
      <c r="L233" s="1" t="str">
        <f t="shared" si="282"/>
        <v>imgUrl:Matthew-Olyphant-Chicago-Skyline-1-2012.jpg</v>
      </c>
      <c r="M233" s="1" t="str">
        <f t="shared" si="283"/>
        <v>maxWidth:1600</v>
      </c>
      <c r="N233" s="1" t="str">
        <f t="shared" si="284"/>
        <v>maxHeight:1200</v>
      </c>
      <c r="O233" s="1" t="str">
        <f t="shared" si="285"/>
        <v>orientation:landscape</v>
      </c>
      <c r="P233" s="1" t="str">
        <f t="shared" si="286"/>
        <v>index2:4</v>
      </c>
      <c r="Q233" s="1" t="str">
        <f t="shared" si="287"/>
        <v>thumb:Matthew-Olyphant-Chicago-Skyline-1-2012.jpg</v>
      </c>
      <c r="R233" s="1" t="str">
        <f t="shared" si="288"/>
        <v>alt:Matthew Olyphant - Chicago Skyline - 2012</v>
      </c>
      <c r="S233" s="1" t="str">
        <f t="shared" si="289"/>
        <v>title:Matthew Olyphant - Chicago Skyline - 2012</v>
      </c>
      <c r="T233" s="1" t="e">
        <f t="shared" si="239"/>
        <v>#VALUE!</v>
      </c>
      <c r="U233" s="1" t="e">
        <f t="shared" si="290"/>
        <v>#VALUE!</v>
      </c>
    </row>
    <row r="234" spans="1:21">
      <c r="A234" t="s">
        <v>1114</v>
      </c>
      <c r="B234">
        <f t="shared" si="228"/>
        <v>8</v>
      </c>
      <c r="C234">
        <f t="shared" ref="C234:L234" si="293">SEARCH("|",$A234,B234+1)</f>
        <v>59</v>
      </c>
      <c r="D234">
        <f t="shared" si="293"/>
        <v>73</v>
      </c>
      <c r="E234">
        <f t="shared" si="293"/>
        <v>88</v>
      </c>
      <c r="F234">
        <f t="shared" si="293"/>
        <v>110</v>
      </c>
      <c r="G234">
        <f t="shared" si="293"/>
        <v>119</v>
      </c>
      <c r="H234">
        <f t="shared" si="293"/>
        <v>169</v>
      </c>
      <c r="I234">
        <f t="shared" si="293"/>
        <v>215</v>
      </c>
      <c r="J234">
        <f t="shared" si="293"/>
        <v>263</v>
      </c>
      <c r="K234">
        <f t="shared" si="281"/>
        <v>266</v>
      </c>
      <c r="L234" s="1" t="str">
        <f t="shared" si="282"/>
        <v>imgUrl:Matthew-Olyphant-Chicago-Skyline-2-2012.jpg</v>
      </c>
      <c r="M234" s="1" t="str">
        <f t="shared" si="283"/>
        <v>maxWidth:1600</v>
      </c>
      <c r="N234" s="1" t="str">
        <f t="shared" si="284"/>
        <v>maxHeight:1200</v>
      </c>
      <c r="O234" s="1" t="str">
        <f t="shared" si="285"/>
        <v>orientation:landscape</v>
      </c>
      <c r="P234" s="1" t="str">
        <f t="shared" si="286"/>
        <v>index2:5</v>
      </c>
      <c r="Q234" s="1" t="str">
        <f t="shared" si="287"/>
        <v>thumb:Matthew-Olyphant-Chicago-Skyline-2-2012.jpg</v>
      </c>
      <c r="R234" s="1" t="str">
        <f t="shared" si="288"/>
        <v>alt:Matthew Olyphant - Chicago Skyline - 2012</v>
      </c>
      <c r="S234" s="1" t="str">
        <f t="shared" si="289"/>
        <v>title:Matthew Olyphant - Chicago Skyline - 2012</v>
      </c>
      <c r="T234" s="1" t="e">
        <f t="shared" si="239"/>
        <v>#VALUE!</v>
      </c>
      <c r="U234" s="1" t="e">
        <f t="shared" si="290"/>
        <v>#VALUE!</v>
      </c>
    </row>
    <row r="235" spans="1:21">
      <c r="A235" t="s">
        <v>1115</v>
      </c>
      <c r="B235">
        <f t="shared" si="228"/>
        <v>8</v>
      </c>
      <c r="C235">
        <f t="shared" ref="C235:L235" si="294">SEARCH("|",$A235,B235+1)</f>
        <v>52</v>
      </c>
      <c r="D235">
        <f t="shared" si="294"/>
        <v>66</v>
      </c>
      <c r="E235">
        <f t="shared" si="294"/>
        <v>81</v>
      </c>
      <c r="F235">
        <f t="shared" si="294"/>
        <v>100</v>
      </c>
      <c r="G235">
        <f t="shared" si="294"/>
        <v>109</v>
      </c>
      <c r="H235">
        <f t="shared" si="294"/>
        <v>152</v>
      </c>
      <c r="I235">
        <f t="shared" si="294"/>
        <v>193</v>
      </c>
      <c r="J235">
        <f t="shared" si="294"/>
        <v>236</v>
      </c>
      <c r="K235">
        <f t="shared" si="281"/>
        <v>239</v>
      </c>
      <c r="L235" s="1" t="str">
        <f t="shared" si="282"/>
        <v>imgUrl:Matthew-Olyphant-Summertime-2011.jpg</v>
      </c>
      <c r="M235" s="1" t="str">
        <f t="shared" si="283"/>
        <v>maxWidth:1600</v>
      </c>
      <c r="N235" s="1" t="str">
        <f t="shared" si="284"/>
        <v>maxHeight:1600</v>
      </c>
      <c r="O235" s="1" t="str">
        <f t="shared" si="285"/>
        <v>orientation:square</v>
      </c>
      <c r="P235" s="1" t="str">
        <f t="shared" si="286"/>
        <v>index2:6</v>
      </c>
      <c r="Q235" s="1" t="str">
        <f t="shared" si="287"/>
        <v>thumb:Matthew-Olyphant-Summertime-2011.jpg</v>
      </c>
      <c r="R235" s="1" t="str">
        <f t="shared" si="288"/>
        <v>alt:Matthew Olyphant - Summertime - 2011</v>
      </c>
      <c r="S235" s="1" t="str">
        <f t="shared" si="289"/>
        <v>title:Matthew Olyphant - Summertime - 2011</v>
      </c>
      <c r="T235" s="1" t="e">
        <f t="shared" si="239"/>
        <v>#VALUE!</v>
      </c>
      <c r="U235" s="1" t="e">
        <f t="shared" si="290"/>
        <v>#VALUE!</v>
      </c>
    </row>
    <row r="236" spans="1:21">
      <c r="A236" t="s">
        <v>1116</v>
      </c>
      <c r="B236">
        <f t="shared" si="228"/>
        <v>8</v>
      </c>
      <c r="C236">
        <f t="shared" ref="C236:L236" si="295">SEARCH("|",$A236,B236+1)</f>
        <v>57</v>
      </c>
      <c r="D236">
        <f t="shared" si="295"/>
        <v>71</v>
      </c>
      <c r="E236">
        <f t="shared" si="295"/>
        <v>86</v>
      </c>
      <c r="F236">
        <f t="shared" si="295"/>
        <v>108</v>
      </c>
      <c r="G236">
        <f t="shared" si="295"/>
        <v>117</v>
      </c>
      <c r="H236">
        <f t="shared" si="295"/>
        <v>165</v>
      </c>
      <c r="I236">
        <f t="shared" si="295"/>
        <v>211</v>
      </c>
      <c r="J236">
        <f t="shared" si="295"/>
        <v>259</v>
      </c>
      <c r="K236">
        <f t="shared" si="281"/>
        <v>262</v>
      </c>
      <c r="L236" s="1" t="str">
        <f t="shared" si="282"/>
        <v>imgUrl:Matthew-Olyphant-Skyline-With-Gg-2012.jpg</v>
      </c>
      <c r="M236" s="1" t="str">
        <f t="shared" si="283"/>
        <v>maxWidth:1600</v>
      </c>
      <c r="N236" s="1" t="str">
        <f t="shared" si="284"/>
        <v>maxHeight:1200</v>
      </c>
      <c r="O236" s="1" t="str">
        <f t="shared" si="285"/>
        <v>orientation:landscape</v>
      </c>
      <c r="P236" s="1" t="str">
        <f t="shared" si="286"/>
        <v>index2:7</v>
      </c>
      <c r="Q236" s="1" t="str">
        <f t="shared" si="287"/>
        <v>thumb:Matthew-Olyphant-Skyline-With-Gg-2012.jpg</v>
      </c>
      <c r="R236" s="1" t="str">
        <f t="shared" si="288"/>
        <v>alt:Matthew Olyphant - Skyline With Gg - 2012</v>
      </c>
      <c r="S236" s="1" t="str">
        <f t="shared" si="289"/>
        <v>title:Matthew Olyphant - Skyline With Gg - 2012</v>
      </c>
      <c r="T236" s="1" t="e">
        <f t="shared" si="239"/>
        <v>#VALUE!</v>
      </c>
      <c r="U236" s="1" t="e">
        <f t="shared" si="290"/>
        <v>#VALUE!</v>
      </c>
    </row>
    <row r="237" spans="1:21">
      <c r="A237" t="s">
        <v>1117</v>
      </c>
      <c r="B237">
        <f t="shared" si="228"/>
        <v>8</v>
      </c>
      <c r="C237">
        <f t="shared" ref="C237:L237" si="296">SEARCH("|",$A237,B237+1)</f>
        <v>57</v>
      </c>
      <c r="D237">
        <f t="shared" si="296"/>
        <v>71</v>
      </c>
      <c r="E237">
        <f t="shared" si="296"/>
        <v>86</v>
      </c>
      <c r="F237">
        <f t="shared" si="296"/>
        <v>107</v>
      </c>
      <c r="G237">
        <f t="shared" si="296"/>
        <v>116</v>
      </c>
      <c r="H237">
        <f t="shared" si="296"/>
        <v>164</v>
      </c>
      <c r="I237">
        <f t="shared" si="296"/>
        <v>208</v>
      </c>
      <c r="J237">
        <f t="shared" si="296"/>
        <v>254</v>
      </c>
      <c r="K237">
        <f t="shared" si="281"/>
        <v>257</v>
      </c>
      <c r="L237" s="1" t="str">
        <f t="shared" si="282"/>
        <v>imgUrl:Matthew-Olyphant-Thin-Red-Line-1-2012.jpg</v>
      </c>
      <c r="M237" s="1" t="str">
        <f t="shared" si="283"/>
        <v>maxWidth:1600</v>
      </c>
      <c r="N237" s="1" t="str">
        <f t="shared" si="284"/>
        <v>maxHeight:2133</v>
      </c>
      <c r="O237" s="1" t="str">
        <f t="shared" si="285"/>
        <v>orientation:portrait</v>
      </c>
      <c r="P237" s="1" t="str">
        <f t="shared" si="286"/>
        <v>index2:8</v>
      </c>
      <c r="Q237" s="1" t="str">
        <f t="shared" si="287"/>
        <v>thumb:Matthew-Olyphant-Thin-Red-Line-1-2012.jpg</v>
      </c>
      <c r="R237" s="1" t="str">
        <f t="shared" si="288"/>
        <v>alt:Matthew Olyphant - Thin Red Line - 2012</v>
      </c>
      <c r="S237" s="1" t="str">
        <f t="shared" si="289"/>
        <v>title:Matthew Olyphant - Thin Red Line - 2012</v>
      </c>
      <c r="T237" s="1" t="e">
        <f t="shared" si="239"/>
        <v>#VALUE!</v>
      </c>
      <c r="U237" s="1" t="e">
        <f t="shared" si="290"/>
        <v>#VALUE!</v>
      </c>
    </row>
    <row r="238" spans="1:21">
      <c r="A238" t="s">
        <v>1118</v>
      </c>
      <c r="B238">
        <f t="shared" si="228"/>
        <v>8</v>
      </c>
      <c r="C238">
        <f t="shared" ref="C238:L238" si="297">SEARCH("|",$A238,B238+1)</f>
        <v>59</v>
      </c>
      <c r="D238">
        <f t="shared" si="297"/>
        <v>73</v>
      </c>
      <c r="E238">
        <f t="shared" si="297"/>
        <v>88</v>
      </c>
      <c r="F238">
        <f t="shared" si="297"/>
        <v>110</v>
      </c>
      <c r="G238">
        <f t="shared" si="297"/>
        <v>119</v>
      </c>
      <c r="H238">
        <f t="shared" si="297"/>
        <v>169</v>
      </c>
      <c r="I238">
        <f t="shared" si="297"/>
        <v>215</v>
      </c>
      <c r="J238">
        <f t="shared" si="297"/>
        <v>263</v>
      </c>
      <c r="K238">
        <f t="shared" si="281"/>
        <v>266</v>
      </c>
      <c r="L238" s="1" t="str">
        <f t="shared" si="282"/>
        <v>imgUrl:Matthew-Olyphant-Chicago-Skyline-3-2012.jpg</v>
      </c>
      <c r="M238" s="1" t="str">
        <f t="shared" si="283"/>
        <v>maxWidth:1600</v>
      </c>
      <c r="N238" s="1" t="str">
        <f t="shared" si="284"/>
        <v>maxHeight:1145</v>
      </c>
      <c r="O238" s="1" t="str">
        <f t="shared" si="285"/>
        <v>orientation:landscape</v>
      </c>
      <c r="P238" s="1" t="str">
        <f t="shared" si="286"/>
        <v>index2:9</v>
      </c>
      <c r="Q238" s="1" t="str">
        <f t="shared" si="287"/>
        <v>thumb:Matthew-Olyphant-Chicago-Skyline-3-2012.jpg</v>
      </c>
      <c r="R238" s="1" t="str">
        <f t="shared" si="288"/>
        <v>alt:Matthew Olyphant - Chicago Skyline - 2012</v>
      </c>
      <c r="S238" s="1" t="str">
        <f t="shared" si="289"/>
        <v>title:Matthew Olyphant - Chicago Skyline - 2012</v>
      </c>
      <c r="T238" s="1" t="e">
        <f t="shared" si="239"/>
        <v>#VALUE!</v>
      </c>
      <c r="U238" s="1" t="e">
        <f t="shared" si="290"/>
        <v>#VALUE!</v>
      </c>
    </row>
    <row r="239" spans="1:21">
      <c r="A239" t="s">
        <v>1119</v>
      </c>
      <c r="B239">
        <f t="shared" si="228"/>
        <v>9</v>
      </c>
      <c r="C239">
        <f t="shared" ref="C239:L239" si="298">SEARCH("|",$A239,B239+1)</f>
        <v>60</v>
      </c>
      <c r="D239">
        <f t="shared" si="298"/>
        <v>74</v>
      </c>
      <c r="E239">
        <f t="shared" si="298"/>
        <v>89</v>
      </c>
      <c r="F239">
        <f t="shared" si="298"/>
        <v>110</v>
      </c>
      <c r="G239">
        <f t="shared" si="298"/>
        <v>120</v>
      </c>
      <c r="H239">
        <f t="shared" si="298"/>
        <v>170</v>
      </c>
      <c r="I239">
        <f t="shared" si="298"/>
        <v>216</v>
      </c>
      <c r="J239">
        <f t="shared" si="298"/>
        <v>264</v>
      </c>
      <c r="K239">
        <f t="shared" si="281"/>
        <v>267</v>
      </c>
      <c r="L239" s="1" t="str">
        <f t="shared" si="282"/>
        <v>imgUrl:Matthew-Olyphant-Chicago-Theater-3-2012.jpg</v>
      </c>
      <c r="M239" s="1" t="str">
        <f t="shared" si="283"/>
        <v>maxWidth:1600</v>
      </c>
      <c r="N239" s="1" t="str">
        <f t="shared" si="284"/>
        <v>maxHeight:2133</v>
      </c>
      <c r="O239" s="1" t="str">
        <f t="shared" si="285"/>
        <v>orientation:portrait</v>
      </c>
      <c r="P239" s="1" t="str">
        <f t="shared" si="286"/>
        <v>index2:10</v>
      </c>
      <c r="Q239" s="1" t="str">
        <f t="shared" si="287"/>
        <v>thumb:Matthew-Olyphant-Chicago-Theater-3-2012.jpg</v>
      </c>
      <c r="R239" s="1" t="str">
        <f t="shared" si="288"/>
        <v>alt:Matthew Olyphant - Chicago Theater - 2012</v>
      </c>
      <c r="S239" s="1" t="str">
        <f t="shared" si="289"/>
        <v>title:Matthew Olyphant - Chicago Theater - 2012</v>
      </c>
      <c r="T239" s="1" t="e">
        <f t="shared" si="239"/>
        <v>#VALUE!</v>
      </c>
      <c r="U239" s="1" t="e">
        <f t="shared" si="290"/>
        <v>#VALUE!</v>
      </c>
    </row>
    <row r="240" spans="1:21">
      <c r="A240" t="s">
        <v>1120</v>
      </c>
      <c r="B240">
        <f t="shared" si="228"/>
        <v>9</v>
      </c>
      <c r="C240">
        <f t="shared" ref="C240:L240" si="299">SEARCH("|",$A240,B240+1)</f>
        <v>74</v>
      </c>
      <c r="D240">
        <f t="shared" si="299"/>
        <v>88</v>
      </c>
      <c r="E240">
        <f t="shared" si="299"/>
        <v>102</v>
      </c>
      <c r="F240">
        <f t="shared" si="299"/>
        <v>123</v>
      </c>
      <c r="G240">
        <f t="shared" si="299"/>
        <v>133</v>
      </c>
      <c r="H240">
        <f t="shared" si="299"/>
        <v>197</v>
      </c>
      <c r="I240">
        <f t="shared" si="299"/>
        <v>259</v>
      </c>
      <c r="J240">
        <f t="shared" si="299"/>
        <v>323</v>
      </c>
      <c r="K240">
        <f t="shared" si="281"/>
        <v>326</v>
      </c>
      <c r="L240" s="1" t="str">
        <f t="shared" si="282"/>
        <v>imgUrl:Matthew-Olyphant-Chicago-Theater-Chicago-Skyline-2012.jpg</v>
      </c>
      <c r="M240" s="1" t="str">
        <f t="shared" si="283"/>
        <v>maxWidth:1600</v>
      </c>
      <c r="N240" s="1" t="str">
        <f t="shared" si="284"/>
        <v>maxHeight:857</v>
      </c>
      <c r="O240" s="1" t="str">
        <f t="shared" si="285"/>
        <v>orientation:portrait</v>
      </c>
      <c r="P240" s="1" t="str">
        <f t="shared" si="286"/>
        <v>index2:11</v>
      </c>
      <c r="Q240" s="1" t="str">
        <f t="shared" si="287"/>
        <v>thumb:Matthew-Olyphant-Chicago-Theater-Chicago-Skyline-2012.jpg</v>
      </c>
      <c r="R240" s="1" t="str">
        <f t="shared" si="288"/>
        <v>alt:Matthew Olyphant - Chicago Theater-Chicago Skyline - 2012</v>
      </c>
      <c r="S240" s="1" t="str">
        <f t="shared" si="289"/>
        <v>title:Matthew Olyphant - Chicago Theater-Chicago Skyline - 2012</v>
      </c>
      <c r="T240" s="1" t="e">
        <f t="shared" si="239"/>
        <v>#VALUE!</v>
      </c>
      <c r="U240" s="1" t="e">
        <f t="shared" si="290"/>
        <v>#VALUE!</v>
      </c>
    </row>
    <row r="241" spans="1:21">
      <c r="A241" t="s">
        <v>1121</v>
      </c>
      <c r="B241">
        <f t="shared" si="228"/>
        <v>9</v>
      </c>
      <c r="C241">
        <f t="shared" ref="C241:L241" si="300">SEARCH("|",$A241,B241+1)</f>
        <v>61</v>
      </c>
      <c r="D241">
        <f t="shared" si="300"/>
        <v>75</v>
      </c>
      <c r="E241">
        <f t="shared" si="300"/>
        <v>90</v>
      </c>
      <c r="F241">
        <f t="shared" si="300"/>
        <v>112</v>
      </c>
      <c r="G241">
        <f t="shared" si="300"/>
        <v>122</v>
      </c>
      <c r="H241">
        <f t="shared" si="300"/>
        <v>173</v>
      </c>
      <c r="I241">
        <f t="shared" si="300"/>
        <v>222</v>
      </c>
      <c r="J241">
        <f t="shared" si="300"/>
        <v>273</v>
      </c>
      <c r="K241">
        <f t="shared" si="281"/>
        <v>276</v>
      </c>
      <c r="L241" s="1" t="str">
        <f t="shared" si="282"/>
        <v>imgUrl:Matthew-Olyphant-God-Save-The-Queen-2011.jpg</v>
      </c>
      <c r="M241" s="1" t="str">
        <f t="shared" si="283"/>
        <v>maxWidth:1600</v>
      </c>
      <c r="N241" s="1" t="str">
        <f t="shared" si="284"/>
        <v>maxHeight:1195</v>
      </c>
      <c r="O241" s="1" t="str">
        <f t="shared" si="285"/>
        <v>orientation:landscape</v>
      </c>
      <c r="P241" s="1" t="str">
        <f t="shared" si="286"/>
        <v>index2:12</v>
      </c>
      <c r="Q241" s="1" t="str">
        <f t="shared" si="287"/>
        <v>thumb:Matthew-Olyphant-God-Save-The-Queen-2011.jpg</v>
      </c>
      <c r="R241" s="1" t="str">
        <f t="shared" si="288"/>
        <v>alt:Matthew Olyphant - God Save The Queen - 2011</v>
      </c>
      <c r="S241" s="1" t="str">
        <f t="shared" si="289"/>
        <v>title:Matthew Olyphant - God Save The Queen - 2011</v>
      </c>
      <c r="T241" s="1" t="e">
        <f t="shared" si="239"/>
        <v>#VALUE!</v>
      </c>
      <c r="U241" s="1" t="e">
        <f t="shared" si="290"/>
        <v>#VALUE!</v>
      </c>
    </row>
    <row r="242" spans="1:21">
      <c r="A242" t="s">
        <v>1122</v>
      </c>
      <c r="B242">
        <f t="shared" si="228"/>
        <v>9</v>
      </c>
      <c r="C242">
        <f t="shared" ref="C242:L242" si="301">SEARCH("|",$A242,B242+1)</f>
        <v>64</v>
      </c>
      <c r="D242">
        <f t="shared" si="301"/>
        <v>78</v>
      </c>
      <c r="E242">
        <f t="shared" si="301"/>
        <v>93</v>
      </c>
      <c r="F242">
        <f t="shared" si="301"/>
        <v>115</v>
      </c>
      <c r="G242">
        <f t="shared" si="301"/>
        <v>125</v>
      </c>
      <c r="H242">
        <f t="shared" si="301"/>
        <v>179</v>
      </c>
      <c r="I242">
        <f t="shared" si="301"/>
        <v>231</v>
      </c>
      <c r="J242">
        <f t="shared" si="301"/>
        <v>285</v>
      </c>
      <c r="K242">
        <f t="shared" si="281"/>
        <v>288</v>
      </c>
      <c r="L242" s="1" t="str">
        <f t="shared" si="282"/>
        <v>imgUrl:Matthew-Olyphant-Los-Angeles-(Skyline)-2011.jpg</v>
      </c>
      <c r="M242" s="1" t="str">
        <f t="shared" si="283"/>
        <v>maxWidth:1600</v>
      </c>
      <c r="N242" s="1" t="str">
        <f t="shared" si="284"/>
        <v>maxHeight:1200</v>
      </c>
      <c r="O242" s="1" t="str">
        <f t="shared" si="285"/>
        <v>orientation:landscape</v>
      </c>
      <c r="P242" s="1" t="str">
        <f t="shared" si="286"/>
        <v>index2:13</v>
      </c>
      <c r="Q242" s="1" t="str">
        <f t="shared" si="287"/>
        <v>thumb:Matthew-Olyphant-Los-Angeles-(Skyline)-2011.jpg</v>
      </c>
      <c r="R242" s="1" t="str">
        <f t="shared" si="288"/>
        <v>alt:Matthew Olyphant - Los Angeles (Skyline) - 2011</v>
      </c>
      <c r="S242" s="1" t="str">
        <f t="shared" si="289"/>
        <v>title:Matthew Olyphant - Los Angeles (Skyline) - 2011</v>
      </c>
      <c r="T242" s="1" t="e">
        <f t="shared" si="239"/>
        <v>#VALUE!</v>
      </c>
      <c r="U242" s="1" t="e">
        <f t="shared" si="290"/>
        <v>#VALUE!</v>
      </c>
    </row>
    <row r="243" spans="1:21">
      <c r="A243" t="s">
        <v>1123</v>
      </c>
      <c r="B243">
        <f t="shared" si="228"/>
        <v>9</v>
      </c>
      <c r="C243">
        <f t="shared" ref="C243:L243" si="302">SEARCH("|",$A243,B243+1)</f>
        <v>54</v>
      </c>
      <c r="D243">
        <f t="shared" si="302"/>
        <v>68</v>
      </c>
      <c r="E243">
        <f t="shared" si="302"/>
        <v>83</v>
      </c>
      <c r="F243">
        <f t="shared" si="302"/>
        <v>104</v>
      </c>
      <c r="G243">
        <f t="shared" si="302"/>
        <v>114</v>
      </c>
      <c r="H243">
        <f t="shared" si="302"/>
        <v>158</v>
      </c>
      <c r="I243">
        <f t="shared" si="302"/>
        <v>200</v>
      </c>
      <c r="J243">
        <f t="shared" si="302"/>
        <v>244</v>
      </c>
      <c r="K243">
        <f t="shared" si="281"/>
        <v>247</v>
      </c>
      <c r="L243" s="1" t="str">
        <f t="shared" si="282"/>
        <v>imgUrl:Matthew-Olyphant-Malibu-Palm-2011.jpg</v>
      </c>
      <c r="M243" s="1" t="str">
        <f t="shared" si="283"/>
        <v>maxWidth:1600</v>
      </c>
      <c r="N243" s="1" t="str">
        <f t="shared" si="284"/>
        <v>maxHeight:2133</v>
      </c>
      <c r="O243" s="1" t="str">
        <f t="shared" si="285"/>
        <v>orientation:portrait</v>
      </c>
      <c r="P243" s="1" t="str">
        <f t="shared" si="286"/>
        <v>index2:14</v>
      </c>
      <c r="Q243" s="1" t="str">
        <f t="shared" si="287"/>
        <v>thumb:Matthew-Olyphant-Malibu-Palm-2011.jpg</v>
      </c>
      <c r="R243" s="1" t="str">
        <f t="shared" si="288"/>
        <v>alt:Matthew Olyphant - Malibu Palm - 2011</v>
      </c>
      <c r="S243" s="1" t="str">
        <f t="shared" si="289"/>
        <v>title:Matthew Olyphant - Malibu Palm - 2011</v>
      </c>
      <c r="T243" s="1" t="e">
        <f t="shared" si="239"/>
        <v>#VALUE!</v>
      </c>
      <c r="U243" s="1" t="e">
        <f t="shared" si="290"/>
        <v>#VALUE!</v>
      </c>
    </row>
    <row r="244" spans="1:21">
      <c r="A244" t="s">
        <v>1124</v>
      </c>
      <c r="B244">
        <f t="shared" si="228"/>
        <v>9</v>
      </c>
      <c r="C244">
        <f t="shared" ref="C244:L244" si="303">SEARCH("|",$A244,B244+1)</f>
        <v>55</v>
      </c>
      <c r="D244">
        <f t="shared" si="303"/>
        <v>69</v>
      </c>
      <c r="E244">
        <f t="shared" si="303"/>
        <v>83</v>
      </c>
      <c r="F244">
        <f t="shared" si="303"/>
        <v>104</v>
      </c>
      <c r="G244">
        <f t="shared" si="303"/>
        <v>114</v>
      </c>
      <c r="H244">
        <f t="shared" si="303"/>
        <v>159</v>
      </c>
      <c r="I244">
        <f t="shared" si="303"/>
        <v>202</v>
      </c>
      <c r="J244">
        <f t="shared" si="303"/>
        <v>247</v>
      </c>
      <c r="K244">
        <f t="shared" si="281"/>
        <v>250</v>
      </c>
      <c r="L244" s="1" t="str">
        <f t="shared" si="282"/>
        <v>imgUrl:Matthew-Olyphant-Modesto-Show-2012.jpg</v>
      </c>
      <c r="M244" s="1" t="str">
        <f t="shared" si="283"/>
        <v>maxWidth:1600</v>
      </c>
      <c r="N244" s="1" t="str">
        <f t="shared" si="284"/>
        <v>maxHeight:891</v>
      </c>
      <c r="O244" s="1" t="str">
        <f t="shared" si="285"/>
        <v>orientation:portrait</v>
      </c>
      <c r="P244" s="1" t="str">
        <f t="shared" si="286"/>
        <v>index2:15</v>
      </c>
      <c r="Q244" s="1" t="str">
        <f t="shared" si="287"/>
        <v>thumb:Matthew-Olyphant-Modesto-Show-2012.jpg</v>
      </c>
      <c r="R244" s="1" t="str">
        <f t="shared" si="288"/>
        <v>alt:Matthew Olyphant - Modesto Show - 2012</v>
      </c>
      <c r="S244" s="1" t="str">
        <f t="shared" si="289"/>
        <v>title:Matthew Olyphant - Modesto Show - 2012</v>
      </c>
      <c r="T244" s="1" t="e">
        <f t="shared" si="239"/>
        <v>#VALUE!</v>
      </c>
      <c r="U244" s="1" t="e">
        <f t="shared" si="290"/>
        <v>#VALUE!</v>
      </c>
    </row>
    <row r="245" spans="1:21">
      <c r="A245" t="s">
        <v>1125</v>
      </c>
      <c r="B245">
        <f t="shared" si="228"/>
        <v>9</v>
      </c>
      <c r="C245">
        <f t="shared" ref="C245:L245" si="304">SEARCH("|",$A245,B245+1)</f>
        <v>50</v>
      </c>
      <c r="D245">
        <f t="shared" si="304"/>
        <v>64</v>
      </c>
      <c r="E245">
        <f t="shared" si="304"/>
        <v>79</v>
      </c>
      <c r="F245">
        <f t="shared" si="304"/>
        <v>101</v>
      </c>
      <c r="G245">
        <f t="shared" si="304"/>
        <v>111</v>
      </c>
      <c r="H245">
        <f t="shared" si="304"/>
        <v>151</v>
      </c>
      <c r="I245">
        <f t="shared" si="304"/>
        <v>189</v>
      </c>
      <c r="J245">
        <f t="shared" si="304"/>
        <v>229</v>
      </c>
      <c r="K245">
        <f t="shared" si="281"/>
        <v>232</v>
      </c>
      <c r="L245" s="1" t="str">
        <f t="shared" si="282"/>
        <v>imgUrl:Matthew-Olyphant-Montana-2010.jpg</v>
      </c>
      <c r="M245" s="1" t="str">
        <f t="shared" si="283"/>
        <v>maxWidth:1600</v>
      </c>
      <c r="N245" s="1" t="str">
        <f t="shared" si="284"/>
        <v>maxHeight:1200</v>
      </c>
      <c r="O245" s="1" t="str">
        <f t="shared" si="285"/>
        <v>orientation:landscape</v>
      </c>
      <c r="P245" s="1" t="str">
        <f t="shared" si="286"/>
        <v>index2:16</v>
      </c>
      <c r="Q245" s="1" t="str">
        <f t="shared" si="287"/>
        <v>thumb:Matthew-Olyphant-Montana-2010.jpg</v>
      </c>
      <c r="R245" s="1" t="str">
        <f t="shared" si="288"/>
        <v>alt:Matthew Olyphant - Montana - 2010</v>
      </c>
      <c r="S245" s="1" t="str">
        <f t="shared" si="289"/>
        <v>title:Matthew Olyphant - Montana - 2010</v>
      </c>
      <c r="T245" s="1" t="e">
        <f t="shared" si="239"/>
        <v>#VALUE!</v>
      </c>
      <c r="U245" s="1" t="e">
        <f t="shared" si="290"/>
        <v>#VALUE!</v>
      </c>
    </row>
    <row r="246" spans="1:21">
      <c r="A246" t="s">
        <v>1126</v>
      </c>
      <c r="B246">
        <f t="shared" si="228"/>
        <v>9</v>
      </c>
      <c r="C246">
        <f t="shared" ref="C246:L246" si="305">SEARCH("|",$A246,B246+1)</f>
        <v>56</v>
      </c>
      <c r="D246">
        <f t="shared" si="305"/>
        <v>70</v>
      </c>
      <c r="E246">
        <f t="shared" si="305"/>
        <v>85</v>
      </c>
      <c r="F246">
        <f t="shared" si="305"/>
        <v>107</v>
      </c>
      <c r="G246">
        <f t="shared" si="305"/>
        <v>117</v>
      </c>
      <c r="H246">
        <f t="shared" si="305"/>
        <v>163</v>
      </c>
      <c r="I246">
        <f t="shared" si="305"/>
        <v>207</v>
      </c>
      <c r="J246">
        <f t="shared" si="305"/>
        <v>253</v>
      </c>
      <c r="K246">
        <f t="shared" si="281"/>
        <v>256</v>
      </c>
      <c r="L246" s="1" t="str">
        <f t="shared" si="282"/>
        <v>imgUrl:Matthew-Olyphant-New-York-City-2010.jpg</v>
      </c>
      <c r="M246" s="1" t="str">
        <f t="shared" si="283"/>
        <v>maxWidth:1600</v>
      </c>
      <c r="N246" s="1" t="str">
        <f t="shared" si="284"/>
        <v>maxHeight:1087</v>
      </c>
      <c r="O246" s="1" t="str">
        <f t="shared" si="285"/>
        <v>orientation:landscape</v>
      </c>
      <c r="P246" s="1" t="str">
        <f t="shared" si="286"/>
        <v>index2:17</v>
      </c>
      <c r="Q246" s="1" t="str">
        <f t="shared" si="287"/>
        <v>thumb:Matthew-Olyphant-New-York-City-2010.jpg</v>
      </c>
      <c r="R246" s="1" t="str">
        <f t="shared" si="288"/>
        <v>alt:Matthew Olyphant - New York City - 2010</v>
      </c>
      <c r="S246" s="1" t="str">
        <f t="shared" si="289"/>
        <v>title:Matthew Olyphant - New York City - 2010</v>
      </c>
      <c r="T246" s="1" t="e">
        <f t="shared" si="239"/>
        <v>#VALUE!</v>
      </c>
      <c r="U246" s="1" t="e">
        <f t="shared" si="290"/>
        <v>#VALUE!</v>
      </c>
    </row>
    <row r="247" spans="1:21">
      <c r="A247" t="s">
        <v>1127</v>
      </c>
      <c r="B247">
        <f t="shared" si="228"/>
        <v>9</v>
      </c>
      <c r="C247">
        <f t="shared" ref="C247:L247" si="306">SEARCH("|",$A247,B247+1)</f>
        <v>51</v>
      </c>
      <c r="D247">
        <f t="shared" si="306"/>
        <v>65</v>
      </c>
      <c r="E247">
        <f t="shared" si="306"/>
        <v>80</v>
      </c>
      <c r="F247">
        <f t="shared" si="306"/>
        <v>101</v>
      </c>
      <c r="G247">
        <f t="shared" si="306"/>
        <v>111</v>
      </c>
      <c r="H247">
        <f t="shared" si="306"/>
        <v>152</v>
      </c>
      <c r="I247">
        <f t="shared" si="306"/>
        <v>191</v>
      </c>
      <c r="J247">
        <f t="shared" si="306"/>
        <v>232</v>
      </c>
      <c r="K247">
        <f t="shared" si="281"/>
        <v>235</v>
      </c>
      <c r="L247" s="1" t="str">
        <f t="shared" si="282"/>
        <v>imgUrl:Matthew-Olyphant-Painting-2012.jpg</v>
      </c>
      <c r="M247" s="1" t="str">
        <f t="shared" si="283"/>
        <v>maxWidth:1600</v>
      </c>
      <c r="N247" s="1" t="str">
        <f t="shared" si="284"/>
        <v>maxHeight:2400</v>
      </c>
      <c r="O247" s="1" t="str">
        <f t="shared" si="285"/>
        <v>orientation:portrait</v>
      </c>
      <c r="P247" s="1" t="str">
        <f t="shared" si="286"/>
        <v>index2:18</v>
      </c>
      <c r="Q247" s="1" t="str">
        <f t="shared" si="287"/>
        <v>thumb:Matthew-Olyphant-Painting-2012.jpg</v>
      </c>
      <c r="R247" s="1" t="str">
        <f t="shared" si="288"/>
        <v>alt:Matthew Olyphant - Painting - 2012</v>
      </c>
      <c r="S247" s="1" t="str">
        <f t="shared" si="289"/>
        <v>title:Matthew Olyphant - Painting - 2012</v>
      </c>
      <c r="T247" s="1" t="e">
        <f t="shared" si="239"/>
        <v>#VALUE!</v>
      </c>
      <c r="U247" s="1" t="e">
        <f t="shared" si="290"/>
        <v>#VALUE!</v>
      </c>
    </row>
    <row r="248" spans="1:21">
      <c r="A248" t="s">
        <v>1128</v>
      </c>
      <c r="B248">
        <f t="shared" si="228"/>
        <v>9</v>
      </c>
      <c r="C248">
        <f t="shared" ref="C248:L248" si="307">SEARCH("|",$A248,B248+1)</f>
        <v>66</v>
      </c>
      <c r="D248">
        <f t="shared" si="307"/>
        <v>80</v>
      </c>
      <c r="E248">
        <f t="shared" si="307"/>
        <v>95</v>
      </c>
      <c r="F248">
        <f t="shared" si="307"/>
        <v>117</v>
      </c>
      <c r="G248">
        <f t="shared" si="307"/>
        <v>127</v>
      </c>
      <c r="H248">
        <f t="shared" si="307"/>
        <v>183</v>
      </c>
      <c r="I248">
        <f t="shared" si="307"/>
        <v>237</v>
      </c>
      <c r="J248">
        <f t="shared" si="307"/>
        <v>293</v>
      </c>
      <c r="K248">
        <f t="shared" si="281"/>
        <v>296</v>
      </c>
      <c r="L248" s="1" t="str">
        <f t="shared" si="282"/>
        <v>imgUrl:Matthew-Olyphant-Painting-Los-Angeles-Ca-2012.jpg</v>
      </c>
      <c r="M248" s="1" t="str">
        <f t="shared" si="283"/>
        <v>maxWidth:1600</v>
      </c>
      <c r="N248" s="1" t="str">
        <f t="shared" si="284"/>
        <v>maxHeight:1200</v>
      </c>
      <c r="O248" s="1" t="str">
        <f t="shared" si="285"/>
        <v>orientation:landscape</v>
      </c>
      <c r="P248" s="1" t="str">
        <f t="shared" si="286"/>
        <v>index2:19</v>
      </c>
      <c r="Q248" s="1" t="str">
        <f t="shared" si="287"/>
        <v>thumb:Matthew-Olyphant-Painting-Los-Angeles-Ca-2012.jpg</v>
      </c>
      <c r="R248" s="1" t="str">
        <f t="shared" si="288"/>
        <v>alt:Matthew Olyphant - Painting Los Angeles Ca - 2012</v>
      </c>
      <c r="S248" s="1" t="str">
        <f t="shared" si="289"/>
        <v>title:Matthew Olyphant - Painting Los Angeles Ca - 2012</v>
      </c>
      <c r="T248" s="1" t="e">
        <f t="shared" si="239"/>
        <v>#VALUE!</v>
      </c>
      <c r="U248" s="1" t="e">
        <f t="shared" si="290"/>
        <v>#VALUE!</v>
      </c>
    </row>
    <row r="249" spans="1:21">
      <c r="A249" t="s">
        <v>1129</v>
      </c>
      <c r="B249">
        <f t="shared" si="228"/>
        <v>9</v>
      </c>
      <c r="C249">
        <f t="shared" ref="C249:L249" si="308">SEARCH("|",$A249,B249+1)</f>
        <v>65</v>
      </c>
      <c r="D249">
        <f t="shared" si="308"/>
        <v>79</v>
      </c>
      <c r="E249">
        <f t="shared" si="308"/>
        <v>94</v>
      </c>
      <c r="F249">
        <f t="shared" si="308"/>
        <v>115</v>
      </c>
      <c r="G249">
        <f t="shared" si="308"/>
        <v>125</v>
      </c>
      <c r="H249">
        <f t="shared" si="308"/>
        <v>180</v>
      </c>
      <c r="I249">
        <f t="shared" si="308"/>
        <v>233</v>
      </c>
      <c r="J249">
        <f t="shared" si="308"/>
        <v>288</v>
      </c>
      <c r="K249">
        <f t="shared" si="281"/>
        <v>291</v>
      </c>
      <c r="L249" s="1" t="str">
        <f t="shared" si="282"/>
        <v>imgUrl:Matthew-Olyphant-Painting-San-Francisco-2012.jpg</v>
      </c>
      <c r="M249" s="1" t="str">
        <f t="shared" si="283"/>
        <v>maxWidth:1600</v>
      </c>
      <c r="N249" s="1" t="str">
        <f t="shared" si="284"/>
        <v>maxHeight:2143</v>
      </c>
      <c r="O249" s="1" t="str">
        <f t="shared" si="285"/>
        <v>orientation:portrait</v>
      </c>
      <c r="P249" s="1" t="str">
        <f t="shared" si="286"/>
        <v>index2:20</v>
      </c>
      <c r="Q249" s="1" t="str">
        <f t="shared" si="287"/>
        <v>thumb:Matthew-Olyphant-Painting-San-Francisco-2012.jpg</v>
      </c>
      <c r="R249" s="1" t="str">
        <f t="shared" si="288"/>
        <v>alt:Matthew Olyphant - Painting San Francisco - 2012</v>
      </c>
      <c r="S249" s="1" t="str">
        <f t="shared" si="289"/>
        <v>title:Matthew Olyphant - Painting San Francisco - 2012</v>
      </c>
      <c r="T249" s="1" t="e">
        <f t="shared" si="239"/>
        <v>#VALUE!</v>
      </c>
      <c r="U249" s="1" t="e">
        <f t="shared" si="290"/>
        <v>#VALUE!</v>
      </c>
    </row>
    <row r="250" spans="1:21">
      <c r="A250" t="s">
        <v>1130</v>
      </c>
      <c r="B250">
        <f t="shared" si="228"/>
        <v>9</v>
      </c>
      <c r="C250">
        <f t="shared" ref="C250:L250" si="309">SEARCH("|",$A250,B250+1)</f>
        <v>58</v>
      </c>
      <c r="D250">
        <f t="shared" si="309"/>
        <v>72</v>
      </c>
      <c r="E250">
        <f t="shared" si="309"/>
        <v>87</v>
      </c>
      <c r="F250">
        <f t="shared" si="309"/>
        <v>109</v>
      </c>
      <c r="G250">
        <f t="shared" si="309"/>
        <v>119</v>
      </c>
      <c r="H250">
        <f t="shared" si="309"/>
        <v>167</v>
      </c>
      <c r="I250">
        <f t="shared" si="309"/>
        <v>211</v>
      </c>
      <c r="J250">
        <f t="shared" si="309"/>
        <v>257</v>
      </c>
      <c r="K250">
        <f t="shared" si="281"/>
        <v>260</v>
      </c>
      <c r="L250" s="1" t="str">
        <f t="shared" si="282"/>
        <v>imgUrl:Matthew-Olyphant-San-Francisco-1-2012.jpg</v>
      </c>
      <c r="M250" s="1" t="str">
        <f t="shared" si="283"/>
        <v>maxWidth:1600</v>
      </c>
      <c r="N250" s="1" t="str">
        <f t="shared" si="284"/>
        <v>maxHeight:1025</v>
      </c>
      <c r="O250" s="1" t="str">
        <f t="shared" si="285"/>
        <v>orientation:landscape</v>
      </c>
      <c r="P250" s="1" t="str">
        <f t="shared" si="286"/>
        <v>index2:21</v>
      </c>
      <c r="Q250" s="1" t="str">
        <f t="shared" si="287"/>
        <v>thumb:Matthew-Olyphant-San-Francisco-1-2012.jpg</v>
      </c>
      <c r="R250" s="1" t="str">
        <f t="shared" si="288"/>
        <v>alt:Matthew Olyphant - San Francisco - 2012</v>
      </c>
      <c r="S250" s="1" t="str">
        <f t="shared" si="289"/>
        <v>title:Matthew Olyphant - San Francisco - 2012</v>
      </c>
      <c r="T250" s="1" t="e">
        <f t="shared" si="239"/>
        <v>#VALUE!</v>
      </c>
      <c r="U250" s="1" t="e">
        <f t="shared" si="290"/>
        <v>#VALUE!</v>
      </c>
    </row>
    <row r="251" spans="1:21">
      <c r="A251" t="s">
        <v>1131</v>
      </c>
      <c r="B251">
        <f t="shared" si="228"/>
        <v>9</v>
      </c>
      <c r="C251">
        <f t="shared" ref="C251:L251" si="310">SEARCH("|",$A251,B251+1)</f>
        <v>58</v>
      </c>
      <c r="D251">
        <f t="shared" si="310"/>
        <v>72</v>
      </c>
      <c r="E251">
        <f t="shared" si="310"/>
        <v>86</v>
      </c>
      <c r="F251">
        <f t="shared" si="310"/>
        <v>107</v>
      </c>
      <c r="G251">
        <f t="shared" si="310"/>
        <v>117</v>
      </c>
      <c r="H251">
        <f t="shared" si="310"/>
        <v>165</v>
      </c>
      <c r="I251">
        <f t="shared" si="310"/>
        <v>209</v>
      </c>
      <c r="J251">
        <f t="shared" si="310"/>
        <v>255</v>
      </c>
      <c r="K251">
        <f t="shared" si="281"/>
        <v>258</v>
      </c>
      <c r="L251" s="1" t="str">
        <f t="shared" si="282"/>
        <v>imgUrl:Matthew-Olyphant-San-Francisco-2-2012.jpg</v>
      </c>
      <c r="M251" s="1" t="str">
        <f t="shared" si="283"/>
        <v>maxWidth:1600</v>
      </c>
      <c r="N251" s="1" t="str">
        <f t="shared" si="284"/>
        <v>maxHeight:914</v>
      </c>
      <c r="O251" s="1" t="str">
        <f t="shared" si="285"/>
        <v>orientation:portrait</v>
      </c>
      <c r="P251" s="1" t="str">
        <f t="shared" si="286"/>
        <v>index2:22</v>
      </c>
      <c r="Q251" s="1" t="str">
        <f t="shared" si="287"/>
        <v>thumb:Matthew-Olyphant-San-Francisco-2-2012.jpg</v>
      </c>
      <c r="R251" s="1" t="str">
        <f t="shared" si="288"/>
        <v>alt:Matthew Olyphant - San Francisco - 2012</v>
      </c>
      <c r="S251" s="1" t="str">
        <f t="shared" si="289"/>
        <v>title:Matthew Olyphant - San Francisco - 2012</v>
      </c>
      <c r="T251" s="1" t="e">
        <f t="shared" si="239"/>
        <v>#VALUE!</v>
      </c>
      <c r="U251" s="1" t="e">
        <f t="shared" si="290"/>
        <v>#VALUE!</v>
      </c>
    </row>
    <row r="252" spans="1:21">
      <c r="A252" t="s">
        <v>1132</v>
      </c>
      <c r="B252">
        <f t="shared" si="228"/>
        <v>9</v>
      </c>
      <c r="C252">
        <f t="shared" ref="C252:L252" si="311">SEARCH("|",$A252,B252+1)</f>
        <v>68</v>
      </c>
      <c r="D252">
        <f t="shared" si="311"/>
        <v>82</v>
      </c>
      <c r="E252">
        <f t="shared" si="311"/>
        <v>97</v>
      </c>
      <c r="F252">
        <f t="shared" si="311"/>
        <v>119</v>
      </c>
      <c r="G252">
        <f t="shared" si="311"/>
        <v>129</v>
      </c>
      <c r="H252">
        <f t="shared" si="311"/>
        <v>187</v>
      </c>
      <c r="I252">
        <f t="shared" si="311"/>
        <v>243</v>
      </c>
      <c r="J252">
        <f t="shared" si="311"/>
        <v>301</v>
      </c>
      <c r="K252">
        <f t="shared" si="281"/>
        <v>304</v>
      </c>
      <c r="L252" s="1" t="str">
        <f t="shared" si="282"/>
        <v>imgUrl:Matthew-Olyphant-San-Francisco-Embarcadero-2012.jpg</v>
      </c>
      <c r="M252" s="1" t="str">
        <f t="shared" si="283"/>
        <v>maxWidth:1600</v>
      </c>
      <c r="N252" s="1" t="str">
        <f t="shared" si="284"/>
        <v>maxHeight:1200</v>
      </c>
      <c r="O252" s="1" t="str">
        <f t="shared" si="285"/>
        <v>orientation:landscape</v>
      </c>
      <c r="P252" s="1" t="str">
        <f t="shared" si="286"/>
        <v>index2:23</v>
      </c>
      <c r="Q252" s="1" t="str">
        <f t="shared" si="287"/>
        <v>thumb:Matthew-Olyphant-San-Francisco-Embarcadero-2012.jpg</v>
      </c>
      <c r="R252" s="1" t="str">
        <f t="shared" si="288"/>
        <v>alt:Matthew Olyphant - San Francisco Embarcadero - 2012</v>
      </c>
      <c r="S252" s="1" t="str">
        <f t="shared" si="289"/>
        <v>title:Matthew Olyphant - San Francisco Embarcadero - 2012</v>
      </c>
      <c r="T252" s="1" t="e">
        <f t="shared" si="239"/>
        <v>#VALUE!</v>
      </c>
      <c r="U252" s="1" t="e">
        <f t="shared" si="290"/>
        <v>#VALUE!</v>
      </c>
    </row>
    <row r="253" spans="1:21">
      <c r="A253" t="s">
        <v>1133</v>
      </c>
      <c r="B253">
        <f t="shared" si="228"/>
        <v>9</v>
      </c>
      <c r="C253">
        <f t="shared" ref="C253:L253" si="312">SEARCH("|",$A253,B253+1)</f>
        <v>61</v>
      </c>
      <c r="D253">
        <f t="shared" si="312"/>
        <v>75</v>
      </c>
      <c r="E253">
        <f t="shared" si="312"/>
        <v>90</v>
      </c>
      <c r="F253">
        <f t="shared" si="312"/>
        <v>112</v>
      </c>
      <c r="G253">
        <f t="shared" si="312"/>
        <v>122</v>
      </c>
      <c r="H253">
        <f t="shared" si="312"/>
        <v>173</v>
      </c>
      <c r="I253">
        <f t="shared" si="312"/>
        <v>222</v>
      </c>
      <c r="J253">
        <f t="shared" si="312"/>
        <v>273</v>
      </c>
      <c r="K253">
        <f t="shared" si="281"/>
        <v>276</v>
      </c>
      <c r="L253" s="1" t="str">
        <f t="shared" si="282"/>
        <v>imgUrl:Matthew-Olyphant-San-Francisco-Show-2010.jpg</v>
      </c>
      <c r="M253" s="1" t="str">
        <f t="shared" si="283"/>
        <v>maxWidth:1600</v>
      </c>
      <c r="N253" s="1" t="str">
        <f t="shared" si="284"/>
        <v>maxHeight:1200</v>
      </c>
      <c r="O253" s="1" t="str">
        <f t="shared" si="285"/>
        <v>orientation:landscape</v>
      </c>
      <c r="P253" s="1" t="str">
        <f t="shared" si="286"/>
        <v>index2:24</v>
      </c>
      <c r="Q253" s="1" t="str">
        <f t="shared" si="287"/>
        <v>thumb:Matthew-Olyphant-San-Francisco-Show-2010.jpg</v>
      </c>
      <c r="R253" s="1" t="str">
        <f t="shared" si="288"/>
        <v>alt:Matthew Olyphant - San Francisco Show - 2010</v>
      </c>
      <c r="S253" s="1" t="str">
        <f t="shared" si="289"/>
        <v>title:Matthew Olyphant - San Francisco Show - 2010</v>
      </c>
      <c r="T253" s="1" t="e">
        <f t="shared" si="239"/>
        <v>#VALUE!</v>
      </c>
      <c r="U253" s="1" t="e">
        <f t="shared" si="290"/>
        <v>#VALUE!</v>
      </c>
    </row>
    <row r="254" spans="1:21">
      <c r="A254" t="s">
        <v>1134</v>
      </c>
      <c r="B254">
        <f t="shared" si="228"/>
        <v>9</v>
      </c>
      <c r="C254">
        <f t="shared" ref="C254:L254" si="313">SEARCH("|",$A254,B254+1)</f>
        <v>47</v>
      </c>
      <c r="D254">
        <f t="shared" si="313"/>
        <v>61</v>
      </c>
      <c r="E254">
        <f t="shared" si="313"/>
        <v>75</v>
      </c>
      <c r="F254">
        <f t="shared" si="313"/>
        <v>96</v>
      </c>
      <c r="G254">
        <f t="shared" si="313"/>
        <v>106</v>
      </c>
      <c r="H254">
        <f t="shared" si="313"/>
        <v>143</v>
      </c>
      <c r="I254">
        <f t="shared" si="313"/>
        <v>178</v>
      </c>
      <c r="J254">
        <f t="shared" si="313"/>
        <v>215</v>
      </c>
      <c r="K254">
        <f t="shared" si="281"/>
        <v>218</v>
      </c>
      <c r="L254" s="1" t="str">
        <f t="shared" si="282"/>
        <v>imgUrl:Matthew-Olyphant-Show-2010.jpg</v>
      </c>
      <c r="M254" s="1" t="str">
        <f t="shared" si="283"/>
        <v>maxWidth:1600</v>
      </c>
      <c r="N254" s="1" t="str">
        <f t="shared" si="284"/>
        <v>maxHeight:987</v>
      </c>
      <c r="O254" s="1" t="str">
        <f t="shared" si="285"/>
        <v>orientation:portrait</v>
      </c>
      <c r="P254" s="1" t="str">
        <f t="shared" si="286"/>
        <v>index2:25</v>
      </c>
      <c r="Q254" s="1" t="str">
        <f t="shared" si="287"/>
        <v>thumb:Matthew-Olyphant-Show-2010.jpg</v>
      </c>
      <c r="R254" s="1" t="str">
        <f t="shared" si="288"/>
        <v>alt:Matthew Olyphant - Show - 2010</v>
      </c>
      <c r="S254" s="1" t="str">
        <f t="shared" si="289"/>
        <v>title:Matthew Olyphant - Show - 2010</v>
      </c>
      <c r="T254" s="1" t="e">
        <f t="shared" si="239"/>
        <v>#VALUE!</v>
      </c>
      <c r="U254" s="1" t="e">
        <f t="shared" si="290"/>
        <v>#VALUE!</v>
      </c>
    </row>
    <row r="255" spans="1:21">
      <c r="A255" t="s">
        <v>1135</v>
      </c>
      <c r="B255">
        <f t="shared" si="228"/>
        <v>9</v>
      </c>
      <c r="C255">
        <f t="shared" ref="C255:L255" si="314">SEARCH("|",$A255,B255+1)</f>
        <v>50</v>
      </c>
      <c r="D255">
        <f t="shared" si="314"/>
        <v>64</v>
      </c>
      <c r="E255">
        <f t="shared" si="314"/>
        <v>79</v>
      </c>
      <c r="F255">
        <f t="shared" si="314"/>
        <v>101</v>
      </c>
      <c r="G255">
        <f t="shared" si="314"/>
        <v>111</v>
      </c>
      <c r="H255">
        <f t="shared" si="314"/>
        <v>151</v>
      </c>
      <c r="I255">
        <f t="shared" si="314"/>
        <v>189</v>
      </c>
      <c r="J255">
        <f t="shared" si="314"/>
        <v>229</v>
      </c>
      <c r="K255">
        <f t="shared" si="281"/>
        <v>232</v>
      </c>
      <c r="L255" s="1" t="str">
        <f t="shared" si="282"/>
        <v>imgUrl:Matthew-Olyphant-Showing-2010.jpg</v>
      </c>
      <c r="M255" s="1" t="str">
        <f t="shared" si="283"/>
        <v>maxWidth:1600</v>
      </c>
      <c r="N255" s="1" t="str">
        <f t="shared" si="284"/>
        <v>maxHeight:1200</v>
      </c>
      <c r="O255" s="1" t="str">
        <f t="shared" si="285"/>
        <v>orientation:landscape</v>
      </c>
      <c r="P255" s="1" t="str">
        <f t="shared" si="286"/>
        <v>index2:26</v>
      </c>
      <c r="Q255" s="1" t="str">
        <f t="shared" si="287"/>
        <v>thumb:Matthew-Olyphant-Showing-2010.jpg</v>
      </c>
      <c r="R255" s="1" t="str">
        <f t="shared" si="288"/>
        <v>alt:Matthew Olyphant - Showing - 2010</v>
      </c>
      <c r="S255" s="1" t="str">
        <f t="shared" si="289"/>
        <v>title:Matthew Olyphant - Showing - 2010</v>
      </c>
      <c r="T255" s="1" t="e">
        <f t="shared" si="239"/>
        <v>#VALUE!</v>
      </c>
      <c r="U255" s="1" t="e">
        <f t="shared" si="290"/>
        <v>#VALUE!</v>
      </c>
    </row>
    <row r="256" spans="1:21">
      <c r="A256" t="s">
        <v>1136</v>
      </c>
      <c r="B256">
        <f t="shared" si="228"/>
        <v>9</v>
      </c>
      <c r="C256">
        <f t="shared" ref="C256:L256" si="315">SEARCH("|",$A256,B256+1)</f>
        <v>56</v>
      </c>
      <c r="D256">
        <f t="shared" si="315"/>
        <v>70</v>
      </c>
      <c r="E256">
        <f t="shared" si="315"/>
        <v>85</v>
      </c>
      <c r="F256">
        <f t="shared" si="315"/>
        <v>106</v>
      </c>
      <c r="G256">
        <f t="shared" si="315"/>
        <v>116</v>
      </c>
      <c r="H256">
        <f t="shared" si="315"/>
        <v>162</v>
      </c>
      <c r="I256">
        <f t="shared" si="315"/>
        <v>206</v>
      </c>
      <c r="J256">
        <f t="shared" si="315"/>
        <v>252</v>
      </c>
      <c r="K256">
        <f t="shared" si="281"/>
        <v>255</v>
      </c>
      <c r="L256" s="1" t="str">
        <f t="shared" si="282"/>
        <v>imgUrl:Matthew-Olyphant-Taxi-Painting-2010.jpg</v>
      </c>
      <c r="M256" s="1" t="str">
        <f t="shared" si="283"/>
        <v>maxWidth:1600</v>
      </c>
      <c r="N256" s="1" t="str">
        <f t="shared" si="284"/>
        <v>maxHeight:2133</v>
      </c>
      <c r="O256" s="1" t="str">
        <f t="shared" si="285"/>
        <v>orientation:portrait</v>
      </c>
      <c r="P256" s="1" t="str">
        <f t="shared" si="286"/>
        <v>index2:27</v>
      </c>
      <c r="Q256" s="1" t="str">
        <f t="shared" si="287"/>
        <v>thumb:Matthew-Olyphant-Taxi-Painting-2010.jpg</v>
      </c>
      <c r="R256" s="1" t="str">
        <f t="shared" si="288"/>
        <v>alt:Matthew Olyphant - Taxi Painting - 2010</v>
      </c>
      <c r="S256" s="1" t="str">
        <f t="shared" si="289"/>
        <v>title:Matthew Olyphant - Taxi Painting - 2010</v>
      </c>
      <c r="T256" s="1" t="e">
        <f t="shared" si="239"/>
        <v>#VALUE!</v>
      </c>
      <c r="U256" s="1" t="e">
        <f t="shared" si="290"/>
        <v>#VALUE!</v>
      </c>
    </row>
    <row r="257" spans="1:21">
      <c r="A257" t="s">
        <v>1137</v>
      </c>
      <c r="B257">
        <f t="shared" si="228"/>
        <v>9</v>
      </c>
      <c r="C257">
        <f t="shared" ref="C257:L257" si="316">SEARCH("|",$A257,B257+1)</f>
        <v>58</v>
      </c>
      <c r="D257">
        <f t="shared" si="316"/>
        <v>72</v>
      </c>
      <c r="E257">
        <f t="shared" si="316"/>
        <v>87</v>
      </c>
      <c r="F257">
        <f t="shared" si="316"/>
        <v>109</v>
      </c>
      <c r="G257">
        <f t="shared" si="316"/>
        <v>119</v>
      </c>
      <c r="H257">
        <f t="shared" si="316"/>
        <v>167</v>
      </c>
      <c r="I257">
        <f t="shared" si="316"/>
        <v>211</v>
      </c>
      <c r="J257">
        <f t="shared" si="316"/>
        <v>257</v>
      </c>
      <c r="K257">
        <f t="shared" si="281"/>
        <v>260</v>
      </c>
      <c r="L257" s="1" t="str">
        <f t="shared" si="282"/>
        <v>imgUrl:Matthew-Olyphant-Thin-Red-Line-2-2012.jpg</v>
      </c>
      <c r="M257" s="1" t="str">
        <f t="shared" si="283"/>
        <v>maxWidth:1600</v>
      </c>
      <c r="N257" s="1" t="str">
        <f t="shared" si="284"/>
        <v>maxHeight:1200</v>
      </c>
      <c r="O257" s="1" t="str">
        <f t="shared" si="285"/>
        <v>orientation:landscape</v>
      </c>
      <c r="P257" s="1" t="str">
        <f t="shared" si="286"/>
        <v>index2:28</v>
      </c>
      <c r="Q257" s="1" t="str">
        <f t="shared" si="287"/>
        <v>thumb:Matthew-Olyphant-Thin-Red-Line-2-2012.jpg</v>
      </c>
      <c r="R257" s="1" t="str">
        <f t="shared" si="288"/>
        <v>alt:Matthew Olyphant - Thin Red Line - 2012</v>
      </c>
      <c r="S257" s="1" t="str">
        <f t="shared" si="289"/>
        <v>title:Matthew Olyphant - Thin Red Line - 2012</v>
      </c>
      <c r="T257" s="1" t="e">
        <f t="shared" si="239"/>
        <v>#VALUE!</v>
      </c>
      <c r="U257" s="1" t="e">
        <f t="shared" si="290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showRuler="0" topLeftCell="A225" workbookViewId="0">
      <selection activeCell="B231" sqref="B231"/>
    </sheetView>
  </sheetViews>
  <sheetFormatPr baseColWidth="10" defaultRowHeight="15" x14ac:dyDescent="0"/>
  <cols>
    <col min="2" max="11" width="5.83203125" customWidth="1"/>
    <col min="12" max="12" width="12.33203125" customWidth="1"/>
  </cols>
  <sheetData>
    <row r="1" spans="1:17"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233</v>
      </c>
      <c r="I1" t="s">
        <v>229</v>
      </c>
      <c r="J1" t="s">
        <v>230</v>
      </c>
      <c r="K1" t="s">
        <v>231</v>
      </c>
      <c r="L1" s="1" t="str">
        <f>B1</f>
        <v>index</v>
      </c>
      <c r="M1" s="1" t="str">
        <f>C1</f>
        <v>imgUrl</v>
      </c>
      <c r="N1" s="1" t="str">
        <f>D1</f>
        <v>maxWidth</v>
      </c>
      <c r="O1" s="1" t="str">
        <f>E1</f>
        <v>maxHeight</v>
      </c>
      <c r="P1" s="1" t="str">
        <f>F1</f>
        <v>orientation</v>
      </c>
      <c r="Q1" s="1" t="str">
        <f>J1</f>
        <v>title</v>
      </c>
    </row>
    <row r="2" spans="1:17">
      <c r="A2" t="s">
        <v>0</v>
      </c>
      <c r="B2">
        <f>SEARCH("|",$A2)</f>
        <v>8</v>
      </c>
      <c r="C2">
        <f>SEARCH("|",$A2,B2+1)</f>
        <v>57</v>
      </c>
      <c r="D2">
        <f>SEARCH("|",$A2,C2+1)</f>
        <v>71</v>
      </c>
      <c r="E2">
        <f>SEARCH("|",$A2,D2+1)</f>
        <v>86</v>
      </c>
      <c r="F2">
        <f>SEARCH("|",$A2,E2+1)</f>
        <v>108</v>
      </c>
      <c r="G2">
        <f>SEARCH("|",$A2,F2+1)</f>
        <v>117</v>
      </c>
      <c r="H2">
        <f>SEARCH("|",$A2,G2+1)</f>
        <v>165</v>
      </c>
      <c r="I2">
        <f>SEARCH("|",$A2,H2+1)</f>
        <v>284</v>
      </c>
      <c r="J2">
        <f>SEARCH("|",$A2,I2+1)</f>
        <v>405</v>
      </c>
      <c r="K2">
        <f>LEN(A2)</f>
        <v>408</v>
      </c>
      <c r="L2" s="1" t="str">
        <f>SUBSTITUTE(LEFT(A2,B2-1),B$1&amp;":","")</f>
        <v>1</v>
      </c>
      <c r="M2" s="1" t="str">
        <f>SUBSTITUTE(MID($A2,B2+1,C2-B2-1),C$1&amp;":","")</f>
        <v>Matthew-Olyphant-Chicago-Theater-2012.jpg</v>
      </c>
      <c r="N2" s="1" t="str">
        <f>SUBSTITUTE(MID($A2,C2+1,D2-C2-1),D$1&amp;":","")</f>
        <v>1600</v>
      </c>
      <c r="O2" s="1" t="str">
        <f>SUBSTITUTE(MID($A2,D2+1,E2-D2-1),E$1&amp;":","")</f>
        <v>1455</v>
      </c>
      <c r="P2" s="1" t="str">
        <f>SUBSTITUTE(MID($A2,E2+1,F2-E2-1),F$1&amp;":","")</f>
        <v>landscape</v>
      </c>
      <c r="Q2" s="1" t="str">
        <f>SUBSTITUTE(MID($A2,I2+1,J2-I2-1),J$1&amp;":","")</f>
        <v>Matthew Olyphant - Chicago Theater - 2012 - Spray paint,oil,oil paint stick,charcoal,on canvas - 84&amp;#34; x 96&amp;#34;</v>
      </c>
    </row>
    <row r="3" spans="1:17">
      <c r="A3" t="s">
        <v>1</v>
      </c>
      <c r="B3">
        <f t="shared" ref="B3:B66" si="0">SEARCH("|",$A3)</f>
        <v>8</v>
      </c>
      <c r="C3">
        <f t="shared" ref="C3:J18" si="1">SEARCH("|",$A3,B3+1)</f>
        <v>68</v>
      </c>
      <c r="D3">
        <f t="shared" si="1"/>
        <v>82</v>
      </c>
      <c r="E3">
        <f t="shared" si="1"/>
        <v>96</v>
      </c>
      <c r="F3">
        <f t="shared" si="1"/>
        <v>117</v>
      </c>
      <c r="G3">
        <f t="shared" si="1"/>
        <v>126</v>
      </c>
      <c r="H3">
        <f t="shared" si="1"/>
        <v>185</v>
      </c>
      <c r="I3">
        <f t="shared" si="1"/>
        <v>302</v>
      </c>
      <c r="J3">
        <f t="shared" si="1"/>
        <v>421</v>
      </c>
      <c r="K3">
        <f>LEN(A3)</f>
        <v>424</v>
      </c>
      <c r="L3" s="1" t="str">
        <f>SUBSTITUTE(LEFT(A3,B3-1),B$1&amp;":","")</f>
        <v>2</v>
      </c>
      <c r="M3" s="1" t="str">
        <f t="shared" ref="M3:M66" si="2">SUBSTITUTE(MID($A3,B3+1,C3-B3-1),C$1&amp;":","")</f>
        <v>Matthew-Olyphant-Speed-of-Orange-(film-art)-2012.jpg</v>
      </c>
      <c r="N3" s="1" t="str">
        <f t="shared" ref="N3:P66" si="3">SUBSTITUTE(MID($A3,C3+1,D3-C3-1),D$1&amp;":","")</f>
        <v>1600</v>
      </c>
      <c r="O3" s="1" t="str">
        <f t="shared" si="3"/>
        <v>991</v>
      </c>
      <c r="P3" s="1" t="str">
        <f t="shared" si="3"/>
        <v>portrait</v>
      </c>
      <c r="Q3" s="1" t="str">
        <f>SUBSTITUTE(MID($A3,I3+1,J3-I3-1),J$1&amp;":","")</f>
        <v>Matthew Olyphant - Speed of Orange (film art) - 2012 - Spray paint,oil paint stick on canvas - 32&amp;#34; x 46&amp;#34;</v>
      </c>
    </row>
    <row r="4" spans="1:17">
      <c r="A4" t="s">
        <v>2</v>
      </c>
      <c r="B4">
        <f t="shared" si="0"/>
        <v>8</v>
      </c>
      <c r="C4">
        <f t="shared" si="1"/>
        <v>52</v>
      </c>
      <c r="D4">
        <f t="shared" si="1"/>
        <v>66</v>
      </c>
      <c r="E4">
        <f t="shared" si="1"/>
        <v>81</v>
      </c>
      <c r="F4">
        <f t="shared" si="1"/>
        <v>103</v>
      </c>
      <c r="G4">
        <f t="shared" si="1"/>
        <v>112</v>
      </c>
      <c r="H4">
        <f t="shared" si="1"/>
        <v>155</v>
      </c>
      <c r="I4">
        <f t="shared" si="1"/>
        <v>260</v>
      </c>
      <c r="J4">
        <f t="shared" si="1"/>
        <v>367</v>
      </c>
      <c r="K4">
        <f>LEN(A4)</f>
        <v>370</v>
      </c>
      <c r="L4" s="1" t="str">
        <f t="shared" ref="L4:L67" si="4">SUBSTITUTE(LEFT(A4,B4-1),B$1&amp;":","")</f>
        <v>3</v>
      </c>
      <c r="M4" s="1" t="str">
        <f t="shared" si="2"/>
        <v>Matthew-Olyphant-Chesapeake-2012.jpg</v>
      </c>
      <c r="N4" s="1" t="str">
        <f t="shared" si="3"/>
        <v>1600</v>
      </c>
      <c r="O4" s="1" t="str">
        <f t="shared" si="3"/>
        <v>1081</v>
      </c>
      <c r="P4" s="1" t="str">
        <f t="shared" si="3"/>
        <v>landscape</v>
      </c>
      <c r="Q4" s="1" t="str">
        <f>SUBSTITUTE(MID($A4,I4+1,J4-I4-1),J$1&amp;":","")</f>
        <v>Matthew Olyphant - Chesapeake - 2012 - Spray paint,oil paint stick,oil,on canvas - 24&amp;#34; x 36&amp;#34;</v>
      </c>
    </row>
    <row r="5" spans="1:17">
      <c r="A5" t="s">
        <v>3</v>
      </c>
      <c r="B5">
        <f t="shared" si="0"/>
        <v>8</v>
      </c>
      <c r="C5">
        <f t="shared" si="1"/>
        <v>50</v>
      </c>
      <c r="D5">
        <f t="shared" si="1"/>
        <v>64</v>
      </c>
      <c r="E5">
        <f t="shared" si="1"/>
        <v>79</v>
      </c>
      <c r="F5">
        <f t="shared" si="1"/>
        <v>101</v>
      </c>
      <c r="G5">
        <f t="shared" si="1"/>
        <v>110</v>
      </c>
      <c r="H5">
        <f t="shared" si="1"/>
        <v>151</v>
      </c>
      <c r="I5">
        <f t="shared" si="1"/>
        <v>250</v>
      </c>
      <c r="J5">
        <f t="shared" si="1"/>
        <v>351</v>
      </c>
      <c r="K5">
        <f>LEN(A5)</f>
        <v>354</v>
      </c>
      <c r="L5" s="1" t="str">
        <f t="shared" si="4"/>
        <v>4</v>
      </c>
      <c r="M5" s="1" t="str">
        <f t="shared" si="2"/>
        <v>Matthew-Olyphant-GG-Black-2012.jpg</v>
      </c>
      <c r="N5" s="1" t="str">
        <f t="shared" si="3"/>
        <v>1600</v>
      </c>
      <c r="O5" s="1" t="str">
        <f t="shared" si="3"/>
        <v>1269</v>
      </c>
      <c r="P5" s="1" t="str">
        <f t="shared" si="3"/>
        <v>landscape</v>
      </c>
      <c r="Q5" s="1" t="str">
        <f>SUBSTITUTE(MID($A5,I5+1,J5-I5-1),J$1&amp;":","")</f>
        <v>Matthew Olyphant - GG Black - 2012 - Spray paint,oil paint stick on canvas - 20&amp;#34; x 32&amp;#34;</v>
      </c>
    </row>
    <row r="6" spans="1:17">
      <c r="A6" t="s">
        <v>4</v>
      </c>
      <c r="B6">
        <f t="shared" si="0"/>
        <v>8</v>
      </c>
      <c r="C6">
        <f t="shared" si="1"/>
        <v>48</v>
      </c>
      <c r="D6">
        <f t="shared" si="1"/>
        <v>62</v>
      </c>
      <c r="E6">
        <f t="shared" si="1"/>
        <v>77</v>
      </c>
      <c r="F6">
        <f t="shared" si="1"/>
        <v>99</v>
      </c>
      <c r="G6">
        <f t="shared" si="1"/>
        <v>108</v>
      </c>
      <c r="H6">
        <f t="shared" si="1"/>
        <v>147</v>
      </c>
      <c r="I6">
        <f t="shared" si="1"/>
        <v>256</v>
      </c>
      <c r="J6">
        <f t="shared" si="1"/>
        <v>367</v>
      </c>
      <c r="K6">
        <f>LEN(A6)</f>
        <v>370</v>
      </c>
      <c r="L6" s="1" t="str">
        <f t="shared" si="4"/>
        <v>5</v>
      </c>
      <c r="M6" s="1" t="str">
        <f t="shared" si="2"/>
        <v>Matthew-Olyphant-Philly-2012.jpg</v>
      </c>
      <c r="N6" s="1" t="str">
        <f t="shared" si="3"/>
        <v>1600</v>
      </c>
      <c r="O6" s="1" t="str">
        <f t="shared" si="3"/>
        <v>1065</v>
      </c>
      <c r="P6" s="1" t="str">
        <f t="shared" si="3"/>
        <v>landscape</v>
      </c>
      <c r="Q6" s="1" t="str">
        <f>SUBSTITUTE(MID($A6,I6+1,J6-I6-1),J$1&amp;":","")</f>
        <v>Matthew Olyphant - Philly - 2012 - Spray paint,oil,oil paint stick,acrylic,on canvas - 42&amp;#34; x 56&amp;#34;</v>
      </c>
    </row>
    <row r="7" spans="1:17">
      <c r="A7" t="s">
        <v>5</v>
      </c>
      <c r="B7">
        <f t="shared" si="0"/>
        <v>8</v>
      </c>
      <c r="C7">
        <f t="shared" si="1"/>
        <v>47</v>
      </c>
      <c r="D7">
        <f t="shared" si="1"/>
        <v>61</v>
      </c>
      <c r="E7">
        <f t="shared" si="1"/>
        <v>75</v>
      </c>
      <c r="F7">
        <f t="shared" si="1"/>
        <v>96</v>
      </c>
      <c r="G7">
        <f t="shared" si="1"/>
        <v>105</v>
      </c>
      <c r="H7">
        <f t="shared" si="1"/>
        <v>143</v>
      </c>
      <c r="I7">
        <f t="shared" si="1"/>
        <v>251</v>
      </c>
      <c r="J7">
        <f t="shared" si="1"/>
        <v>361</v>
      </c>
      <c r="K7">
        <f>LEN(A7)</f>
        <v>364</v>
      </c>
      <c r="L7" s="1" t="str">
        <f t="shared" si="4"/>
        <v>6</v>
      </c>
      <c r="M7" s="1" t="str">
        <f t="shared" si="2"/>
        <v>Matthew-Olyphant-Genos-2012.jpg</v>
      </c>
      <c r="N7" s="1" t="str">
        <f t="shared" si="3"/>
        <v>1600</v>
      </c>
      <c r="O7" s="1" t="str">
        <f t="shared" si="3"/>
        <v>966</v>
      </c>
      <c r="P7" s="1" t="str">
        <f t="shared" si="3"/>
        <v>portrait</v>
      </c>
      <c r="Q7" s="1" t="str">
        <f>SUBSTITUTE(MID($A7,I7+1,J7-I7-1),J$1&amp;":","")</f>
        <v>Matthew Olyphant - Genos - 2012 - Spray paint,oil paint stick,acrylic,oil,on canvas - 42&amp;#34; x 60&amp;#34;</v>
      </c>
    </row>
    <row r="8" spans="1:17">
      <c r="A8" t="s">
        <v>6</v>
      </c>
      <c r="B8">
        <f t="shared" si="0"/>
        <v>8</v>
      </c>
      <c r="C8">
        <f t="shared" si="1"/>
        <v>44</v>
      </c>
      <c r="D8">
        <f t="shared" si="1"/>
        <v>58</v>
      </c>
      <c r="E8">
        <f t="shared" si="1"/>
        <v>73</v>
      </c>
      <c r="F8">
        <f t="shared" si="1"/>
        <v>95</v>
      </c>
      <c r="G8">
        <f t="shared" si="1"/>
        <v>104</v>
      </c>
      <c r="H8">
        <f t="shared" si="1"/>
        <v>139</v>
      </c>
      <c r="I8">
        <f t="shared" si="1"/>
        <v>236</v>
      </c>
      <c r="J8">
        <f t="shared" si="1"/>
        <v>335</v>
      </c>
      <c r="K8">
        <f>LEN(A8)</f>
        <v>338</v>
      </c>
      <c r="L8" s="1" t="str">
        <f t="shared" si="4"/>
        <v>7</v>
      </c>
      <c r="M8" s="1" t="str">
        <f t="shared" si="2"/>
        <v>Matthew-Olyphant-DC-2012.jpg</v>
      </c>
      <c r="N8" s="1" t="str">
        <f t="shared" si="3"/>
        <v>1600</v>
      </c>
      <c r="O8" s="1" t="str">
        <f t="shared" si="3"/>
        <v>1060</v>
      </c>
      <c r="P8" s="1" t="str">
        <f t="shared" si="3"/>
        <v>landscape</v>
      </c>
      <c r="Q8" s="1" t="str">
        <f>SUBSTITUTE(MID($A8,I8+1,J8-I8-1),J$1&amp;":","")</f>
        <v>Matthew Olyphant - DC - 2012 - Spray paint,oil,oil paint stick,on canvas - 24&amp;#34; x 36&amp;#34;</v>
      </c>
    </row>
    <row r="9" spans="1:17">
      <c r="A9" t="s">
        <v>7</v>
      </c>
      <c r="B9">
        <f t="shared" si="0"/>
        <v>8</v>
      </c>
      <c r="C9">
        <f t="shared" si="1"/>
        <v>52</v>
      </c>
      <c r="D9">
        <f t="shared" si="1"/>
        <v>66</v>
      </c>
      <c r="E9">
        <f t="shared" si="1"/>
        <v>81</v>
      </c>
      <c r="F9">
        <f t="shared" si="1"/>
        <v>103</v>
      </c>
      <c r="G9">
        <f t="shared" si="1"/>
        <v>112</v>
      </c>
      <c r="H9">
        <f t="shared" si="1"/>
        <v>155</v>
      </c>
      <c r="I9">
        <f t="shared" si="1"/>
        <v>277</v>
      </c>
      <c r="J9">
        <f t="shared" si="1"/>
        <v>401</v>
      </c>
      <c r="K9">
        <f>LEN(A9)</f>
        <v>404</v>
      </c>
      <c r="L9" s="1" t="str">
        <f t="shared" si="4"/>
        <v>8</v>
      </c>
      <c r="M9" s="1" t="str">
        <f t="shared" si="2"/>
        <v>Matthew-Olyphant-Yellow-Cab-2012.jpg</v>
      </c>
      <c r="N9" s="1" t="str">
        <f t="shared" si="3"/>
        <v>1600</v>
      </c>
      <c r="O9" s="1" t="str">
        <f t="shared" si="3"/>
        <v>1088</v>
      </c>
      <c r="P9" s="1" t="str">
        <f t="shared" si="3"/>
        <v>landscape</v>
      </c>
      <c r="Q9" s="1" t="str">
        <f>SUBSTITUTE(MID($A9,I9+1,J9-I9-1),J$1&amp;":","")</f>
        <v>Matthew Olyphant - Yellow Cab - 2012 - Spray paint,oil,acrylic,oil paint stick,charcoal,on canvas - 42&amp;#34; x 56&amp;#34;</v>
      </c>
    </row>
    <row r="10" spans="1:17">
      <c r="A10" t="s">
        <v>8</v>
      </c>
      <c r="B10">
        <f t="shared" si="0"/>
        <v>8</v>
      </c>
      <c r="C10">
        <f t="shared" si="1"/>
        <v>53</v>
      </c>
      <c r="D10">
        <f t="shared" si="1"/>
        <v>67</v>
      </c>
      <c r="E10">
        <f t="shared" si="1"/>
        <v>82</v>
      </c>
      <c r="F10">
        <f t="shared" si="1"/>
        <v>104</v>
      </c>
      <c r="G10">
        <f t="shared" si="1"/>
        <v>113</v>
      </c>
      <c r="H10">
        <f t="shared" si="1"/>
        <v>157</v>
      </c>
      <c r="I10">
        <f t="shared" si="1"/>
        <v>280</v>
      </c>
      <c r="J10">
        <f t="shared" si="1"/>
        <v>405</v>
      </c>
      <c r="K10">
        <f>LEN(A10)</f>
        <v>408</v>
      </c>
      <c r="L10" s="1" t="str">
        <f t="shared" si="4"/>
        <v>9</v>
      </c>
      <c r="M10" s="1" t="str">
        <f t="shared" si="2"/>
        <v>Matthew-Olyphant-Pick-window-2012.jpg</v>
      </c>
      <c r="N10" s="1" t="str">
        <f t="shared" si="3"/>
        <v>1600</v>
      </c>
      <c r="O10" s="1" t="str">
        <f t="shared" si="3"/>
        <v>1068</v>
      </c>
      <c r="P10" s="1" t="str">
        <f t="shared" si="3"/>
        <v>landscape</v>
      </c>
      <c r="Q10" s="1" t="str">
        <f>SUBSTITUTE(MID($A10,I10+1,J10-I10-1),J$1&amp;":","")</f>
        <v>Matthew Olyphant - Pick window - 2012 - Spray paint,oil,oil paint stick,charcoal,acrylic,on canvas - 44&amp;#34; x 58&amp;#34;</v>
      </c>
    </row>
    <row r="11" spans="1:17">
      <c r="A11" t="s">
        <v>9</v>
      </c>
      <c r="B11">
        <f t="shared" si="0"/>
        <v>9</v>
      </c>
      <c r="C11">
        <f t="shared" si="1"/>
        <v>50</v>
      </c>
      <c r="D11">
        <f t="shared" si="1"/>
        <v>64</v>
      </c>
      <c r="E11">
        <f t="shared" si="1"/>
        <v>79</v>
      </c>
      <c r="F11">
        <f t="shared" si="1"/>
        <v>101</v>
      </c>
      <c r="G11">
        <f t="shared" si="1"/>
        <v>111</v>
      </c>
      <c r="H11">
        <f t="shared" si="1"/>
        <v>151</v>
      </c>
      <c r="I11">
        <f t="shared" si="1"/>
        <v>246</v>
      </c>
      <c r="J11">
        <f t="shared" si="1"/>
        <v>343</v>
      </c>
      <c r="K11">
        <f>LEN(A11)</f>
        <v>346</v>
      </c>
      <c r="L11" s="1" t="str">
        <f t="shared" si="4"/>
        <v>10</v>
      </c>
      <c r="M11" s="1" t="str">
        <f t="shared" si="2"/>
        <v>Matthew-Olyphant-GG-Blue-2012.jpg</v>
      </c>
      <c r="N11" s="1" t="str">
        <f t="shared" si="3"/>
        <v>1600</v>
      </c>
      <c r="O11" s="1" t="str">
        <f t="shared" si="3"/>
        <v>1294</v>
      </c>
      <c r="P11" s="1" t="str">
        <f t="shared" si="3"/>
        <v>landscape</v>
      </c>
      <c r="Q11" s="1" t="str">
        <f>SUBSTITUTE(MID($A11,I11+1,J11-I11-1),J$1&amp;":","")</f>
        <v>Matthew Olyphant - GG Blue - 2012 - Spray paint,charcoal,oil,on canvas - 44&amp;#34; x 58&amp;#34;</v>
      </c>
    </row>
    <row r="12" spans="1:17">
      <c r="A12" t="s">
        <v>10</v>
      </c>
      <c r="B12">
        <f t="shared" si="0"/>
        <v>9</v>
      </c>
      <c r="C12">
        <f t="shared" si="1"/>
        <v>50</v>
      </c>
      <c r="D12">
        <f t="shared" si="1"/>
        <v>64</v>
      </c>
      <c r="E12">
        <f t="shared" si="1"/>
        <v>79</v>
      </c>
      <c r="F12">
        <f t="shared" si="1"/>
        <v>101</v>
      </c>
      <c r="G12">
        <f t="shared" si="1"/>
        <v>111</v>
      </c>
      <c r="H12">
        <f t="shared" si="1"/>
        <v>151</v>
      </c>
      <c r="I12">
        <f t="shared" si="1"/>
        <v>246</v>
      </c>
      <c r="J12">
        <f t="shared" si="1"/>
        <v>343</v>
      </c>
      <c r="K12">
        <f>LEN(A12)</f>
        <v>346</v>
      </c>
      <c r="L12" s="1" t="str">
        <f t="shared" si="4"/>
        <v>11</v>
      </c>
      <c r="M12" s="1" t="str">
        <f t="shared" si="2"/>
        <v>Matthew-Olyphant-Windows-2012.jpg</v>
      </c>
      <c r="N12" s="1" t="str">
        <f t="shared" si="3"/>
        <v>1600</v>
      </c>
      <c r="O12" s="1" t="str">
        <f t="shared" si="3"/>
        <v>1308</v>
      </c>
      <c r="P12" s="1" t="str">
        <f t="shared" si="3"/>
        <v>landscape</v>
      </c>
      <c r="Q12" s="1" t="str">
        <f>SUBSTITUTE(MID($A12,I12+1,J12-I12-1),J$1&amp;":","")</f>
        <v>Matthew Olyphant - Windows - 2012 - Spray paint,charcoal,oil,on canvas - 44&amp;#34; x 62&amp;#34;</v>
      </c>
    </row>
    <row r="13" spans="1:17">
      <c r="A13" t="s">
        <v>11</v>
      </c>
      <c r="B13">
        <f t="shared" si="0"/>
        <v>9</v>
      </c>
      <c r="C13">
        <f t="shared" si="1"/>
        <v>52</v>
      </c>
      <c r="D13">
        <f t="shared" si="1"/>
        <v>66</v>
      </c>
      <c r="E13">
        <f t="shared" si="1"/>
        <v>81</v>
      </c>
      <c r="F13">
        <f t="shared" si="1"/>
        <v>103</v>
      </c>
      <c r="G13">
        <f t="shared" si="1"/>
        <v>113</v>
      </c>
      <c r="H13">
        <f t="shared" si="1"/>
        <v>155</v>
      </c>
      <c r="I13">
        <f t="shared" si="1"/>
        <v>260</v>
      </c>
      <c r="J13">
        <f t="shared" si="1"/>
        <v>367</v>
      </c>
      <c r="K13">
        <f>LEN(A13)</f>
        <v>370</v>
      </c>
      <c r="L13" s="1" t="str">
        <f t="shared" si="4"/>
        <v>12</v>
      </c>
      <c r="M13" s="1" t="str">
        <f t="shared" si="2"/>
        <v>Matthew-Olyphant-GG-purple-2012.jpg</v>
      </c>
      <c r="N13" s="1" t="str">
        <f t="shared" si="3"/>
        <v>1600</v>
      </c>
      <c r="O13" s="1" t="str">
        <f t="shared" si="3"/>
        <v>1043</v>
      </c>
      <c r="P13" s="1" t="str">
        <f t="shared" si="3"/>
        <v>landscape</v>
      </c>
      <c r="Q13" s="1" t="str">
        <f>SUBSTITUTE(MID($A13,I13+1,J13-I13-1),J$1&amp;":","")</f>
        <v>Matthew Olyphant - GG purple - 2012 - Spray paint,oil,acrylic,charcoal,on canvas - 32&amp;#34; x 44&amp;#34;</v>
      </c>
    </row>
    <row r="14" spans="1:17">
      <c r="A14" t="s">
        <v>12</v>
      </c>
      <c r="B14">
        <f t="shared" si="0"/>
        <v>9</v>
      </c>
      <c r="C14">
        <f t="shared" si="1"/>
        <v>58</v>
      </c>
      <c r="D14">
        <f t="shared" si="1"/>
        <v>72</v>
      </c>
      <c r="E14">
        <f t="shared" si="1"/>
        <v>86</v>
      </c>
      <c r="F14">
        <f t="shared" si="1"/>
        <v>107</v>
      </c>
      <c r="G14">
        <f t="shared" si="1"/>
        <v>117</v>
      </c>
      <c r="H14">
        <f t="shared" si="1"/>
        <v>165</v>
      </c>
      <c r="I14">
        <f t="shared" si="1"/>
        <v>293</v>
      </c>
      <c r="J14">
        <f t="shared" si="1"/>
        <v>423</v>
      </c>
      <c r="K14">
        <f>LEN(A14)</f>
        <v>426</v>
      </c>
      <c r="L14" s="1" t="str">
        <f t="shared" si="4"/>
        <v>13</v>
      </c>
      <c r="M14" s="1" t="str">
        <f t="shared" si="2"/>
        <v>Matthew-Olyphant-Chicago-Skyline-2012.jpg</v>
      </c>
      <c r="N14" s="1" t="str">
        <f t="shared" si="3"/>
        <v>1600</v>
      </c>
      <c r="O14" s="1" t="str">
        <f t="shared" si="3"/>
        <v>487</v>
      </c>
      <c r="P14" s="1" t="str">
        <f t="shared" si="3"/>
        <v>portrait</v>
      </c>
      <c r="Q14" s="1" t="str">
        <f>SUBSTITUTE(MID($A14,I14+1,J14-I14-1),J$1&amp;":","")</f>
        <v>Matthew Olyphant - Chicago Skyline - 2012 - Spray paint,acrylic,oil,oil paint stick,charcoal,on canvas - 66&amp;#34; x 180&amp;#34;</v>
      </c>
    </row>
    <row r="15" spans="1:17">
      <c r="A15" t="s">
        <v>13</v>
      </c>
      <c r="B15">
        <f t="shared" si="0"/>
        <v>9</v>
      </c>
      <c r="C15">
        <f t="shared" si="1"/>
        <v>51</v>
      </c>
      <c r="D15">
        <f t="shared" si="1"/>
        <v>65</v>
      </c>
      <c r="E15">
        <f t="shared" si="1"/>
        <v>80</v>
      </c>
      <c r="F15">
        <f t="shared" si="1"/>
        <v>101</v>
      </c>
      <c r="G15">
        <f t="shared" si="1"/>
        <v>111</v>
      </c>
      <c r="H15">
        <f t="shared" si="1"/>
        <v>152</v>
      </c>
      <c r="I15">
        <f t="shared" si="1"/>
        <v>235</v>
      </c>
      <c r="J15">
        <f t="shared" si="1"/>
        <v>320</v>
      </c>
      <c r="K15">
        <f>LEN(A15)</f>
        <v>323</v>
      </c>
      <c r="L15" s="1" t="str">
        <f t="shared" si="4"/>
        <v>14</v>
      </c>
      <c r="M15" s="1" t="str">
        <f t="shared" si="2"/>
        <v>Matthew-Olyphant-Pink-Dot-2012.jpg</v>
      </c>
      <c r="N15" s="1" t="str">
        <f t="shared" si="3"/>
        <v>1600</v>
      </c>
      <c r="O15" s="1" t="str">
        <f t="shared" si="3"/>
        <v>2040</v>
      </c>
      <c r="P15" s="1" t="str">
        <f t="shared" si="3"/>
        <v>portrait</v>
      </c>
      <c r="Q15" s="1" t="str">
        <f>SUBSTITUTE(MID($A15,I15+1,J15-I15-1),J$1&amp;":","")</f>
        <v>Matthew Olyphant - Pink Dot - 2012 - Spray paint on canvas - 44&amp;#34; x 52&amp;#34;</v>
      </c>
    </row>
    <row r="16" spans="1:17">
      <c r="A16" t="s">
        <v>14</v>
      </c>
      <c r="B16">
        <f t="shared" si="0"/>
        <v>9</v>
      </c>
      <c r="C16">
        <f t="shared" si="1"/>
        <v>53</v>
      </c>
      <c r="D16">
        <f t="shared" si="1"/>
        <v>67</v>
      </c>
      <c r="E16">
        <f t="shared" si="1"/>
        <v>82</v>
      </c>
      <c r="F16">
        <f t="shared" si="1"/>
        <v>103</v>
      </c>
      <c r="G16">
        <f t="shared" si="1"/>
        <v>113</v>
      </c>
      <c r="H16">
        <f t="shared" si="1"/>
        <v>156</v>
      </c>
      <c r="I16">
        <f t="shared" si="1"/>
        <v>278</v>
      </c>
      <c r="J16">
        <f t="shared" si="1"/>
        <v>402</v>
      </c>
      <c r="K16">
        <f>LEN(A16)</f>
        <v>405</v>
      </c>
      <c r="L16" s="1" t="str">
        <f t="shared" si="4"/>
        <v>15</v>
      </c>
      <c r="M16" s="1" t="str">
        <f t="shared" si="2"/>
        <v>Matthew-Olyphant-Pink-House-2011.jpg</v>
      </c>
      <c r="N16" s="1" t="str">
        <f t="shared" si="3"/>
        <v>1600</v>
      </c>
      <c r="O16" s="1" t="str">
        <f t="shared" si="3"/>
        <v>1993</v>
      </c>
      <c r="P16" s="1" t="str">
        <f t="shared" si="3"/>
        <v>portrait</v>
      </c>
      <c r="Q16" s="1" t="str">
        <f>SUBSTITUTE(MID($A16,I16+1,J16-I16-1),J$1&amp;":","")</f>
        <v>Matthew Olyphant - Pink House - 2011 - Spray paint,oil,oil paint stick,charcoal,acrylic,on canvas - 46&amp;#34; x 56&amp;#34;</v>
      </c>
    </row>
    <row r="17" spans="1:17">
      <c r="A17" t="s">
        <v>15</v>
      </c>
      <c r="B17">
        <f t="shared" si="0"/>
        <v>9</v>
      </c>
      <c r="C17">
        <f t="shared" si="1"/>
        <v>50</v>
      </c>
      <c r="D17">
        <f t="shared" si="1"/>
        <v>64</v>
      </c>
      <c r="E17">
        <f t="shared" si="1"/>
        <v>79</v>
      </c>
      <c r="F17">
        <f t="shared" si="1"/>
        <v>100</v>
      </c>
      <c r="G17">
        <f t="shared" si="1"/>
        <v>110</v>
      </c>
      <c r="H17">
        <f t="shared" si="1"/>
        <v>150</v>
      </c>
      <c r="I17">
        <f t="shared" si="1"/>
        <v>269</v>
      </c>
      <c r="J17">
        <f t="shared" si="1"/>
        <v>390</v>
      </c>
      <c r="K17">
        <f>LEN(A17)</f>
        <v>393</v>
      </c>
      <c r="L17" s="1" t="str">
        <f t="shared" si="4"/>
        <v>16</v>
      </c>
      <c r="M17" s="1" t="str">
        <f t="shared" si="2"/>
        <v>Matthew-Olyphant-Crimson-2011.jpg</v>
      </c>
      <c r="N17" s="1" t="str">
        <f t="shared" si="3"/>
        <v>1600</v>
      </c>
      <c r="O17" s="1" t="str">
        <f t="shared" si="3"/>
        <v>1978</v>
      </c>
      <c r="P17" s="1" t="str">
        <f t="shared" si="3"/>
        <v>portrait</v>
      </c>
      <c r="Q17" s="1" t="str">
        <f>SUBSTITUTE(MID($A17,I17+1,J17-I17-1),J$1&amp;":","")</f>
        <v>Matthew Olyphant - Crimson - 2011 - Spray paint,oil,oil paint stick,acrylic,charcoal,on canvas - 44&amp;#34; x 56&amp;#34;</v>
      </c>
    </row>
    <row r="18" spans="1:17">
      <c r="A18" t="s">
        <v>16</v>
      </c>
      <c r="B18">
        <f t="shared" si="0"/>
        <v>9</v>
      </c>
      <c r="C18">
        <f t="shared" si="1"/>
        <v>50</v>
      </c>
      <c r="D18">
        <f t="shared" si="1"/>
        <v>64</v>
      </c>
      <c r="E18">
        <f t="shared" si="1"/>
        <v>79</v>
      </c>
      <c r="F18">
        <f t="shared" si="1"/>
        <v>100</v>
      </c>
      <c r="G18">
        <f t="shared" si="1"/>
        <v>110</v>
      </c>
      <c r="H18">
        <f t="shared" si="1"/>
        <v>150</v>
      </c>
      <c r="I18">
        <f t="shared" si="1"/>
        <v>269</v>
      </c>
      <c r="J18">
        <f t="shared" si="1"/>
        <v>390</v>
      </c>
      <c r="K18">
        <f>LEN(A18)</f>
        <v>393</v>
      </c>
      <c r="L18" s="1" t="str">
        <f t="shared" si="4"/>
        <v>17</v>
      </c>
      <c r="M18" s="1" t="str">
        <f t="shared" si="2"/>
        <v>Matthew-Olyphant-Adeline-2011.jpg</v>
      </c>
      <c r="N18" s="1" t="str">
        <f t="shared" si="3"/>
        <v>1600</v>
      </c>
      <c r="O18" s="1" t="str">
        <f t="shared" si="3"/>
        <v>1976</v>
      </c>
      <c r="P18" s="1" t="str">
        <f t="shared" si="3"/>
        <v>portrait</v>
      </c>
      <c r="Q18" s="1" t="str">
        <f>SUBSTITUTE(MID($A18,I18+1,J18-I18-1),J$1&amp;":","")</f>
        <v>Matthew Olyphant - Adeline - 2011 - Spray paint,oil,acrylic,oil paint stick,charcoal,on canvas - 46&amp;#34; x 56&amp;#34;</v>
      </c>
    </row>
    <row r="19" spans="1:17">
      <c r="A19" t="s">
        <v>17</v>
      </c>
      <c r="B19">
        <f t="shared" si="0"/>
        <v>9</v>
      </c>
      <c r="C19">
        <f t="shared" ref="C19:J34" si="5">SEARCH("|",$A19,B19+1)</f>
        <v>61</v>
      </c>
      <c r="D19">
        <f t="shared" si="5"/>
        <v>75</v>
      </c>
      <c r="E19">
        <f t="shared" si="5"/>
        <v>90</v>
      </c>
      <c r="F19">
        <f t="shared" si="5"/>
        <v>112</v>
      </c>
      <c r="G19">
        <f t="shared" si="5"/>
        <v>122</v>
      </c>
      <c r="H19">
        <f t="shared" si="5"/>
        <v>173</v>
      </c>
      <c r="I19">
        <f t="shared" si="5"/>
        <v>304</v>
      </c>
      <c r="J19">
        <f t="shared" si="5"/>
        <v>437</v>
      </c>
      <c r="K19">
        <f>LEN(A19)</f>
        <v>440</v>
      </c>
      <c r="L19" s="1" t="str">
        <f t="shared" si="4"/>
        <v>18</v>
      </c>
      <c r="M19" s="1" t="str">
        <f t="shared" si="2"/>
        <v>Matthew-Olyphant-Shine,Panic,Freeze-2011.jpg</v>
      </c>
      <c r="N19" s="1" t="str">
        <f t="shared" si="3"/>
        <v>1600</v>
      </c>
      <c r="O19" s="1" t="str">
        <f t="shared" si="3"/>
        <v>1196</v>
      </c>
      <c r="P19" s="1" t="str">
        <f t="shared" si="3"/>
        <v>landscape</v>
      </c>
      <c r="Q19" s="1" t="str">
        <f>SUBSTITUTE(MID($A19,I19+1,J19-I19-1),J$1&amp;":","")</f>
        <v>Matthew Olyphant - Shine,Panic,Freeze - 2011 - Diptych - Spray paint,oil,oil paint stick,acrylic,on canvas - 48&amp;#34; x 44&amp;#34;</v>
      </c>
    </row>
    <row r="20" spans="1:17">
      <c r="A20" t="s">
        <v>18</v>
      </c>
      <c r="B20">
        <f t="shared" si="0"/>
        <v>9</v>
      </c>
      <c r="C20">
        <f t="shared" si="5"/>
        <v>53</v>
      </c>
      <c r="D20">
        <f t="shared" si="5"/>
        <v>67</v>
      </c>
      <c r="E20">
        <f t="shared" si="5"/>
        <v>82</v>
      </c>
      <c r="F20">
        <f t="shared" si="5"/>
        <v>104</v>
      </c>
      <c r="G20">
        <f t="shared" si="5"/>
        <v>114</v>
      </c>
      <c r="H20">
        <f t="shared" si="5"/>
        <v>157</v>
      </c>
      <c r="I20">
        <f t="shared" si="5"/>
        <v>280</v>
      </c>
      <c r="J20">
        <f t="shared" si="5"/>
        <v>405</v>
      </c>
      <c r="K20">
        <f>LEN(A20)</f>
        <v>408</v>
      </c>
      <c r="L20" s="1" t="str">
        <f t="shared" si="4"/>
        <v>19</v>
      </c>
      <c r="M20" s="1" t="str">
        <f t="shared" si="2"/>
        <v>Matthew-Olyphant-Distortion-2011.jpg</v>
      </c>
      <c r="N20" s="1" t="str">
        <f t="shared" si="3"/>
        <v>1600</v>
      </c>
      <c r="O20" s="1" t="str">
        <f t="shared" si="3"/>
        <v>1183</v>
      </c>
      <c r="P20" s="1" t="str">
        <f t="shared" si="3"/>
        <v>landscape</v>
      </c>
      <c r="Q20" s="1" t="str">
        <f>SUBSTITUTE(MID($A20,I20+1,J20-I20-1),J$1&amp;":","")</f>
        <v>Matthew Olyphant - Distortion - 2011 - Diptych - Spray paint,oil,oil paint stick,acrylic,on canvas - 44&amp;#34; x 48&amp;#34;</v>
      </c>
    </row>
    <row r="21" spans="1:17">
      <c r="A21" t="s">
        <v>19</v>
      </c>
      <c r="B21">
        <f t="shared" si="0"/>
        <v>9</v>
      </c>
      <c r="C21">
        <f t="shared" si="5"/>
        <v>56</v>
      </c>
      <c r="D21">
        <f t="shared" si="5"/>
        <v>70</v>
      </c>
      <c r="E21">
        <f t="shared" si="5"/>
        <v>85</v>
      </c>
      <c r="F21">
        <f t="shared" si="5"/>
        <v>106</v>
      </c>
      <c r="G21">
        <f t="shared" si="5"/>
        <v>116</v>
      </c>
      <c r="H21">
        <f t="shared" si="5"/>
        <v>162</v>
      </c>
      <c r="I21">
        <f t="shared" si="5"/>
        <v>310</v>
      </c>
      <c r="J21">
        <f t="shared" si="5"/>
        <v>460</v>
      </c>
      <c r="K21">
        <f>LEN(A21)</f>
        <v>463</v>
      </c>
      <c r="L21" s="1" t="str">
        <f t="shared" si="4"/>
        <v>20</v>
      </c>
      <c r="M21" s="1" t="str">
        <f t="shared" si="2"/>
        <v>Matthew-Olyphant-Thin-Red-Line-2012.jpg</v>
      </c>
      <c r="N21" s="1" t="str">
        <f t="shared" si="3"/>
        <v>1600</v>
      </c>
      <c r="O21" s="1" t="str">
        <f t="shared" si="3"/>
        <v>1888</v>
      </c>
      <c r="P21" s="1" t="str">
        <f t="shared" si="3"/>
        <v>portrait</v>
      </c>
      <c r="Q21" s="1" t="str">
        <f>SUBSTITUTE(MID($A21,I21+1,J21-I21-1),J$1&amp;":","")</f>
        <v>Matthew Olyphant - Thin Red Line - 2012 - (Commission Piece) Oil, Acrylic, Spray Paint, Charcoal, Oil Paint Stick On Canvas - 56&amp;#34; x 78&amp;#34;</v>
      </c>
    </row>
    <row r="22" spans="1:17">
      <c r="A22" t="s">
        <v>20</v>
      </c>
      <c r="B22">
        <f t="shared" si="0"/>
        <v>9</v>
      </c>
      <c r="C22">
        <f t="shared" si="5"/>
        <v>51</v>
      </c>
      <c r="D22">
        <f t="shared" si="5"/>
        <v>65</v>
      </c>
      <c r="E22">
        <f t="shared" si="5"/>
        <v>79</v>
      </c>
      <c r="F22">
        <f t="shared" si="5"/>
        <v>100</v>
      </c>
      <c r="G22">
        <f t="shared" si="5"/>
        <v>110</v>
      </c>
      <c r="H22">
        <f t="shared" si="5"/>
        <v>151</v>
      </c>
      <c r="I22">
        <f t="shared" si="5"/>
        <v>251</v>
      </c>
      <c r="J22">
        <f t="shared" si="5"/>
        <v>353</v>
      </c>
      <c r="K22">
        <f>LEN(A22)</f>
        <v>356</v>
      </c>
      <c r="L22" s="1" t="str">
        <f t="shared" si="4"/>
        <v>21</v>
      </c>
      <c r="M22" s="1" t="str">
        <f t="shared" si="2"/>
        <v>Matthew-Olyphant-GG-White-2011.jpg</v>
      </c>
      <c r="N22" s="1" t="str">
        <f t="shared" si="3"/>
        <v>1600</v>
      </c>
      <c r="O22" s="1" t="str">
        <f t="shared" si="3"/>
        <v>407</v>
      </c>
      <c r="P22" s="1" t="str">
        <f t="shared" si="3"/>
        <v>portrait</v>
      </c>
      <c r="Q22" s="1" t="str">
        <f>SUBSTITUTE(MID($A22,I22+1,J22-I22-1),J$1&amp;":","")</f>
        <v>Matthew Olyphant - GG White - 2011 - Charcoal,spray paint,acrylic,on canvas - 18&amp;#34; x 46&amp;#34;</v>
      </c>
    </row>
    <row r="23" spans="1:17">
      <c r="A23" t="s">
        <v>21</v>
      </c>
      <c r="B23">
        <f t="shared" si="0"/>
        <v>9</v>
      </c>
      <c r="C23">
        <f t="shared" si="5"/>
        <v>54</v>
      </c>
      <c r="D23">
        <f t="shared" si="5"/>
        <v>68</v>
      </c>
      <c r="E23">
        <f t="shared" si="5"/>
        <v>83</v>
      </c>
      <c r="F23">
        <f t="shared" si="5"/>
        <v>104</v>
      </c>
      <c r="G23">
        <f t="shared" si="5"/>
        <v>114</v>
      </c>
      <c r="H23">
        <f t="shared" si="5"/>
        <v>158</v>
      </c>
      <c r="I23">
        <f t="shared" si="5"/>
        <v>270</v>
      </c>
      <c r="J23">
        <f t="shared" si="5"/>
        <v>384</v>
      </c>
      <c r="K23">
        <f>LEN(A23)</f>
        <v>387</v>
      </c>
      <c r="L23" s="1" t="str">
        <f t="shared" si="4"/>
        <v>22</v>
      </c>
      <c r="M23" s="1" t="str">
        <f t="shared" si="2"/>
        <v>Matthew-Olyphant-Femme-Fetal-2011.jpg</v>
      </c>
      <c r="N23" s="1" t="str">
        <f t="shared" si="3"/>
        <v>1600</v>
      </c>
      <c r="O23" s="1" t="str">
        <f t="shared" si="3"/>
        <v>2143</v>
      </c>
      <c r="P23" s="1" t="str">
        <f t="shared" si="3"/>
        <v>portrait</v>
      </c>
      <c r="Q23" s="1" t="str">
        <f>SUBSTITUTE(MID($A23,I23+1,J23-I23-1),J$1&amp;":","")</f>
        <v>Matthew Olyphant - Femme Fetal - 2011 - Diptych - Spray paint,oil paint stick,on canvas - 24&amp;#34; x 32&amp;#34;</v>
      </c>
    </row>
    <row r="24" spans="1:17">
      <c r="A24" t="s">
        <v>22</v>
      </c>
      <c r="B24">
        <f t="shared" si="0"/>
        <v>9</v>
      </c>
      <c r="C24">
        <f t="shared" si="5"/>
        <v>60</v>
      </c>
      <c r="D24">
        <f t="shared" si="5"/>
        <v>74</v>
      </c>
      <c r="E24">
        <f t="shared" si="5"/>
        <v>88</v>
      </c>
      <c r="F24">
        <f t="shared" si="5"/>
        <v>109</v>
      </c>
      <c r="G24">
        <f t="shared" si="5"/>
        <v>119</v>
      </c>
      <c r="H24">
        <f t="shared" si="5"/>
        <v>169</v>
      </c>
      <c r="I24">
        <f t="shared" si="5"/>
        <v>281</v>
      </c>
      <c r="J24">
        <f t="shared" si="5"/>
        <v>395</v>
      </c>
      <c r="K24">
        <f>LEN(A24)</f>
        <v>398</v>
      </c>
      <c r="L24" s="1" t="str">
        <f t="shared" si="4"/>
        <v>23</v>
      </c>
      <c r="M24" s="1" t="str">
        <f t="shared" si="2"/>
        <v>Matthew-Olyphant-Beat-a-Dead-Horse-2011.jpg</v>
      </c>
      <c r="N24" s="1" t="str">
        <f t="shared" si="3"/>
        <v>1600</v>
      </c>
      <c r="O24" s="1" t="str">
        <f t="shared" si="3"/>
        <v>790</v>
      </c>
      <c r="P24" s="1" t="str">
        <f t="shared" si="3"/>
        <v>portrait</v>
      </c>
      <c r="Q24" s="1" t="str">
        <f>SUBSTITUTE(MID($A24,I24+1,J24-I24-1),J$1&amp;":","")</f>
        <v>Matthew Olyphant - Beat a Dead Horse - 2011 - Spray paint,oil,oil paint stick,on canvas - 12&amp;#34; x 20&amp;#34;</v>
      </c>
    </row>
    <row r="25" spans="1:17">
      <c r="A25" t="s">
        <v>23</v>
      </c>
      <c r="B25">
        <f t="shared" si="0"/>
        <v>9</v>
      </c>
      <c r="C25">
        <f t="shared" si="5"/>
        <v>53</v>
      </c>
      <c r="D25">
        <f t="shared" si="5"/>
        <v>67</v>
      </c>
      <c r="E25">
        <f t="shared" si="5"/>
        <v>81</v>
      </c>
      <c r="F25">
        <f t="shared" si="5"/>
        <v>102</v>
      </c>
      <c r="G25">
        <f t="shared" si="5"/>
        <v>112</v>
      </c>
      <c r="H25">
        <f t="shared" si="5"/>
        <v>155</v>
      </c>
      <c r="I25">
        <f t="shared" si="5"/>
        <v>277</v>
      </c>
      <c r="J25">
        <f t="shared" si="5"/>
        <v>401</v>
      </c>
      <c r="K25">
        <f>LEN(A25)</f>
        <v>404</v>
      </c>
      <c r="L25" s="1" t="str">
        <f t="shared" si="4"/>
        <v>24</v>
      </c>
      <c r="M25" s="1" t="str">
        <f t="shared" si="2"/>
        <v>Matthew-Olyphant-Candy-Cane-2011.jpg</v>
      </c>
      <c r="N25" s="1" t="str">
        <f t="shared" si="3"/>
        <v>1600</v>
      </c>
      <c r="O25" s="1" t="str">
        <f t="shared" si="3"/>
        <v>856</v>
      </c>
      <c r="P25" s="1" t="str">
        <f t="shared" si="3"/>
        <v>portrait</v>
      </c>
      <c r="Q25" s="1" t="str">
        <f>SUBSTITUTE(MID($A25,I25+1,J25-I25-1),J$1&amp;":","")</f>
        <v>Matthew Olyphant - Candy Cane - 2011 - Spray paint,oil,oil paint stick,acrylic,charcoal,on canvas - 30&amp;#34; x 60&amp;#34;</v>
      </c>
    </row>
    <row r="26" spans="1:17">
      <c r="A26" t="s">
        <v>24</v>
      </c>
      <c r="B26">
        <f t="shared" si="0"/>
        <v>9</v>
      </c>
      <c r="C26">
        <f t="shared" si="5"/>
        <v>57</v>
      </c>
      <c r="D26">
        <f t="shared" si="5"/>
        <v>71</v>
      </c>
      <c r="E26">
        <f t="shared" si="5"/>
        <v>85</v>
      </c>
      <c r="F26">
        <f t="shared" si="5"/>
        <v>106</v>
      </c>
      <c r="G26">
        <f t="shared" si="5"/>
        <v>116</v>
      </c>
      <c r="H26">
        <f t="shared" si="5"/>
        <v>163</v>
      </c>
      <c r="I26">
        <f t="shared" si="5"/>
        <v>261</v>
      </c>
      <c r="J26">
        <f t="shared" si="5"/>
        <v>361</v>
      </c>
      <c r="K26">
        <f>LEN(A26)</f>
        <v>364</v>
      </c>
      <c r="L26" s="1" t="str">
        <f t="shared" si="4"/>
        <v>25</v>
      </c>
      <c r="M26" s="1" t="str">
        <f t="shared" si="2"/>
        <v>Matthew-Olyphant-GG-(thin-line)-2011.jpg</v>
      </c>
      <c r="N26" s="1" t="str">
        <f t="shared" si="3"/>
        <v>1600</v>
      </c>
      <c r="O26" s="1" t="str">
        <f t="shared" si="3"/>
        <v>679</v>
      </c>
      <c r="P26" s="1" t="str">
        <f t="shared" si="3"/>
        <v>portrait</v>
      </c>
      <c r="Q26" s="1" t="str">
        <f>SUBSTITUTE(MID($A26,I26+1,J26-I26-1),J$1&amp;":","")</f>
        <v>Matthew Olyphant - GG (thin line) - 2011 - Spray paint,charcoal,on canvas - 12&amp;#34; x 20&amp;#34;</v>
      </c>
    </row>
    <row r="27" spans="1:17">
      <c r="A27" t="s">
        <v>25</v>
      </c>
      <c r="B27">
        <f t="shared" si="0"/>
        <v>9</v>
      </c>
      <c r="C27">
        <f t="shared" si="5"/>
        <v>72</v>
      </c>
      <c r="D27">
        <f t="shared" si="5"/>
        <v>86</v>
      </c>
      <c r="E27">
        <f t="shared" si="5"/>
        <v>101</v>
      </c>
      <c r="F27">
        <f t="shared" si="5"/>
        <v>123</v>
      </c>
      <c r="G27">
        <f t="shared" si="5"/>
        <v>133</v>
      </c>
      <c r="H27">
        <f t="shared" si="5"/>
        <v>195</v>
      </c>
      <c r="I27">
        <f t="shared" si="5"/>
        <v>328</v>
      </c>
      <c r="J27">
        <f t="shared" si="5"/>
        <v>463</v>
      </c>
      <c r="K27">
        <f>LEN(A27)</f>
        <v>466</v>
      </c>
      <c r="L27" s="1" t="str">
        <f t="shared" si="4"/>
        <v>26</v>
      </c>
      <c r="M27" s="1" t="str">
        <f t="shared" si="2"/>
        <v>Matthew-Olyphant-The-Arch-(population-330,003)-2011.jpg</v>
      </c>
      <c r="N27" s="1" t="str">
        <f t="shared" si="3"/>
        <v>1600</v>
      </c>
      <c r="O27" s="1" t="str">
        <f t="shared" si="3"/>
        <v>1104</v>
      </c>
      <c r="P27" s="1" t="str">
        <f t="shared" si="3"/>
        <v>landscape</v>
      </c>
      <c r="Q27" s="1" t="str">
        <f>SUBSTITUTE(MID($A27,I27+1,J27-I27-1),J$1&amp;":","")</f>
        <v>Matthew Olyphant - The Arch (population 330,003) - 2011 - Spray paint,oil,oil paint stick,charcoal,on canvas - 44&amp;#34; x 62&amp;#34;</v>
      </c>
    </row>
    <row r="28" spans="1:17">
      <c r="A28" t="s">
        <v>26</v>
      </c>
      <c r="B28">
        <f t="shared" si="0"/>
        <v>9</v>
      </c>
      <c r="C28">
        <f t="shared" si="5"/>
        <v>51</v>
      </c>
      <c r="D28">
        <f t="shared" si="5"/>
        <v>65</v>
      </c>
      <c r="E28">
        <f t="shared" si="5"/>
        <v>80</v>
      </c>
      <c r="F28">
        <f t="shared" si="5"/>
        <v>102</v>
      </c>
      <c r="G28">
        <f t="shared" si="5"/>
        <v>112</v>
      </c>
      <c r="H28">
        <f t="shared" si="5"/>
        <v>153</v>
      </c>
      <c r="I28">
        <f t="shared" si="5"/>
        <v>273</v>
      </c>
      <c r="J28">
        <f t="shared" si="5"/>
        <v>395</v>
      </c>
      <c r="K28">
        <f>LEN(A28)</f>
        <v>398</v>
      </c>
      <c r="L28" s="1" t="str">
        <f t="shared" si="4"/>
        <v>27</v>
      </c>
      <c r="M28" s="1" t="str">
        <f t="shared" si="2"/>
        <v>Matthew-Olyphant-Kentucky-2011.jpg</v>
      </c>
      <c r="N28" s="1" t="str">
        <f t="shared" si="3"/>
        <v>1600</v>
      </c>
      <c r="O28" s="1" t="str">
        <f t="shared" si="3"/>
        <v>1167</v>
      </c>
      <c r="P28" s="1" t="str">
        <f t="shared" si="3"/>
        <v>landscape</v>
      </c>
      <c r="Q28" s="1" t="str">
        <f>SUBSTITUTE(MID($A28,I28+1,J28-I28-1),J$1&amp;":","")</f>
        <v>Matthew Olyphant - Kentucky - 2011 - Spray paint,charcoal,acrylic,oil,oil paint stick,on canvas - 44&amp;#34; x 58&amp;#34;</v>
      </c>
    </row>
    <row r="29" spans="1:17">
      <c r="A29" t="s">
        <v>232</v>
      </c>
      <c r="B29">
        <f t="shared" si="0"/>
        <v>9</v>
      </c>
      <c r="C29">
        <f t="shared" si="5"/>
        <v>54</v>
      </c>
      <c r="D29">
        <f t="shared" si="5"/>
        <v>68</v>
      </c>
      <c r="E29">
        <f t="shared" si="5"/>
        <v>83</v>
      </c>
      <c r="F29">
        <f t="shared" si="5"/>
        <v>105</v>
      </c>
      <c r="G29">
        <f t="shared" si="5"/>
        <v>115</v>
      </c>
      <c r="H29">
        <f t="shared" si="5"/>
        <v>159</v>
      </c>
      <c r="I29">
        <f t="shared" si="5"/>
        <v>278</v>
      </c>
      <c r="J29">
        <f t="shared" si="5"/>
        <v>399</v>
      </c>
      <c r="K29">
        <f>LEN(A29)</f>
        <v>402</v>
      </c>
      <c r="L29" s="1" t="str">
        <f t="shared" si="4"/>
        <v>28</v>
      </c>
      <c r="M29" s="1" t="str">
        <f t="shared" si="2"/>
        <v>Matthew-Olyphant-Four-Houses-2011.jpg</v>
      </c>
      <c r="N29" s="1" t="str">
        <f t="shared" si="3"/>
        <v>1600</v>
      </c>
      <c r="O29" s="1" t="str">
        <f t="shared" si="3"/>
        <v>1224</v>
      </c>
      <c r="P29" s="1" t="str">
        <f t="shared" si="3"/>
        <v>landscape</v>
      </c>
      <c r="Q29" s="1" t="str">
        <f>SUBSTITUTE(MID($A29,I29+1,J29-I29-1),J$1&amp;":","")</f>
        <v>Matthew Olyphant - Four Houses - 2011 - Spray paint,charcoal,acrylic,oil paint stick,on canvas - 36&amp;#34; x 44&amp;#34;</v>
      </c>
    </row>
    <row r="30" spans="1:17">
      <c r="A30" t="s">
        <v>27</v>
      </c>
      <c r="B30">
        <f t="shared" si="0"/>
        <v>9</v>
      </c>
      <c r="C30">
        <f t="shared" si="5"/>
        <v>46</v>
      </c>
      <c r="D30">
        <f t="shared" si="5"/>
        <v>60</v>
      </c>
      <c r="E30">
        <f t="shared" si="5"/>
        <v>75</v>
      </c>
      <c r="F30">
        <f t="shared" si="5"/>
        <v>97</v>
      </c>
      <c r="G30">
        <f t="shared" si="5"/>
        <v>107</v>
      </c>
      <c r="H30">
        <f t="shared" si="5"/>
        <v>143</v>
      </c>
      <c r="I30">
        <f t="shared" si="5"/>
        <v>249</v>
      </c>
      <c r="J30">
        <f t="shared" si="5"/>
        <v>357</v>
      </c>
      <c r="K30">
        <f>LEN(A30)</f>
        <v>360</v>
      </c>
      <c r="L30" s="1" t="str">
        <f t="shared" si="4"/>
        <v>29</v>
      </c>
      <c r="M30" s="1" t="str">
        <f t="shared" si="2"/>
        <v>Matthew-Olyphant-Fog-2011.jpg</v>
      </c>
      <c r="N30" s="1" t="str">
        <f t="shared" si="3"/>
        <v>1600</v>
      </c>
      <c r="O30" s="1" t="str">
        <f t="shared" si="3"/>
        <v>1214</v>
      </c>
      <c r="P30" s="1" t="str">
        <f t="shared" si="3"/>
        <v>landscape</v>
      </c>
      <c r="Q30" s="1" t="str">
        <f>SUBSTITUTE(MID($A30,I30+1,J30-I30-1),J$1&amp;":","")</f>
        <v>Matthew Olyphant - Fog - 2011 - Spray paint,acrylic,oil paint stick,oil,on canvas - 32&amp;#34; x 42&amp;#34;</v>
      </c>
    </row>
    <row r="31" spans="1:17">
      <c r="A31" t="s">
        <v>28</v>
      </c>
      <c r="B31">
        <f t="shared" si="0"/>
        <v>9</v>
      </c>
      <c r="C31">
        <f t="shared" si="5"/>
        <v>50</v>
      </c>
      <c r="D31">
        <f t="shared" si="5"/>
        <v>64</v>
      </c>
      <c r="E31">
        <f t="shared" si="5"/>
        <v>79</v>
      </c>
      <c r="F31">
        <f t="shared" si="5"/>
        <v>101</v>
      </c>
      <c r="G31">
        <f t="shared" si="5"/>
        <v>111</v>
      </c>
      <c r="H31">
        <f t="shared" si="5"/>
        <v>151</v>
      </c>
      <c r="I31">
        <f t="shared" si="5"/>
        <v>262</v>
      </c>
      <c r="J31">
        <f t="shared" si="5"/>
        <v>375</v>
      </c>
      <c r="K31">
        <f>LEN(A31)</f>
        <v>378</v>
      </c>
      <c r="L31" s="1" t="str">
        <f t="shared" si="4"/>
        <v>30</v>
      </c>
      <c r="M31" s="1" t="str">
        <f t="shared" si="2"/>
        <v>Matthew-Olyphant-Frantic-2011.jpg</v>
      </c>
      <c r="N31" s="1" t="str">
        <f t="shared" si="3"/>
        <v>1600</v>
      </c>
      <c r="O31" s="1" t="str">
        <f t="shared" si="3"/>
        <v>1005</v>
      </c>
      <c r="P31" s="1" t="str">
        <f t="shared" si="3"/>
        <v>landscape</v>
      </c>
      <c r="Q31" s="1" t="str">
        <f>SUBSTITUTE(MID($A31,I31+1,J31-I31-1),J$1&amp;":","")</f>
        <v>Matthew Olyphant - Frantic - 2011 - Spray paint,oil,oil paint stick,charcoal,on canvas - 30&amp;#34; x 60&amp;#34;</v>
      </c>
    </row>
    <row r="32" spans="1:17">
      <c r="A32" t="s">
        <v>29</v>
      </c>
      <c r="B32">
        <f t="shared" si="0"/>
        <v>9</v>
      </c>
      <c r="C32">
        <f t="shared" si="5"/>
        <v>51</v>
      </c>
      <c r="D32">
        <f t="shared" si="5"/>
        <v>65</v>
      </c>
      <c r="E32">
        <f t="shared" si="5"/>
        <v>80</v>
      </c>
      <c r="F32">
        <f t="shared" si="5"/>
        <v>102</v>
      </c>
      <c r="G32">
        <f t="shared" si="5"/>
        <v>112</v>
      </c>
      <c r="H32">
        <f t="shared" si="5"/>
        <v>153</v>
      </c>
      <c r="I32">
        <f t="shared" si="5"/>
        <v>286</v>
      </c>
      <c r="J32">
        <f t="shared" si="5"/>
        <v>421</v>
      </c>
      <c r="K32">
        <f>LEN(A32)</f>
        <v>424</v>
      </c>
      <c r="L32" s="1" t="str">
        <f t="shared" si="4"/>
        <v>31</v>
      </c>
      <c r="M32" s="1" t="str">
        <f t="shared" si="2"/>
        <v>Matthew-Olyphant-Suburbia-2011.jpg</v>
      </c>
      <c r="N32" s="1" t="str">
        <f t="shared" si="3"/>
        <v>1600</v>
      </c>
      <c r="O32" s="1" t="str">
        <f t="shared" si="3"/>
        <v>1073</v>
      </c>
      <c r="P32" s="1" t="str">
        <f t="shared" si="3"/>
        <v>landscape</v>
      </c>
      <c r="Q32" s="1" t="str">
        <f>SUBSTITUTE(MID($A32,I32+1,J32-I32-1),J$1&amp;":","")</f>
        <v>Matthew Olyphant - Suburbia - 2011 - Oil, Acrylic, Oil Paint Stick, Spray Paint, Charcoal, Staples On Canvas - 24&amp;#34; x 36&amp;#34;</v>
      </c>
    </row>
    <row r="33" spans="1:17">
      <c r="A33" t="s">
        <v>30</v>
      </c>
      <c r="B33">
        <f t="shared" si="0"/>
        <v>9</v>
      </c>
      <c r="C33">
        <f t="shared" si="5"/>
        <v>61</v>
      </c>
      <c r="D33">
        <f t="shared" si="5"/>
        <v>75</v>
      </c>
      <c r="E33">
        <f t="shared" si="5"/>
        <v>89</v>
      </c>
      <c r="F33">
        <f t="shared" si="5"/>
        <v>110</v>
      </c>
      <c r="G33">
        <f t="shared" si="5"/>
        <v>120</v>
      </c>
      <c r="H33">
        <f t="shared" si="5"/>
        <v>171</v>
      </c>
      <c r="I33">
        <f t="shared" si="5"/>
        <v>311</v>
      </c>
      <c r="J33">
        <f t="shared" si="5"/>
        <v>453</v>
      </c>
      <c r="K33">
        <f>LEN(A33)</f>
        <v>456</v>
      </c>
      <c r="L33" s="1" t="str">
        <f t="shared" si="4"/>
        <v>32</v>
      </c>
      <c r="M33" s="1" t="str">
        <f t="shared" si="2"/>
        <v>Matthew-Olyphant-White-Picket-Fence-2011.jpg</v>
      </c>
      <c r="N33" s="1" t="str">
        <f t="shared" si="3"/>
        <v>1600</v>
      </c>
      <c r="O33" s="1" t="str">
        <f t="shared" si="3"/>
        <v>535</v>
      </c>
      <c r="P33" s="1" t="str">
        <f t="shared" si="3"/>
        <v>portrait</v>
      </c>
      <c r="Q33" s="1" t="str">
        <f>SUBSTITUTE(MID($A33,I33+1,J33-I33-1),J$1&amp;":","")</f>
        <v>Matthew Olyphant - White Picket Fence - 2011 - Diptych - Spray paint,oil,oil paint stick,charcoal,acrylic,on canvas - 24&amp;#34; x 72&amp;#34;</v>
      </c>
    </row>
    <row r="34" spans="1:17">
      <c r="A34" t="s">
        <v>31</v>
      </c>
      <c r="B34">
        <f t="shared" si="0"/>
        <v>9</v>
      </c>
      <c r="C34">
        <f t="shared" si="5"/>
        <v>48</v>
      </c>
      <c r="D34">
        <f t="shared" si="5"/>
        <v>62</v>
      </c>
      <c r="E34">
        <f t="shared" si="5"/>
        <v>77</v>
      </c>
      <c r="F34">
        <f t="shared" si="5"/>
        <v>98</v>
      </c>
      <c r="G34">
        <f t="shared" si="5"/>
        <v>108</v>
      </c>
      <c r="H34">
        <f t="shared" si="5"/>
        <v>146</v>
      </c>
      <c r="I34">
        <f t="shared" si="5"/>
        <v>260</v>
      </c>
      <c r="J34">
        <f t="shared" si="5"/>
        <v>376</v>
      </c>
      <c r="K34">
        <f>LEN(A34)</f>
        <v>379</v>
      </c>
      <c r="L34" s="1" t="str">
        <f t="shared" si="4"/>
        <v>33</v>
      </c>
      <c r="M34" s="1" t="str">
        <f t="shared" si="2"/>
        <v>Matthew-Olyphant-April-2011.jpg</v>
      </c>
      <c r="N34" s="1" t="str">
        <f t="shared" si="3"/>
        <v>1600</v>
      </c>
      <c r="O34" s="1" t="str">
        <f t="shared" si="3"/>
        <v>2311</v>
      </c>
      <c r="P34" s="1" t="str">
        <f t="shared" si="3"/>
        <v>portrait</v>
      </c>
      <c r="Q34" s="1" t="str">
        <f>SUBSTITUTE(MID($A34,I34+1,J34-I34-1),J$1&amp;":","")</f>
        <v>Matthew Olyphant - April - 2011 - Spray paint,oil,oil paint stick,gesso,acrylic,on canvas - 46&amp;#34; x 72&amp;#34;</v>
      </c>
    </row>
    <row r="35" spans="1:17">
      <c r="A35" t="s">
        <v>32</v>
      </c>
      <c r="B35">
        <f t="shared" si="0"/>
        <v>9</v>
      </c>
      <c r="C35">
        <f t="shared" ref="C35:J50" si="6">SEARCH("|",$A35,B35+1)</f>
        <v>57</v>
      </c>
      <c r="D35">
        <f t="shared" si="6"/>
        <v>71</v>
      </c>
      <c r="E35">
        <f t="shared" si="6"/>
        <v>86</v>
      </c>
      <c r="F35">
        <f t="shared" si="6"/>
        <v>108</v>
      </c>
      <c r="G35">
        <f t="shared" si="6"/>
        <v>118</v>
      </c>
      <c r="H35">
        <f t="shared" si="6"/>
        <v>165</v>
      </c>
      <c r="I35">
        <f t="shared" si="6"/>
        <v>291</v>
      </c>
      <c r="J35">
        <f t="shared" si="6"/>
        <v>419</v>
      </c>
      <c r="K35">
        <f>LEN(A35)</f>
        <v>422</v>
      </c>
      <c r="L35" s="1" t="str">
        <f t="shared" si="4"/>
        <v>34</v>
      </c>
      <c r="M35" s="1" t="str">
        <f t="shared" si="2"/>
        <v>Matthew-Olyphant-Black-Hole-Sun-2011.jpg</v>
      </c>
      <c r="N35" s="1" t="str">
        <f t="shared" si="3"/>
        <v>1600</v>
      </c>
      <c r="O35" s="1" t="str">
        <f t="shared" si="3"/>
        <v>1013</v>
      </c>
      <c r="P35" s="1" t="str">
        <f t="shared" si="3"/>
        <v>landscape</v>
      </c>
      <c r="Q35" s="1" t="str">
        <f>SUBSTITUTE(MID($A35,I35+1,J35-I35-1),J$1&amp;":","")</f>
        <v>Matthew Olyphant - Black Hole Sun - 2011 - Spray paint,oil,oil paint stick,charcoal,acrylic,on canvas - 34&amp;#34; x 48&amp;#34;</v>
      </c>
    </row>
    <row r="36" spans="1:17">
      <c r="A36" t="s">
        <v>33</v>
      </c>
      <c r="B36">
        <f t="shared" si="0"/>
        <v>9</v>
      </c>
      <c r="C36">
        <f t="shared" si="6"/>
        <v>58</v>
      </c>
      <c r="D36">
        <f t="shared" si="6"/>
        <v>72</v>
      </c>
      <c r="E36">
        <f t="shared" si="6"/>
        <v>87</v>
      </c>
      <c r="F36">
        <f t="shared" si="6"/>
        <v>109</v>
      </c>
      <c r="G36">
        <f t="shared" si="6"/>
        <v>119</v>
      </c>
      <c r="H36">
        <f t="shared" si="6"/>
        <v>167</v>
      </c>
      <c r="I36">
        <f t="shared" si="6"/>
        <v>294</v>
      </c>
      <c r="J36">
        <f t="shared" si="6"/>
        <v>423</v>
      </c>
      <c r="K36">
        <f>LEN(A36)</f>
        <v>426</v>
      </c>
      <c r="L36" s="1" t="str">
        <f t="shared" si="4"/>
        <v>35</v>
      </c>
      <c r="M36" s="1" t="str">
        <f t="shared" si="2"/>
        <v>Matthew-Olyphant-Suburban-Sunset-2011.jpg</v>
      </c>
      <c r="N36" s="1" t="str">
        <f t="shared" si="3"/>
        <v>1600</v>
      </c>
      <c r="O36" s="1" t="str">
        <f t="shared" si="3"/>
        <v>1177</v>
      </c>
      <c r="P36" s="1" t="str">
        <f t="shared" si="3"/>
        <v>landscape</v>
      </c>
      <c r="Q36" s="1" t="str">
        <f>SUBSTITUTE(MID($A36,I36+1,J36-I36-1),J$1&amp;":","")</f>
        <v>Matthew Olyphant - Suburban Sunset - 2011 - Spray paint,acrylic,oil,oil paint stick,charcoal,on canvas - 44&amp;#34; x 56&amp;#34;</v>
      </c>
    </row>
    <row r="37" spans="1:17">
      <c r="A37" t="s">
        <v>34</v>
      </c>
      <c r="B37">
        <f t="shared" si="0"/>
        <v>9</v>
      </c>
      <c r="C37">
        <f t="shared" si="6"/>
        <v>63</v>
      </c>
      <c r="D37">
        <f t="shared" si="6"/>
        <v>77</v>
      </c>
      <c r="E37">
        <f t="shared" si="6"/>
        <v>92</v>
      </c>
      <c r="F37">
        <f t="shared" si="6"/>
        <v>114</v>
      </c>
      <c r="G37">
        <f t="shared" si="6"/>
        <v>124</v>
      </c>
      <c r="H37">
        <f t="shared" si="6"/>
        <v>177</v>
      </c>
      <c r="I37">
        <f t="shared" si="6"/>
        <v>309</v>
      </c>
      <c r="J37">
        <f t="shared" si="6"/>
        <v>443</v>
      </c>
      <c r="K37">
        <f>LEN(A37)</f>
        <v>446</v>
      </c>
      <c r="L37" s="1" t="str">
        <f t="shared" si="4"/>
        <v>36</v>
      </c>
      <c r="M37" s="1" t="str">
        <f t="shared" si="2"/>
        <v>Matthew-Olyphant-Suburban-Black-Cloud-2011.jpg</v>
      </c>
      <c r="N37" s="1" t="str">
        <f t="shared" si="3"/>
        <v>1600</v>
      </c>
      <c r="O37" s="1" t="str">
        <f t="shared" si="3"/>
        <v>1162</v>
      </c>
      <c r="P37" s="1" t="str">
        <f t="shared" si="3"/>
        <v>landscape</v>
      </c>
      <c r="Q37" s="1" t="str">
        <f>SUBSTITUTE(MID($A37,I37+1,J37-I37-1),J$1&amp;":","")</f>
        <v>Matthew Olyphant - Suburban Black Cloud - 2011 - Spray paint,oil,oil paint stick,charcoal,acrylic,on canvas - 44&amp;#34; x 56&amp;#34;</v>
      </c>
    </row>
    <row r="38" spans="1:17">
      <c r="A38" t="s">
        <v>35</v>
      </c>
      <c r="B38">
        <f t="shared" si="0"/>
        <v>9</v>
      </c>
      <c r="C38">
        <f t="shared" si="6"/>
        <v>62</v>
      </c>
      <c r="D38">
        <f t="shared" si="6"/>
        <v>76</v>
      </c>
      <c r="E38">
        <f t="shared" si="6"/>
        <v>91</v>
      </c>
      <c r="F38">
        <f t="shared" si="6"/>
        <v>112</v>
      </c>
      <c r="G38">
        <f t="shared" si="6"/>
        <v>122</v>
      </c>
      <c r="H38">
        <f t="shared" si="6"/>
        <v>174</v>
      </c>
      <c r="I38">
        <f t="shared" si="6"/>
        <v>291</v>
      </c>
      <c r="J38">
        <f t="shared" si="6"/>
        <v>410</v>
      </c>
      <c r="K38">
        <f>LEN(A38)</f>
        <v>413</v>
      </c>
      <c r="L38" s="1" t="str">
        <f t="shared" si="4"/>
        <v>37</v>
      </c>
      <c r="M38" s="1" t="str">
        <f t="shared" si="2"/>
        <v>Matthew-Olyphant-Cruising-Prohibited-2011.jpg</v>
      </c>
      <c r="N38" s="1" t="str">
        <f t="shared" si="3"/>
        <v>1600</v>
      </c>
      <c r="O38" s="1" t="str">
        <f t="shared" si="3"/>
        <v>2310</v>
      </c>
      <c r="P38" s="1" t="str">
        <f t="shared" si="3"/>
        <v>portrait</v>
      </c>
      <c r="Q38" s="1" t="str">
        <f>SUBSTITUTE(MID($A38,I38+1,J38-I38-1),J$1&amp;":","")</f>
        <v>Matthew Olyphant - Cruising Prohibited - 2011 - Spray paint,charcoal,gesso,acrylic,on canvas - 42&amp;#34; x 72&amp;#34;</v>
      </c>
    </row>
    <row r="39" spans="1:17">
      <c r="A39" t="s">
        <v>36</v>
      </c>
      <c r="B39">
        <f t="shared" si="0"/>
        <v>9</v>
      </c>
      <c r="C39">
        <f t="shared" si="6"/>
        <v>54</v>
      </c>
      <c r="D39">
        <f t="shared" si="6"/>
        <v>68</v>
      </c>
      <c r="E39">
        <f t="shared" si="6"/>
        <v>83</v>
      </c>
      <c r="F39">
        <f t="shared" si="6"/>
        <v>104</v>
      </c>
      <c r="G39">
        <f t="shared" si="6"/>
        <v>114</v>
      </c>
      <c r="H39">
        <f t="shared" si="6"/>
        <v>158</v>
      </c>
      <c r="I39">
        <f t="shared" si="6"/>
        <v>281</v>
      </c>
      <c r="J39">
        <f t="shared" si="6"/>
        <v>406</v>
      </c>
      <c r="K39">
        <f>LEN(A39)</f>
        <v>409</v>
      </c>
      <c r="L39" s="1" t="str">
        <f t="shared" si="4"/>
        <v>38</v>
      </c>
      <c r="M39" s="1" t="str">
        <f t="shared" si="2"/>
        <v>Matthew-Olyphant-Seventy-two-2011.jpg</v>
      </c>
      <c r="N39" s="1" t="str">
        <f t="shared" si="3"/>
        <v>1600</v>
      </c>
      <c r="O39" s="1" t="str">
        <f t="shared" si="3"/>
        <v>1959</v>
      </c>
      <c r="P39" s="1" t="str">
        <f t="shared" si="3"/>
        <v>portrait</v>
      </c>
      <c r="Q39" s="1" t="str">
        <f>SUBSTITUTE(MID($A39,I39+1,J39-I39-1),J$1&amp;":","")</f>
        <v>Matthew Olyphant - Seventy-two - 2011 - Spray paint,oil,oil paint stick,acrylic,charcoal,on canvas - 46&amp;#34; x 52&amp;#34;</v>
      </c>
    </row>
    <row r="40" spans="1:17">
      <c r="A40" t="s">
        <v>37</v>
      </c>
      <c r="B40">
        <f t="shared" si="0"/>
        <v>9</v>
      </c>
      <c r="C40">
        <f t="shared" si="6"/>
        <v>47</v>
      </c>
      <c r="D40">
        <f t="shared" si="6"/>
        <v>61</v>
      </c>
      <c r="E40">
        <f t="shared" si="6"/>
        <v>75</v>
      </c>
      <c r="F40">
        <f t="shared" si="6"/>
        <v>96</v>
      </c>
      <c r="G40">
        <f t="shared" si="6"/>
        <v>106</v>
      </c>
      <c r="H40">
        <f t="shared" si="6"/>
        <v>143</v>
      </c>
      <c r="I40">
        <f t="shared" si="6"/>
        <v>253</v>
      </c>
      <c r="J40">
        <f t="shared" si="6"/>
        <v>365</v>
      </c>
      <c r="K40">
        <f>LEN(A40)</f>
        <v>368</v>
      </c>
      <c r="L40" s="1" t="str">
        <f t="shared" si="4"/>
        <v>39</v>
      </c>
      <c r="M40" s="1" t="str">
        <f t="shared" si="2"/>
        <v>Matthew-Olyphant-WWCH-2011.jpg</v>
      </c>
      <c r="N40" s="1" t="str">
        <f t="shared" si="3"/>
        <v>1600</v>
      </c>
      <c r="O40" s="1" t="str">
        <f t="shared" si="3"/>
        <v>528</v>
      </c>
      <c r="P40" s="1" t="str">
        <f t="shared" si="3"/>
        <v>portrait</v>
      </c>
      <c r="Q40" s="1" t="str">
        <f>SUBSTITUTE(MID($A40,I40+1,J40-I40-1),J$1&amp;":","")</f>
        <v>Matthew Olyphant - WWCH - 2011 - Diptych - Spray paint,charcoal,oil,acrylic,on canvas - 24&amp;#34; x 72&amp;#34;</v>
      </c>
    </row>
    <row r="41" spans="1:17">
      <c r="A41" t="s">
        <v>38</v>
      </c>
      <c r="B41">
        <f t="shared" si="0"/>
        <v>9</v>
      </c>
      <c r="C41">
        <f t="shared" si="6"/>
        <v>56</v>
      </c>
      <c r="D41">
        <f t="shared" si="6"/>
        <v>70</v>
      </c>
      <c r="E41">
        <f t="shared" si="6"/>
        <v>85</v>
      </c>
      <c r="F41">
        <f t="shared" si="6"/>
        <v>107</v>
      </c>
      <c r="G41">
        <f t="shared" si="6"/>
        <v>117</v>
      </c>
      <c r="H41">
        <f t="shared" si="6"/>
        <v>163</v>
      </c>
      <c r="I41">
        <f t="shared" si="6"/>
        <v>288</v>
      </c>
      <c r="J41">
        <f t="shared" si="6"/>
        <v>415</v>
      </c>
      <c r="K41">
        <f>LEN(A41)</f>
        <v>418</v>
      </c>
      <c r="L41" s="1" t="str">
        <f t="shared" si="4"/>
        <v>40</v>
      </c>
      <c r="M41" s="1" t="str">
        <f t="shared" si="2"/>
        <v>Matthew-Olyphant-One-More-Year-2011.jpg</v>
      </c>
      <c r="N41" s="1" t="str">
        <f t="shared" si="3"/>
        <v>1600</v>
      </c>
      <c r="O41" s="1" t="str">
        <f t="shared" si="3"/>
        <v>1206</v>
      </c>
      <c r="P41" s="1" t="str">
        <f t="shared" si="3"/>
        <v>landscape</v>
      </c>
      <c r="Q41" s="1" t="str">
        <f>SUBSTITUTE(MID($A41,I41+1,J41-I41-1),J$1&amp;":","")</f>
        <v>Matthew Olyphant - One More Year - 2011 - Spray paint,charcoal,acrylic,oil,oil paint stick,on canvas - 32&amp;#34; x 46&amp;#34;</v>
      </c>
    </row>
    <row r="42" spans="1:17">
      <c r="A42" t="s">
        <v>39</v>
      </c>
      <c r="B42">
        <f t="shared" si="0"/>
        <v>9</v>
      </c>
      <c r="C42">
        <f t="shared" si="6"/>
        <v>53</v>
      </c>
      <c r="D42">
        <f t="shared" si="6"/>
        <v>67</v>
      </c>
      <c r="E42">
        <f t="shared" si="6"/>
        <v>81</v>
      </c>
      <c r="F42">
        <f t="shared" si="6"/>
        <v>102</v>
      </c>
      <c r="G42">
        <f t="shared" si="6"/>
        <v>112</v>
      </c>
      <c r="H42">
        <f t="shared" si="6"/>
        <v>155</v>
      </c>
      <c r="I42">
        <f t="shared" si="6"/>
        <v>310</v>
      </c>
      <c r="J42">
        <f t="shared" si="6"/>
        <v>467</v>
      </c>
      <c r="K42">
        <f>LEN(A42)</f>
        <v>470</v>
      </c>
      <c r="L42" s="1" t="str">
        <f t="shared" si="4"/>
        <v>41</v>
      </c>
      <c r="M42" s="1" t="str">
        <f t="shared" si="2"/>
        <v>Matthew-Olyphant-Summertime-2011.jpg</v>
      </c>
      <c r="N42" s="1" t="str">
        <f t="shared" si="3"/>
        <v>1600</v>
      </c>
      <c r="O42" s="1" t="str">
        <f t="shared" si="3"/>
        <v>531</v>
      </c>
      <c r="P42" s="1" t="str">
        <f t="shared" si="3"/>
        <v>portrait</v>
      </c>
      <c r="Q42" s="1" t="str">
        <f>SUBSTITUTE(MID($A42,I42+1,J42-I42-1),J$1&amp;":","")</f>
        <v>Matthew Olyphant - Summertime - 2011 - Diptych - (Commission Piece) Oil, Acrylic, Spray Paint, Charcoal, Oil Paint Stick On Canvas - 24&amp;#34; x 72&amp;#34;</v>
      </c>
    </row>
    <row r="43" spans="1:17">
      <c r="A43" t="s">
        <v>40</v>
      </c>
      <c r="B43">
        <f t="shared" si="0"/>
        <v>9</v>
      </c>
      <c r="C43">
        <f t="shared" si="6"/>
        <v>50</v>
      </c>
      <c r="D43">
        <f t="shared" si="6"/>
        <v>64</v>
      </c>
      <c r="E43">
        <f t="shared" si="6"/>
        <v>78</v>
      </c>
      <c r="F43">
        <f t="shared" si="6"/>
        <v>99</v>
      </c>
      <c r="G43">
        <f t="shared" si="6"/>
        <v>109</v>
      </c>
      <c r="H43">
        <f t="shared" si="6"/>
        <v>149</v>
      </c>
      <c r="I43">
        <f t="shared" si="6"/>
        <v>260</v>
      </c>
      <c r="J43">
        <f t="shared" si="6"/>
        <v>373</v>
      </c>
      <c r="K43">
        <f>LEN(A43)</f>
        <v>376</v>
      </c>
      <c r="L43" s="1" t="str">
        <f t="shared" si="4"/>
        <v>42</v>
      </c>
      <c r="M43" s="1" t="str">
        <f t="shared" si="2"/>
        <v>Matthew-Olyphant-Blue-SF-2011.jpg</v>
      </c>
      <c r="N43" s="1" t="str">
        <f t="shared" si="3"/>
        <v>1600</v>
      </c>
      <c r="O43" s="1" t="str">
        <f t="shared" si="3"/>
        <v>816</v>
      </c>
      <c r="P43" s="1" t="str">
        <f t="shared" si="3"/>
        <v>portrait</v>
      </c>
      <c r="Q43" s="1" t="str">
        <f>SUBSTITUTE(MID($A43,I43+1,J43-I43-1),J$1&amp;":","")</f>
        <v>Matthew Olyphant - Blue SF - 2011 - Spray paint,oil paint stick,oil,charcoal,on canvas - 26&amp;#34; x 44&amp;#34;</v>
      </c>
    </row>
    <row r="44" spans="1:17">
      <c r="A44" t="s">
        <v>41</v>
      </c>
      <c r="B44">
        <f t="shared" si="0"/>
        <v>9</v>
      </c>
      <c r="C44">
        <f t="shared" si="6"/>
        <v>54</v>
      </c>
      <c r="D44">
        <f t="shared" si="6"/>
        <v>68</v>
      </c>
      <c r="E44">
        <f t="shared" si="6"/>
        <v>82</v>
      </c>
      <c r="F44">
        <f t="shared" si="6"/>
        <v>103</v>
      </c>
      <c r="G44">
        <f t="shared" si="6"/>
        <v>113</v>
      </c>
      <c r="H44">
        <f t="shared" si="6"/>
        <v>157</v>
      </c>
      <c r="I44">
        <f t="shared" si="6"/>
        <v>280</v>
      </c>
      <c r="J44">
        <f t="shared" si="6"/>
        <v>405</v>
      </c>
      <c r="K44">
        <f>LEN(A44)</f>
        <v>408</v>
      </c>
      <c r="L44" s="1" t="str">
        <f t="shared" si="4"/>
        <v>43</v>
      </c>
      <c r="M44" s="1" t="str">
        <f t="shared" si="2"/>
        <v>Matthew-Olyphant-City-lights-2011.jpg</v>
      </c>
      <c r="N44" s="1" t="str">
        <f t="shared" si="3"/>
        <v>1600</v>
      </c>
      <c r="O44" s="1" t="str">
        <f t="shared" si="3"/>
        <v>795</v>
      </c>
      <c r="P44" s="1" t="str">
        <f t="shared" si="3"/>
        <v>portrait</v>
      </c>
      <c r="Q44" s="1" t="str">
        <f>SUBSTITUTE(MID($A44,I44+1,J44-I44-1),J$1&amp;":","")</f>
        <v>Matthew Olyphant - City lights - 2011 - Spray paint,oil,oil paint stick,acrylic,charcoal,on canvas - 32&amp;#34; x 46&amp;#34;</v>
      </c>
    </row>
    <row r="45" spans="1:17">
      <c r="A45" t="s">
        <v>42</v>
      </c>
      <c r="B45">
        <f t="shared" si="0"/>
        <v>9</v>
      </c>
      <c r="C45">
        <f t="shared" si="6"/>
        <v>52</v>
      </c>
      <c r="D45">
        <f t="shared" si="6"/>
        <v>66</v>
      </c>
      <c r="E45">
        <f t="shared" si="6"/>
        <v>81</v>
      </c>
      <c r="F45">
        <f t="shared" si="6"/>
        <v>103</v>
      </c>
      <c r="G45">
        <f t="shared" si="6"/>
        <v>113</v>
      </c>
      <c r="H45">
        <f t="shared" si="6"/>
        <v>155</v>
      </c>
      <c r="I45">
        <f t="shared" si="6"/>
        <v>276</v>
      </c>
      <c r="J45">
        <f t="shared" si="6"/>
        <v>399</v>
      </c>
      <c r="K45">
        <f>LEN(A45)</f>
        <v>402</v>
      </c>
      <c r="L45" s="1" t="str">
        <f t="shared" si="4"/>
        <v>44</v>
      </c>
      <c r="M45" s="1" t="str">
        <f t="shared" si="2"/>
        <v>Matthew-Olyphant-Full-Moon-2011.jpg</v>
      </c>
      <c r="N45" s="1" t="str">
        <f t="shared" si="3"/>
        <v>1600</v>
      </c>
      <c r="O45" s="1" t="str">
        <f t="shared" si="3"/>
        <v>1086</v>
      </c>
      <c r="P45" s="1" t="str">
        <f t="shared" si="3"/>
        <v>landscape</v>
      </c>
      <c r="Q45" s="1" t="str">
        <f>SUBSTITUTE(MID($A45,I45+1,J45-I45-1),J$1&amp;":","")</f>
        <v>Matthew Olyphant - Full Moon - 2011 - Spray paint,oil,oil paint stick,charcoal,acrylic,on canvas - 24&amp;#34; x 38&amp;#34;</v>
      </c>
    </row>
    <row r="46" spans="1:17">
      <c r="A46" t="s">
        <v>43</v>
      </c>
      <c r="B46">
        <f t="shared" si="0"/>
        <v>9</v>
      </c>
      <c r="C46">
        <f t="shared" si="6"/>
        <v>45</v>
      </c>
      <c r="D46">
        <f t="shared" si="6"/>
        <v>59</v>
      </c>
      <c r="E46">
        <f t="shared" si="6"/>
        <v>73</v>
      </c>
      <c r="F46">
        <f t="shared" si="6"/>
        <v>94</v>
      </c>
      <c r="G46">
        <f t="shared" si="6"/>
        <v>104</v>
      </c>
      <c r="H46">
        <f t="shared" si="6"/>
        <v>139</v>
      </c>
      <c r="I46">
        <f t="shared" si="6"/>
        <v>242</v>
      </c>
      <c r="J46">
        <f t="shared" si="6"/>
        <v>347</v>
      </c>
      <c r="K46">
        <f>LEN(A46)</f>
        <v>350</v>
      </c>
      <c r="L46" s="1" t="str">
        <f t="shared" si="4"/>
        <v>45</v>
      </c>
      <c r="M46" s="1" t="str">
        <f t="shared" si="2"/>
        <v>Matthew-Olyphant-JJ-2011.jpg</v>
      </c>
      <c r="N46" s="1" t="str">
        <f t="shared" si="3"/>
        <v>1600</v>
      </c>
      <c r="O46" s="1" t="str">
        <f t="shared" si="3"/>
        <v>855</v>
      </c>
      <c r="P46" s="1" t="str">
        <f t="shared" si="3"/>
        <v>portrait</v>
      </c>
      <c r="Q46" s="1" t="str">
        <f>SUBSTITUTE(MID($A46,I46+1,J46-I46-1),J$1&amp;":","")</f>
        <v>Matthew Olyphant - JJ - 2011 - Spray paint,oil paint stick,gesso,oil,on canvas - 30&amp;#34; x 60&amp;#34;</v>
      </c>
    </row>
    <row r="47" spans="1:17">
      <c r="A47" t="s">
        <v>44</v>
      </c>
      <c r="B47">
        <f t="shared" si="0"/>
        <v>9</v>
      </c>
      <c r="C47">
        <f t="shared" si="6"/>
        <v>58</v>
      </c>
      <c r="D47">
        <f t="shared" si="6"/>
        <v>72</v>
      </c>
      <c r="E47">
        <f t="shared" si="6"/>
        <v>87</v>
      </c>
      <c r="F47">
        <f t="shared" si="6"/>
        <v>109</v>
      </c>
      <c r="G47">
        <f t="shared" si="6"/>
        <v>119</v>
      </c>
      <c r="H47">
        <f t="shared" si="6"/>
        <v>167</v>
      </c>
      <c r="I47">
        <f t="shared" si="6"/>
        <v>294</v>
      </c>
      <c r="J47">
        <f t="shared" si="6"/>
        <v>423</v>
      </c>
      <c r="K47">
        <f>LEN(A47)</f>
        <v>426</v>
      </c>
      <c r="L47" s="1" t="str">
        <f t="shared" si="4"/>
        <v>46</v>
      </c>
      <c r="M47" s="1" t="str">
        <f t="shared" si="2"/>
        <v>Matthew-Olyphant-Pink-Skyscraper-2011.jpg</v>
      </c>
      <c r="N47" s="1" t="str">
        <f t="shared" si="3"/>
        <v>1600</v>
      </c>
      <c r="O47" s="1" t="str">
        <f t="shared" si="3"/>
        <v>1288</v>
      </c>
      <c r="P47" s="1" t="str">
        <f t="shared" si="3"/>
        <v>landscape</v>
      </c>
      <c r="Q47" s="1" t="str">
        <f>SUBSTITUTE(MID($A47,I47+1,J47-I47-1),J$1&amp;":","")</f>
        <v>Matthew Olyphant - Pink Skyscraper - 2011 - Charcoal,spray paint,oil,oil paint stick,acrylic,on canvas - 44&amp;#34; x 52&amp;#34;</v>
      </c>
    </row>
    <row r="48" spans="1:17">
      <c r="A48" t="s">
        <v>45</v>
      </c>
      <c r="B48">
        <f t="shared" si="0"/>
        <v>9</v>
      </c>
      <c r="C48">
        <f t="shared" si="6"/>
        <v>54</v>
      </c>
      <c r="D48">
        <f t="shared" si="6"/>
        <v>68</v>
      </c>
      <c r="E48">
        <f t="shared" si="6"/>
        <v>83</v>
      </c>
      <c r="F48">
        <f t="shared" si="6"/>
        <v>104</v>
      </c>
      <c r="G48">
        <f t="shared" si="6"/>
        <v>114</v>
      </c>
      <c r="H48">
        <f t="shared" si="6"/>
        <v>158</v>
      </c>
      <c r="I48">
        <f t="shared" si="6"/>
        <v>268</v>
      </c>
      <c r="J48">
        <f t="shared" si="6"/>
        <v>380</v>
      </c>
      <c r="K48">
        <f>LEN(A48)</f>
        <v>383</v>
      </c>
      <c r="L48" s="1" t="str">
        <f t="shared" si="4"/>
        <v>47</v>
      </c>
      <c r="M48" s="1" t="str">
        <f t="shared" si="2"/>
        <v>Matthew-Olyphant-North-Bound-2011.jpg</v>
      </c>
      <c r="N48" s="1" t="str">
        <f t="shared" si="3"/>
        <v>1600</v>
      </c>
      <c r="O48" s="1" t="str">
        <f t="shared" si="3"/>
        <v>2607</v>
      </c>
      <c r="P48" s="1" t="str">
        <f t="shared" si="3"/>
        <v>portrait</v>
      </c>
      <c r="Q48" s="1" t="str">
        <f>SUBSTITUTE(MID($A48,I48+1,J48-I48-1),J$1&amp;":","")</f>
        <v>Matthew Olyphant - North Bound - 2011 - Spray paint,oil paint stick,acrylic,on canvas - 34&amp;#34; x 54&amp;#34;</v>
      </c>
    </row>
    <row r="49" spans="1:17">
      <c r="A49" t="s">
        <v>46</v>
      </c>
      <c r="B49">
        <f t="shared" si="0"/>
        <v>9</v>
      </c>
      <c r="C49">
        <f t="shared" si="6"/>
        <v>54</v>
      </c>
      <c r="D49">
        <f t="shared" si="6"/>
        <v>68</v>
      </c>
      <c r="E49">
        <f t="shared" si="6"/>
        <v>83</v>
      </c>
      <c r="F49">
        <f t="shared" si="6"/>
        <v>105</v>
      </c>
      <c r="G49">
        <f t="shared" si="6"/>
        <v>115</v>
      </c>
      <c r="H49">
        <f t="shared" si="6"/>
        <v>159</v>
      </c>
      <c r="I49">
        <f t="shared" si="6"/>
        <v>258</v>
      </c>
      <c r="J49">
        <f t="shared" si="6"/>
        <v>359</v>
      </c>
      <c r="K49">
        <f>LEN(A49)</f>
        <v>362</v>
      </c>
      <c r="L49" s="1" t="str">
        <f t="shared" si="4"/>
        <v>48</v>
      </c>
      <c r="M49" s="1" t="str">
        <f t="shared" si="2"/>
        <v>Matthew-Olyphant-City-Limits-2011.jpg</v>
      </c>
      <c r="N49" s="1" t="str">
        <f t="shared" si="3"/>
        <v>1600</v>
      </c>
      <c r="O49" s="1" t="str">
        <f t="shared" si="3"/>
        <v>1090</v>
      </c>
      <c r="P49" s="1" t="str">
        <f t="shared" si="3"/>
        <v>landscape</v>
      </c>
      <c r="Q49" s="1" t="str">
        <f>SUBSTITUTE(MID($A49,I49+1,J49-I49-1),J$1&amp;":","")</f>
        <v>Matthew Olyphant - City Limits - 2011 - Spray paint,charcoal,oil,on canvas - 42&amp;#34; x 62&amp;#34;</v>
      </c>
    </row>
    <row r="50" spans="1:17">
      <c r="A50" t="s">
        <v>47</v>
      </c>
      <c r="B50">
        <f t="shared" si="0"/>
        <v>9</v>
      </c>
      <c r="C50">
        <f t="shared" si="6"/>
        <v>47</v>
      </c>
      <c r="D50">
        <f t="shared" si="6"/>
        <v>61</v>
      </c>
      <c r="E50">
        <f t="shared" si="6"/>
        <v>76</v>
      </c>
      <c r="F50">
        <f t="shared" si="6"/>
        <v>97</v>
      </c>
      <c r="G50">
        <f t="shared" si="6"/>
        <v>107</v>
      </c>
      <c r="H50">
        <f t="shared" si="6"/>
        <v>144</v>
      </c>
      <c r="I50">
        <f t="shared" si="6"/>
        <v>264</v>
      </c>
      <c r="J50">
        <f t="shared" si="6"/>
        <v>386</v>
      </c>
      <c r="K50">
        <f>LEN(A50)</f>
        <v>389</v>
      </c>
      <c r="L50" s="1" t="str">
        <f t="shared" si="4"/>
        <v>49</v>
      </c>
      <c r="M50" s="1" t="str">
        <f t="shared" si="2"/>
        <v>Matthew-Olyphant-Taxi-2010.jpg</v>
      </c>
      <c r="N50" s="1" t="str">
        <f t="shared" si="3"/>
        <v>1600</v>
      </c>
      <c r="O50" s="1" t="str">
        <f t="shared" si="3"/>
        <v>1791</v>
      </c>
      <c r="P50" s="1" t="str">
        <f t="shared" si="3"/>
        <v>portrait</v>
      </c>
      <c r="Q50" s="1" t="str">
        <f>SUBSTITUTE(MID($A50,I50+1,J50-I50-1),J$1&amp;":","")</f>
        <v>Matthew Olyphant - Taxi - 2010 - Oil, Acrylic, Oil Paint Stick, Spray Paint, Charcoal On Canvas - 46&amp;#34; x 58&amp;#34;</v>
      </c>
    </row>
    <row r="51" spans="1:17">
      <c r="A51" t="s">
        <v>48</v>
      </c>
      <c r="B51">
        <f t="shared" si="0"/>
        <v>9</v>
      </c>
      <c r="C51">
        <f t="shared" ref="C51:J66" si="7">SEARCH("|",$A51,B51+1)</f>
        <v>56</v>
      </c>
      <c r="D51">
        <f t="shared" si="7"/>
        <v>70</v>
      </c>
      <c r="E51">
        <f t="shared" si="7"/>
        <v>84</v>
      </c>
      <c r="F51">
        <f t="shared" si="7"/>
        <v>105</v>
      </c>
      <c r="G51">
        <f t="shared" si="7"/>
        <v>115</v>
      </c>
      <c r="H51">
        <f t="shared" si="7"/>
        <v>161</v>
      </c>
      <c r="I51">
        <f t="shared" si="7"/>
        <v>258</v>
      </c>
      <c r="J51">
        <f t="shared" si="7"/>
        <v>357</v>
      </c>
      <c r="K51">
        <f>LEN(A51)</f>
        <v>360</v>
      </c>
      <c r="L51" s="1" t="str">
        <f t="shared" si="4"/>
        <v>50</v>
      </c>
      <c r="M51" s="1" t="str">
        <f t="shared" si="2"/>
        <v>Matthew-Olyphant-San-Francisc0-2011.jpg</v>
      </c>
      <c r="N51" s="1" t="str">
        <f t="shared" si="3"/>
        <v>1600</v>
      </c>
      <c r="O51" s="1" t="str">
        <f t="shared" si="3"/>
        <v>802</v>
      </c>
      <c r="P51" s="1" t="str">
        <f t="shared" si="3"/>
        <v>portrait</v>
      </c>
      <c r="Q51" s="1" t="str">
        <f>SUBSTITUTE(MID($A51,I51+1,J51-I51-1),J$1&amp;":","")</f>
        <v>Matthew Olyphant - San Francisc0 - 2011 - Spray paint,charcoal,on canvas - 10&amp;#34; x 20&amp;#34;</v>
      </c>
    </row>
    <row r="52" spans="1:17">
      <c r="A52" t="s">
        <v>49</v>
      </c>
      <c r="B52">
        <f t="shared" si="0"/>
        <v>9</v>
      </c>
      <c r="C52">
        <f t="shared" si="7"/>
        <v>52</v>
      </c>
      <c r="D52">
        <f t="shared" si="7"/>
        <v>66</v>
      </c>
      <c r="E52">
        <f t="shared" si="7"/>
        <v>81</v>
      </c>
      <c r="F52">
        <f t="shared" si="7"/>
        <v>103</v>
      </c>
      <c r="G52">
        <f t="shared" si="7"/>
        <v>113</v>
      </c>
      <c r="H52">
        <f t="shared" si="7"/>
        <v>155</v>
      </c>
      <c r="I52">
        <f t="shared" si="7"/>
        <v>252</v>
      </c>
      <c r="J52">
        <f t="shared" si="7"/>
        <v>351</v>
      </c>
      <c r="K52">
        <f>LEN(A52)</f>
        <v>354</v>
      </c>
      <c r="L52" s="1" t="str">
        <f t="shared" si="4"/>
        <v>51</v>
      </c>
      <c r="M52" s="1" t="str">
        <f t="shared" si="2"/>
        <v>Matthew-Olyphant-Blackened-2011.jpg</v>
      </c>
      <c r="N52" s="1" t="str">
        <f t="shared" si="3"/>
        <v>1600</v>
      </c>
      <c r="O52" s="1" t="str">
        <f t="shared" si="3"/>
        <v>1161</v>
      </c>
      <c r="P52" s="1" t="str">
        <f t="shared" si="3"/>
        <v>landscape</v>
      </c>
      <c r="Q52" s="1" t="str">
        <f>SUBSTITUTE(MID($A52,I52+1,J52-I52-1),J$1&amp;":","")</f>
        <v>Matthew Olyphant - Blackened - 2011 - Spray paint,oil,charcoal,on canvas - 42&amp;#34; x 54&amp;#34;</v>
      </c>
    </row>
    <row r="53" spans="1:17">
      <c r="A53" t="s">
        <v>50</v>
      </c>
      <c r="B53">
        <f t="shared" si="0"/>
        <v>9</v>
      </c>
      <c r="C53">
        <f t="shared" si="7"/>
        <v>53</v>
      </c>
      <c r="D53">
        <f t="shared" si="7"/>
        <v>67</v>
      </c>
      <c r="E53">
        <f t="shared" si="7"/>
        <v>82</v>
      </c>
      <c r="F53">
        <f t="shared" si="7"/>
        <v>104</v>
      </c>
      <c r="G53">
        <f t="shared" si="7"/>
        <v>114</v>
      </c>
      <c r="H53">
        <f t="shared" si="7"/>
        <v>157</v>
      </c>
      <c r="I53">
        <f t="shared" si="7"/>
        <v>269</v>
      </c>
      <c r="J53">
        <f t="shared" si="7"/>
        <v>383</v>
      </c>
      <c r="K53">
        <f>LEN(A53)</f>
        <v>386</v>
      </c>
      <c r="L53" s="1" t="str">
        <f t="shared" si="4"/>
        <v>52</v>
      </c>
      <c r="M53" s="1" t="str">
        <f t="shared" si="2"/>
        <v>Matthew-Olyphant-White-Pony-2011.jpg</v>
      </c>
      <c r="N53" s="1" t="str">
        <f t="shared" si="3"/>
        <v>1600</v>
      </c>
      <c r="O53" s="1" t="str">
        <f t="shared" si="3"/>
        <v>1150</v>
      </c>
      <c r="P53" s="1" t="str">
        <f t="shared" si="3"/>
        <v>landscape</v>
      </c>
      <c r="Q53" s="1" t="str">
        <f>SUBSTITUTE(MID($A53,I53+1,J53-I53-1),J$1&amp;":","")</f>
        <v>Matthew Olyphant - White Pony - 2011 - Spray paint,oil,acrylic,gesso,charcoal,on canvas - 42&amp;#34; x 54&amp;#34;</v>
      </c>
    </row>
    <row r="54" spans="1:17">
      <c r="A54" t="s">
        <v>51</v>
      </c>
      <c r="B54">
        <f t="shared" si="0"/>
        <v>9</v>
      </c>
      <c r="C54">
        <f t="shared" si="7"/>
        <v>53</v>
      </c>
      <c r="D54">
        <f t="shared" si="7"/>
        <v>67</v>
      </c>
      <c r="E54">
        <f t="shared" si="7"/>
        <v>82</v>
      </c>
      <c r="F54">
        <f t="shared" si="7"/>
        <v>103</v>
      </c>
      <c r="G54">
        <f t="shared" si="7"/>
        <v>113</v>
      </c>
      <c r="H54">
        <f t="shared" si="7"/>
        <v>156</v>
      </c>
      <c r="I54">
        <f t="shared" si="7"/>
        <v>261</v>
      </c>
      <c r="J54">
        <f t="shared" si="7"/>
        <v>368</v>
      </c>
      <c r="K54">
        <f>LEN(A54)</f>
        <v>371</v>
      </c>
      <c r="L54" s="1" t="str">
        <f t="shared" si="4"/>
        <v>53</v>
      </c>
      <c r="M54" s="1" t="str">
        <f t="shared" si="2"/>
        <v>Matthew-Olyphant-Perishable-2011.jpg</v>
      </c>
      <c r="N54" s="1" t="str">
        <f t="shared" si="3"/>
        <v>1600</v>
      </c>
      <c r="O54" s="1" t="str">
        <f t="shared" si="3"/>
        <v>2418</v>
      </c>
      <c r="P54" s="1" t="str">
        <f t="shared" si="3"/>
        <v>portrait</v>
      </c>
      <c r="Q54" s="1" t="str">
        <f>SUBSTITUTE(MID($A54,I54+1,J54-I54-1),J$1&amp;":","")</f>
        <v>Matthew Olyphant - Perishable - 2011 - Oil paint stick,spray paint,oil,on canvas - 42&amp;#34; x 62&amp;#34;</v>
      </c>
    </row>
    <row r="55" spans="1:17">
      <c r="A55" t="s">
        <v>52</v>
      </c>
      <c r="B55">
        <f t="shared" si="0"/>
        <v>9</v>
      </c>
      <c r="C55">
        <f t="shared" si="7"/>
        <v>46</v>
      </c>
      <c r="D55">
        <f t="shared" si="7"/>
        <v>60</v>
      </c>
      <c r="E55">
        <f t="shared" si="7"/>
        <v>74</v>
      </c>
      <c r="F55">
        <f t="shared" si="7"/>
        <v>95</v>
      </c>
      <c r="G55">
        <f t="shared" si="7"/>
        <v>105</v>
      </c>
      <c r="H55">
        <f t="shared" si="7"/>
        <v>141</v>
      </c>
      <c r="I55">
        <f t="shared" si="7"/>
        <v>256</v>
      </c>
      <c r="J55">
        <f t="shared" si="7"/>
        <v>373</v>
      </c>
      <c r="K55">
        <f>LEN(A55)</f>
        <v>376</v>
      </c>
      <c r="L55" s="1" t="str">
        <f t="shared" si="4"/>
        <v>54</v>
      </c>
      <c r="M55" s="1" t="str">
        <f t="shared" si="2"/>
        <v>Matthew-Olyphant-NYC-2011.jpg</v>
      </c>
      <c r="N55" s="1" t="str">
        <f t="shared" si="3"/>
        <v>1600</v>
      </c>
      <c r="O55" s="1" t="str">
        <f t="shared" si="3"/>
        <v>956</v>
      </c>
      <c r="P55" s="1" t="str">
        <f t="shared" si="3"/>
        <v>portrait</v>
      </c>
      <c r="Q55" s="1" t="str">
        <f>SUBSTITUTE(MID($A55,I55+1,J55-I55-1),J$1&amp;":","")</f>
        <v>Matthew Olyphant - NYC - 2011 - Spray paint,oil paint stick,oil,acrylic,charcoal,on canvas - 36&amp;#34; x 60&amp;#34;</v>
      </c>
    </row>
    <row r="56" spans="1:17">
      <c r="A56" t="s">
        <v>53</v>
      </c>
      <c r="B56">
        <f t="shared" si="0"/>
        <v>9</v>
      </c>
      <c r="C56">
        <f t="shared" si="7"/>
        <v>61</v>
      </c>
      <c r="D56">
        <f t="shared" si="7"/>
        <v>75</v>
      </c>
      <c r="E56">
        <f t="shared" si="7"/>
        <v>90</v>
      </c>
      <c r="F56">
        <f t="shared" si="7"/>
        <v>112</v>
      </c>
      <c r="G56">
        <f t="shared" si="7"/>
        <v>122</v>
      </c>
      <c r="H56">
        <f t="shared" si="7"/>
        <v>173</v>
      </c>
      <c r="I56">
        <f t="shared" si="7"/>
        <v>279</v>
      </c>
      <c r="J56">
        <f t="shared" si="7"/>
        <v>387</v>
      </c>
      <c r="K56">
        <f>LEN(A56)</f>
        <v>390</v>
      </c>
      <c r="L56" s="1" t="str">
        <f t="shared" si="4"/>
        <v>55</v>
      </c>
      <c r="M56" s="1" t="str">
        <f t="shared" si="2"/>
        <v>Matthew-Olyphant-God-Save-The-Queen-2011.jpg</v>
      </c>
      <c r="N56" s="1" t="str">
        <f t="shared" si="3"/>
        <v>1600</v>
      </c>
      <c r="O56" s="1" t="str">
        <f t="shared" si="3"/>
        <v>1084</v>
      </c>
      <c r="P56" s="1" t="str">
        <f t="shared" si="3"/>
        <v>landscape</v>
      </c>
      <c r="Q56" s="1" t="str">
        <f>SUBSTITUTE(MID($A56,I56+1,J56-I56-1),J$1&amp;":","")</f>
        <v>Matthew Olyphant - God Save The Queen - 2011 - Spray paint,oil,charcoal,on canvas - 46&amp;#34; x 72&amp;#34;</v>
      </c>
    </row>
    <row r="57" spans="1:17">
      <c r="A57" t="s">
        <v>54</v>
      </c>
      <c r="B57">
        <f t="shared" si="0"/>
        <v>9</v>
      </c>
      <c r="C57">
        <f t="shared" si="7"/>
        <v>48</v>
      </c>
      <c r="D57">
        <f t="shared" si="7"/>
        <v>62</v>
      </c>
      <c r="E57">
        <f t="shared" si="7"/>
        <v>77</v>
      </c>
      <c r="F57">
        <f t="shared" si="7"/>
        <v>98</v>
      </c>
      <c r="G57">
        <f t="shared" si="7"/>
        <v>108</v>
      </c>
      <c r="H57">
        <f t="shared" si="7"/>
        <v>146</v>
      </c>
      <c r="I57">
        <f t="shared" si="7"/>
        <v>255</v>
      </c>
      <c r="J57">
        <f t="shared" si="7"/>
        <v>366</v>
      </c>
      <c r="K57">
        <f>LEN(A57)</f>
        <v>369</v>
      </c>
      <c r="L57" s="1" t="str">
        <f t="shared" si="4"/>
        <v>56</v>
      </c>
      <c r="M57" s="1" t="str">
        <f t="shared" si="2"/>
        <v>Matthew-Olyphant-Vegas-2011.jpg</v>
      </c>
      <c r="N57" s="1" t="str">
        <f t="shared" si="3"/>
        <v>1600</v>
      </c>
      <c r="O57" s="1" t="str">
        <f t="shared" si="3"/>
        <v>1689</v>
      </c>
      <c r="P57" s="1" t="str">
        <f t="shared" si="3"/>
        <v>portrait</v>
      </c>
      <c r="Q57" s="1" t="str">
        <f>SUBSTITUTE(MID($A57,I57+1,J57-I57-1),J$1&amp;":","")</f>
        <v>Matthew Olyphant - Vegas - 2011 - Spray paint,oil,oil paint stick,charcoal,on canvas - 48&amp;#34; x 48&amp;#34;</v>
      </c>
    </row>
    <row r="58" spans="1:17">
      <c r="A58" t="s">
        <v>55</v>
      </c>
      <c r="B58">
        <f t="shared" si="0"/>
        <v>9</v>
      </c>
      <c r="C58">
        <f t="shared" si="7"/>
        <v>48</v>
      </c>
      <c r="D58">
        <f t="shared" si="7"/>
        <v>62</v>
      </c>
      <c r="E58">
        <f t="shared" si="7"/>
        <v>77</v>
      </c>
      <c r="F58">
        <f t="shared" si="7"/>
        <v>98</v>
      </c>
      <c r="G58">
        <f t="shared" si="7"/>
        <v>108</v>
      </c>
      <c r="H58">
        <f t="shared" si="7"/>
        <v>146</v>
      </c>
      <c r="I58">
        <f t="shared" si="7"/>
        <v>255</v>
      </c>
      <c r="J58">
        <f t="shared" si="7"/>
        <v>366</v>
      </c>
      <c r="K58">
        <f>LEN(A58)</f>
        <v>369</v>
      </c>
      <c r="L58" s="1" t="str">
        <f t="shared" si="4"/>
        <v>57</v>
      </c>
      <c r="M58" s="1" t="str">
        <f t="shared" si="2"/>
        <v>Matthew-Olyphant-Miami-2011.jpg</v>
      </c>
      <c r="N58" s="1" t="str">
        <f t="shared" si="3"/>
        <v>1600</v>
      </c>
      <c r="O58" s="1" t="str">
        <f t="shared" si="3"/>
        <v>2066</v>
      </c>
      <c r="P58" s="1" t="str">
        <f t="shared" si="3"/>
        <v>portrait</v>
      </c>
      <c r="Q58" s="1" t="str">
        <f>SUBSTITUTE(MID($A58,I58+1,J58-I58-1),J$1&amp;":","")</f>
        <v>Matthew Olyphant - Miami - 2011 - Spray paint,oil,oil paint stick,charcoal,on canvas - 36&amp;#34; x 48&amp;#34;</v>
      </c>
    </row>
    <row r="59" spans="1:17">
      <c r="A59" t="s">
        <v>56</v>
      </c>
      <c r="B59">
        <f t="shared" si="0"/>
        <v>9</v>
      </c>
      <c r="C59">
        <f t="shared" si="7"/>
        <v>49</v>
      </c>
      <c r="D59">
        <f t="shared" si="7"/>
        <v>63</v>
      </c>
      <c r="E59">
        <f t="shared" si="7"/>
        <v>78</v>
      </c>
      <c r="F59">
        <f t="shared" si="7"/>
        <v>99</v>
      </c>
      <c r="G59">
        <f t="shared" si="7"/>
        <v>109</v>
      </c>
      <c r="H59">
        <f t="shared" si="7"/>
        <v>148</v>
      </c>
      <c r="I59">
        <f t="shared" si="7"/>
        <v>258</v>
      </c>
      <c r="J59">
        <f t="shared" si="7"/>
        <v>370</v>
      </c>
      <c r="K59">
        <f>LEN(A59)</f>
        <v>373</v>
      </c>
      <c r="L59" s="1" t="str">
        <f t="shared" si="4"/>
        <v>58</v>
      </c>
      <c r="M59" s="1" t="str">
        <f t="shared" si="2"/>
        <v>Matthew-Olyphant-Malibu-2011.jpg</v>
      </c>
      <c r="N59" s="1" t="str">
        <f t="shared" si="3"/>
        <v>1600</v>
      </c>
      <c r="O59" s="1" t="str">
        <f t="shared" si="3"/>
        <v>2437</v>
      </c>
      <c r="P59" s="1" t="str">
        <f t="shared" si="3"/>
        <v>portrait</v>
      </c>
      <c r="Q59" s="1" t="str">
        <f>SUBSTITUTE(MID($A59,I59+1,J59-I59-1),J$1&amp;":","")</f>
        <v>Matthew Olyphant - Malibu - 2011 - Spray paint,oil,oil paint stick,charcoal,on canvas - 36&amp;#34; x 62&amp;#34;</v>
      </c>
    </row>
    <row r="60" spans="1:17">
      <c r="A60" t="s">
        <v>57</v>
      </c>
      <c r="B60">
        <f t="shared" si="0"/>
        <v>9</v>
      </c>
      <c r="C60">
        <f t="shared" si="7"/>
        <v>58</v>
      </c>
      <c r="D60">
        <f t="shared" si="7"/>
        <v>72</v>
      </c>
      <c r="E60">
        <f t="shared" si="7"/>
        <v>87</v>
      </c>
      <c r="F60">
        <f t="shared" si="7"/>
        <v>108</v>
      </c>
      <c r="G60">
        <f t="shared" si="7"/>
        <v>118</v>
      </c>
      <c r="H60">
        <f t="shared" si="7"/>
        <v>166</v>
      </c>
      <c r="I60">
        <f t="shared" si="7"/>
        <v>299</v>
      </c>
      <c r="J60">
        <f t="shared" si="7"/>
        <v>434</v>
      </c>
      <c r="K60">
        <f>LEN(A60)</f>
        <v>437</v>
      </c>
      <c r="L60" s="1" t="str">
        <f t="shared" si="4"/>
        <v>59</v>
      </c>
      <c r="M60" s="1" t="str">
        <f t="shared" si="2"/>
        <v>Matthew-Olyphant-GG-Fog-Rolls-In-2011.jpg</v>
      </c>
      <c r="N60" s="1" t="str">
        <f t="shared" si="3"/>
        <v>1600</v>
      </c>
      <c r="O60" s="1" t="str">
        <f t="shared" si="3"/>
        <v>2058</v>
      </c>
      <c r="P60" s="1" t="str">
        <f t="shared" si="3"/>
        <v>portrait</v>
      </c>
      <c r="Q60" s="1" t="str">
        <f>SUBSTITUTE(MID($A60,I60+1,J60-I60-1),J$1&amp;":","")</f>
        <v>Matthew Olyphant - GG Fog Rolls In - 2011 - Spray paint,acrylic,oil,gesso,charcoal,oil paint stick,on canvas - 44&amp;#34; x 56&amp;#34;</v>
      </c>
    </row>
    <row r="61" spans="1:17">
      <c r="A61" t="s">
        <v>58</v>
      </c>
      <c r="B61">
        <f t="shared" si="0"/>
        <v>9</v>
      </c>
      <c r="C61">
        <f t="shared" si="7"/>
        <v>54</v>
      </c>
      <c r="D61">
        <f t="shared" si="7"/>
        <v>68</v>
      </c>
      <c r="E61">
        <f t="shared" si="7"/>
        <v>83</v>
      </c>
      <c r="F61">
        <f t="shared" si="7"/>
        <v>104</v>
      </c>
      <c r="G61">
        <f t="shared" si="7"/>
        <v>114</v>
      </c>
      <c r="H61">
        <f t="shared" si="7"/>
        <v>158</v>
      </c>
      <c r="I61">
        <f t="shared" si="7"/>
        <v>273</v>
      </c>
      <c r="J61">
        <f t="shared" si="7"/>
        <v>390</v>
      </c>
      <c r="K61">
        <f>LEN(A61)</f>
        <v>393</v>
      </c>
      <c r="L61" s="1" t="str">
        <f t="shared" si="4"/>
        <v>60</v>
      </c>
      <c r="M61" s="1" t="str">
        <f t="shared" si="2"/>
        <v>Matthew-Olyphant-Los-Angeles-2011.jpg</v>
      </c>
      <c r="N61" s="1" t="str">
        <f t="shared" si="3"/>
        <v>1600</v>
      </c>
      <c r="O61" s="1" t="str">
        <f t="shared" si="3"/>
        <v>2699</v>
      </c>
      <c r="P61" s="1" t="str">
        <f t="shared" si="3"/>
        <v>portrait</v>
      </c>
      <c r="Q61" s="1" t="str">
        <f>SUBSTITUTE(MID($A61,I61+1,J61-I61-1),J$1&amp;":","")</f>
        <v>Matthew Olyphant - Los Angeles - 2011 - Spray paint,oil,oil paint stick,charcoal,on canvas - 34&amp;#34; x 60&amp;#34;</v>
      </c>
    </row>
    <row r="62" spans="1:17">
      <c r="A62" t="s">
        <v>59</v>
      </c>
      <c r="B62">
        <f t="shared" si="0"/>
        <v>9</v>
      </c>
      <c r="C62">
        <f t="shared" si="7"/>
        <v>52</v>
      </c>
      <c r="D62">
        <f t="shared" si="7"/>
        <v>66</v>
      </c>
      <c r="E62">
        <f t="shared" si="7"/>
        <v>81</v>
      </c>
      <c r="F62">
        <f t="shared" si="7"/>
        <v>102</v>
      </c>
      <c r="G62">
        <f t="shared" si="7"/>
        <v>112</v>
      </c>
      <c r="H62">
        <f t="shared" si="7"/>
        <v>154</v>
      </c>
      <c r="I62">
        <f t="shared" si="7"/>
        <v>267</v>
      </c>
      <c r="J62">
        <f t="shared" si="7"/>
        <v>382</v>
      </c>
      <c r="K62">
        <f>LEN(A62)</f>
        <v>385</v>
      </c>
      <c r="L62" s="1" t="str">
        <f t="shared" si="4"/>
        <v>61</v>
      </c>
      <c r="M62" s="1" t="str">
        <f t="shared" si="2"/>
        <v>Matthew-Olyphant-The-Palms-2011.jpg</v>
      </c>
      <c r="N62" s="1" t="str">
        <f t="shared" si="3"/>
        <v>1600</v>
      </c>
      <c r="O62" s="1" t="str">
        <f t="shared" si="3"/>
        <v>2636</v>
      </c>
      <c r="P62" s="1" t="str">
        <f t="shared" si="3"/>
        <v>portrait</v>
      </c>
      <c r="Q62" s="1" t="str">
        <f>SUBSTITUTE(MID($A62,I62+1,J62-I62-1),J$1&amp;":","")</f>
        <v>Matthew Olyphant - The Palms - 2011 - Spray paint,oil,oil paint stick,charcoal,on canvas - 34&amp;#34; x 60&amp;#34;</v>
      </c>
    </row>
    <row r="63" spans="1:17">
      <c r="A63" t="s">
        <v>60</v>
      </c>
      <c r="B63">
        <f t="shared" si="0"/>
        <v>9</v>
      </c>
      <c r="C63">
        <f t="shared" si="7"/>
        <v>53</v>
      </c>
      <c r="D63">
        <f t="shared" si="7"/>
        <v>67</v>
      </c>
      <c r="E63">
        <f t="shared" si="7"/>
        <v>82</v>
      </c>
      <c r="F63">
        <f t="shared" si="7"/>
        <v>104</v>
      </c>
      <c r="G63">
        <f t="shared" si="7"/>
        <v>114</v>
      </c>
      <c r="H63">
        <f t="shared" si="7"/>
        <v>157</v>
      </c>
      <c r="I63">
        <f t="shared" si="7"/>
        <v>271</v>
      </c>
      <c r="J63">
        <f t="shared" si="7"/>
        <v>387</v>
      </c>
      <c r="K63">
        <f>LEN(A63)</f>
        <v>390</v>
      </c>
      <c r="L63" s="1" t="str">
        <f t="shared" si="4"/>
        <v>62</v>
      </c>
      <c r="M63" s="1" t="str">
        <f t="shared" si="2"/>
        <v>Matthew-Olyphant-Lake-Shore-2011.jpg</v>
      </c>
      <c r="N63" s="1" t="str">
        <f t="shared" si="3"/>
        <v>1600</v>
      </c>
      <c r="O63" s="1" t="str">
        <f t="shared" si="3"/>
        <v>1222</v>
      </c>
      <c r="P63" s="1" t="str">
        <f t="shared" si="3"/>
        <v>landscape</v>
      </c>
      <c r="Q63" s="1" t="str">
        <f>SUBSTITUTE(MID($A63,I63+1,J63-I63-1),J$1&amp;":","")</f>
        <v>Matthew Olyphant - Lake Shore - 2011 - Spray paint,charcoal,oil,oil paint stick,on canvas - 32&amp;#34; x 44&amp;#34;</v>
      </c>
    </row>
    <row r="64" spans="1:17">
      <c r="A64" t="s">
        <v>61</v>
      </c>
      <c r="B64">
        <f t="shared" si="0"/>
        <v>9</v>
      </c>
      <c r="C64">
        <f t="shared" si="7"/>
        <v>49</v>
      </c>
      <c r="D64">
        <f t="shared" si="7"/>
        <v>63</v>
      </c>
      <c r="E64">
        <f t="shared" si="7"/>
        <v>78</v>
      </c>
      <c r="F64">
        <f t="shared" si="7"/>
        <v>100</v>
      </c>
      <c r="G64">
        <f t="shared" si="7"/>
        <v>110</v>
      </c>
      <c r="H64">
        <f t="shared" si="7"/>
        <v>149</v>
      </c>
      <c r="I64">
        <f t="shared" si="7"/>
        <v>239</v>
      </c>
      <c r="J64">
        <f t="shared" si="7"/>
        <v>331</v>
      </c>
      <c r="K64">
        <f>LEN(A64)</f>
        <v>334</v>
      </c>
      <c r="L64" s="1" t="str">
        <f t="shared" si="4"/>
        <v>63</v>
      </c>
      <c r="M64" s="1" t="str">
        <f t="shared" si="2"/>
        <v>Matthew-Olyphant-Espana-2011.jpg</v>
      </c>
      <c r="N64" s="1" t="str">
        <f t="shared" si="3"/>
        <v>1600</v>
      </c>
      <c r="O64" s="1" t="str">
        <f t="shared" si="3"/>
        <v>1090</v>
      </c>
      <c r="P64" s="1" t="str">
        <f t="shared" si="3"/>
        <v>landscape</v>
      </c>
      <c r="Q64" s="1" t="str">
        <f>SUBSTITUTE(MID($A64,I64+1,J64-I64-1),J$1&amp;":","")</f>
        <v>Matthew Olyphant - Espana - 2011 - Spray paint,charcoal,on canvas - 46&amp;#34; x 72&amp;#34;</v>
      </c>
    </row>
    <row r="65" spans="1:17">
      <c r="A65" t="s">
        <v>62</v>
      </c>
      <c r="B65">
        <f t="shared" si="0"/>
        <v>9</v>
      </c>
      <c r="C65">
        <f t="shared" si="7"/>
        <v>50</v>
      </c>
      <c r="D65">
        <f t="shared" si="7"/>
        <v>64</v>
      </c>
      <c r="E65">
        <f t="shared" si="7"/>
        <v>79</v>
      </c>
      <c r="F65">
        <f t="shared" si="7"/>
        <v>101</v>
      </c>
      <c r="G65">
        <f t="shared" si="7"/>
        <v>111</v>
      </c>
      <c r="H65">
        <f t="shared" si="7"/>
        <v>151</v>
      </c>
      <c r="I65">
        <f t="shared" si="7"/>
        <v>262</v>
      </c>
      <c r="J65">
        <f t="shared" si="7"/>
        <v>375</v>
      </c>
      <c r="K65">
        <f>LEN(A65)</f>
        <v>378</v>
      </c>
      <c r="L65" s="1" t="str">
        <f t="shared" si="4"/>
        <v>64</v>
      </c>
      <c r="M65" s="1" t="str">
        <f t="shared" si="2"/>
        <v>Matthew-Olyphant-GG-Haze-2011.jpg</v>
      </c>
      <c r="N65" s="1" t="str">
        <f t="shared" si="3"/>
        <v>1600</v>
      </c>
      <c r="O65" s="1" t="str">
        <f t="shared" si="3"/>
        <v>1267</v>
      </c>
      <c r="P65" s="1" t="str">
        <f t="shared" si="3"/>
        <v>landscape</v>
      </c>
      <c r="Q65" s="1" t="str">
        <f>SUBSTITUTE(MID($A65,I65+1,J65-I65-1),J$1&amp;":","")</f>
        <v>Matthew Olyphant - GG Haze - 2011 - Spray paint,oil,oil paint stick,charcoal,on canvas - 44&amp;#34; x 56&amp;#34;</v>
      </c>
    </row>
    <row r="66" spans="1:17">
      <c r="A66" t="s">
        <v>63</v>
      </c>
      <c r="B66">
        <f t="shared" si="0"/>
        <v>9</v>
      </c>
      <c r="C66">
        <f t="shared" si="7"/>
        <v>65</v>
      </c>
      <c r="D66">
        <f t="shared" si="7"/>
        <v>79</v>
      </c>
      <c r="E66">
        <f t="shared" si="7"/>
        <v>94</v>
      </c>
      <c r="F66">
        <f t="shared" si="7"/>
        <v>115</v>
      </c>
      <c r="G66">
        <f t="shared" si="7"/>
        <v>125</v>
      </c>
      <c r="H66">
        <f t="shared" si="7"/>
        <v>180</v>
      </c>
      <c r="I66">
        <f t="shared" si="7"/>
        <v>314</v>
      </c>
      <c r="J66">
        <f t="shared" si="7"/>
        <v>450</v>
      </c>
      <c r="K66">
        <f>LEN(A66)</f>
        <v>453</v>
      </c>
      <c r="L66" s="1" t="str">
        <f t="shared" si="4"/>
        <v>65</v>
      </c>
      <c r="M66" s="1" t="str">
        <f t="shared" si="2"/>
        <v>Matthew-Olyphant-Transamerica-&amp;-Crimson-2011.jpg</v>
      </c>
      <c r="N66" s="1" t="str">
        <f t="shared" si="3"/>
        <v>1600</v>
      </c>
      <c r="O66" s="1" t="str">
        <f t="shared" si="3"/>
        <v>2023</v>
      </c>
      <c r="P66" s="1" t="str">
        <f t="shared" si="3"/>
        <v>portrait</v>
      </c>
      <c r="Q66" s="1" t="str">
        <f>SUBSTITUTE(MID($A66,I66+1,J66-I66-1),J$1&amp;":","")</f>
        <v>Matthew Olyphant - Transamerica &amp; Crimson - 2011 - Spray paint,acrylic,oil paint stick,oil,charcoal,on canvas - 44&amp;#34; x 54&amp;#34;</v>
      </c>
    </row>
    <row r="67" spans="1:17">
      <c r="A67" t="s">
        <v>64</v>
      </c>
      <c r="B67">
        <f t="shared" ref="B67:B130" si="8">SEARCH("|",$A67)</f>
        <v>9</v>
      </c>
      <c r="C67">
        <f t="shared" ref="C67:J82" si="9">SEARCH("|",$A67,B67+1)</f>
        <v>55</v>
      </c>
      <c r="D67">
        <f t="shared" si="9"/>
        <v>69</v>
      </c>
      <c r="E67">
        <f t="shared" si="9"/>
        <v>84</v>
      </c>
      <c r="F67">
        <f t="shared" si="9"/>
        <v>106</v>
      </c>
      <c r="G67">
        <f t="shared" si="9"/>
        <v>116</v>
      </c>
      <c r="H67">
        <f t="shared" si="9"/>
        <v>161</v>
      </c>
      <c r="I67">
        <f t="shared" si="9"/>
        <v>261</v>
      </c>
      <c r="J67">
        <f t="shared" si="9"/>
        <v>363</v>
      </c>
      <c r="K67">
        <f>LEN(A67)</f>
        <v>366</v>
      </c>
      <c r="L67" s="1" t="str">
        <f t="shared" si="4"/>
        <v>66</v>
      </c>
      <c r="M67" s="1" t="str">
        <f t="shared" ref="M67:M130" si="10">SUBSTITUTE(MID($A67,B67+1,C67-B67-1),C$1&amp;":","")</f>
        <v>Matthew-Olyphant-GG-and-black-2011.jpg</v>
      </c>
      <c r="N67" s="1" t="str">
        <f t="shared" ref="N67:P130" si="11">SUBSTITUTE(MID($A67,C67+1,D67-C67-1),D$1&amp;":","")</f>
        <v>1600</v>
      </c>
      <c r="O67" s="1" t="str">
        <f t="shared" si="11"/>
        <v>1274</v>
      </c>
      <c r="P67" s="1" t="str">
        <f t="shared" si="11"/>
        <v>landscape</v>
      </c>
      <c r="Q67" s="1" t="str">
        <f>SUBSTITUTE(MID($A67,I67+1,J67-I67-1),J$1&amp;":","")</f>
        <v>Matthew Olyphant - GG and black - 2011 - Spray paint,oil,charcoal,on canvas - 46&amp;#34; x 54&amp;#34;</v>
      </c>
    </row>
    <row r="68" spans="1:17">
      <c r="A68" t="s">
        <v>65</v>
      </c>
      <c r="B68">
        <f t="shared" si="8"/>
        <v>9</v>
      </c>
      <c r="C68">
        <f t="shared" si="9"/>
        <v>51</v>
      </c>
      <c r="D68">
        <f t="shared" si="9"/>
        <v>65</v>
      </c>
      <c r="E68">
        <f t="shared" si="9"/>
        <v>80</v>
      </c>
      <c r="F68">
        <f t="shared" si="9"/>
        <v>101</v>
      </c>
      <c r="G68">
        <f t="shared" si="9"/>
        <v>111</v>
      </c>
      <c r="H68">
        <f t="shared" si="9"/>
        <v>152</v>
      </c>
      <c r="I68">
        <f t="shared" si="9"/>
        <v>243</v>
      </c>
      <c r="J68">
        <f t="shared" si="9"/>
        <v>336</v>
      </c>
      <c r="K68">
        <f>LEN(A68)</f>
        <v>339</v>
      </c>
      <c r="L68" s="1" t="str">
        <f t="shared" ref="L68:L131" si="12">SUBSTITUTE(LEFT(A68,B68-1),B$1&amp;":","")</f>
        <v>67</v>
      </c>
      <c r="M68" s="1" t="str">
        <f t="shared" si="10"/>
        <v>Matthew-Olyphant-GG-Giant-2011.jpg</v>
      </c>
      <c r="N68" s="1" t="str">
        <f t="shared" si="11"/>
        <v>1600</v>
      </c>
      <c r="O68" s="1" t="str">
        <f t="shared" si="11"/>
        <v>2058</v>
      </c>
      <c r="P68" s="1" t="str">
        <f t="shared" si="11"/>
        <v>portrait</v>
      </c>
      <c r="Q68" s="1" t="str">
        <f>SUBSTITUTE(MID($A68,I68+1,J68-I68-1),J$1&amp;":","")</f>
        <v>Matthew Olyphant - GG Giant - 2011 - Acrylic,spray paint,on canvas - 44&amp;#34; x 48&amp;#34;</v>
      </c>
    </row>
    <row r="69" spans="1:17">
      <c r="A69" t="s">
        <v>66</v>
      </c>
      <c r="B69">
        <f t="shared" si="8"/>
        <v>9</v>
      </c>
      <c r="C69">
        <f t="shared" si="9"/>
        <v>49</v>
      </c>
      <c r="D69">
        <f t="shared" si="9"/>
        <v>63</v>
      </c>
      <c r="E69">
        <f t="shared" si="9"/>
        <v>78</v>
      </c>
      <c r="F69">
        <f t="shared" si="9"/>
        <v>99</v>
      </c>
      <c r="G69">
        <f t="shared" si="9"/>
        <v>109</v>
      </c>
      <c r="H69">
        <f t="shared" si="9"/>
        <v>148</v>
      </c>
      <c r="I69">
        <f t="shared" si="9"/>
        <v>258</v>
      </c>
      <c r="J69">
        <f t="shared" si="9"/>
        <v>370</v>
      </c>
      <c r="K69">
        <f>LEN(A69)</f>
        <v>373</v>
      </c>
      <c r="L69" s="1" t="str">
        <f t="shared" si="12"/>
        <v>68</v>
      </c>
      <c r="M69" s="1" t="str">
        <f t="shared" si="10"/>
        <v>Matthew-Olyphant-Venice-2011.jpg</v>
      </c>
      <c r="N69" s="1" t="str">
        <f t="shared" si="11"/>
        <v>1600</v>
      </c>
      <c r="O69" s="1" t="str">
        <f t="shared" si="11"/>
        <v>1683</v>
      </c>
      <c r="P69" s="1" t="str">
        <f t="shared" si="11"/>
        <v>portrait</v>
      </c>
      <c r="Q69" s="1" t="str">
        <f>SUBSTITUTE(MID($A69,I69+1,J69-I69-1),J$1&amp;":","")</f>
        <v>Matthew Olyphant - Venice - 2011 - Spray paint,oil,oil paint stick,charcoal,on canvas - 48&amp;#34; x 48&amp;#34;</v>
      </c>
    </row>
    <row r="70" spans="1:17">
      <c r="A70" t="s">
        <v>67</v>
      </c>
      <c r="B70">
        <f t="shared" si="8"/>
        <v>9</v>
      </c>
      <c r="C70">
        <f t="shared" si="9"/>
        <v>50</v>
      </c>
      <c r="D70">
        <f t="shared" si="9"/>
        <v>64</v>
      </c>
      <c r="E70">
        <f t="shared" si="9"/>
        <v>79</v>
      </c>
      <c r="F70">
        <f t="shared" si="9"/>
        <v>100</v>
      </c>
      <c r="G70">
        <f t="shared" si="9"/>
        <v>110</v>
      </c>
      <c r="H70">
        <f t="shared" si="9"/>
        <v>150</v>
      </c>
      <c r="I70">
        <f t="shared" si="9"/>
        <v>261</v>
      </c>
      <c r="J70">
        <f t="shared" si="9"/>
        <v>374</v>
      </c>
      <c r="K70">
        <f>LEN(A70)</f>
        <v>377</v>
      </c>
      <c r="L70" s="1" t="str">
        <f t="shared" si="12"/>
        <v>69</v>
      </c>
      <c r="M70" s="1" t="str">
        <f t="shared" si="10"/>
        <v>Matthew-Olyphant-Hermosa-2011.jpg</v>
      </c>
      <c r="N70" s="1" t="str">
        <f t="shared" si="11"/>
        <v>1600</v>
      </c>
      <c r="O70" s="1" t="str">
        <f t="shared" si="11"/>
        <v>1677</v>
      </c>
      <c r="P70" s="1" t="str">
        <f t="shared" si="11"/>
        <v>portrait</v>
      </c>
      <c r="Q70" s="1" t="str">
        <f>SUBSTITUTE(MID($A70,I70+1,J70-I70-1),J$1&amp;":","")</f>
        <v>Matthew Olyphant - Hermosa - 2011 - Spray paint,oil,oil paint stick,charcoal,on canvas - 48&amp;#34; x 48&amp;#34;</v>
      </c>
    </row>
    <row r="71" spans="1:17">
      <c r="A71" t="s">
        <v>68</v>
      </c>
      <c r="B71">
        <f t="shared" si="8"/>
        <v>9</v>
      </c>
      <c r="C71">
        <f t="shared" si="9"/>
        <v>55</v>
      </c>
      <c r="D71">
        <f t="shared" si="9"/>
        <v>69</v>
      </c>
      <c r="E71">
        <f t="shared" si="9"/>
        <v>84</v>
      </c>
      <c r="F71">
        <f t="shared" si="9"/>
        <v>105</v>
      </c>
      <c r="G71">
        <f t="shared" si="9"/>
        <v>115</v>
      </c>
      <c r="H71">
        <f t="shared" si="9"/>
        <v>160</v>
      </c>
      <c r="I71">
        <f t="shared" si="9"/>
        <v>282</v>
      </c>
      <c r="J71">
        <f t="shared" si="9"/>
        <v>406</v>
      </c>
      <c r="K71">
        <f>LEN(A71)</f>
        <v>409</v>
      </c>
      <c r="L71" s="1" t="str">
        <f t="shared" si="12"/>
        <v>70</v>
      </c>
      <c r="M71" s="1" t="str">
        <f t="shared" si="10"/>
        <v>Matthew-Olyphant-Santa-Monica-2011.jpg</v>
      </c>
      <c r="N71" s="1" t="str">
        <f t="shared" si="11"/>
        <v>1600</v>
      </c>
      <c r="O71" s="1" t="str">
        <f t="shared" si="11"/>
        <v>2056</v>
      </c>
      <c r="P71" s="1" t="str">
        <f t="shared" si="11"/>
        <v>portrait</v>
      </c>
      <c r="Q71" s="1" t="str">
        <f>SUBSTITUTE(MID($A71,I71+1,J71-I71-1),J$1&amp;":","")</f>
        <v>Matthew Olyphant - Santa Monica - 2011 - Spray paint,charcoal,oil,oil paint stick,gesso,on canvas - 36&amp;#34; x 48&amp;#34;</v>
      </c>
    </row>
    <row r="72" spans="1:17">
      <c r="A72" t="s">
        <v>69</v>
      </c>
      <c r="B72">
        <f t="shared" si="8"/>
        <v>9</v>
      </c>
      <c r="C72">
        <f t="shared" si="9"/>
        <v>51</v>
      </c>
      <c r="D72">
        <f t="shared" si="9"/>
        <v>65</v>
      </c>
      <c r="E72">
        <f t="shared" si="9"/>
        <v>80</v>
      </c>
      <c r="F72">
        <f t="shared" si="9"/>
        <v>101</v>
      </c>
      <c r="G72">
        <f t="shared" si="9"/>
        <v>111</v>
      </c>
      <c r="H72">
        <f t="shared" si="9"/>
        <v>152</v>
      </c>
      <c r="I72">
        <f t="shared" si="9"/>
        <v>248</v>
      </c>
      <c r="J72">
        <f t="shared" si="9"/>
        <v>346</v>
      </c>
      <c r="K72">
        <f>LEN(A72)</f>
        <v>349</v>
      </c>
      <c r="L72" s="1" t="str">
        <f t="shared" si="12"/>
        <v>71</v>
      </c>
      <c r="M72" s="1" t="str">
        <f t="shared" si="10"/>
        <v>Matthew-Olyphant-Dog-Town-2011.jpg</v>
      </c>
      <c r="N72" s="1" t="str">
        <f t="shared" si="11"/>
        <v>1600</v>
      </c>
      <c r="O72" s="1" t="str">
        <f t="shared" si="11"/>
        <v>3218</v>
      </c>
      <c r="P72" s="1" t="str">
        <f t="shared" si="11"/>
        <v>portrait</v>
      </c>
      <c r="Q72" s="1" t="str">
        <f>SUBSTITUTE(MID($A72,I72+1,J72-I72-1),J$1&amp;":","")</f>
        <v>Matthew Olyphant - Dog Town - 2011 - Spray paint,charcoal,oil,on canvas - 24&amp;#34; x 46&amp;#34;</v>
      </c>
    </row>
    <row r="73" spans="1:17">
      <c r="A73" t="s">
        <v>70</v>
      </c>
      <c r="B73">
        <f t="shared" si="8"/>
        <v>9</v>
      </c>
      <c r="C73">
        <f t="shared" si="9"/>
        <v>52</v>
      </c>
      <c r="D73">
        <f t="shared" si="9"/>
        <v>66</v>
      </c>
      <c r="E73">
        <f t="shared" si="9"/>
        <v>81</v>
      </c>
      <c r="F73">
        <f t="shared" si="9"/>
        <v>103</v>
      </c>
      <c r="G73">
        <f t="shared" si="9"/>
        <v>113</v>
      </c>
      <c r="H73">
        <f t="shared" si="9"/>
        <v>155</v>
      </c>
      <c r="I73">
        <f t="shared" si="9"/>
        <v>273</v>
      </c>
      <c r="J73">
        <f t="shared" si="9"/>
        <v>393</v>
      </c>
      <c r="K73">
        <f>LEN(A73)</f>
        <v>396</v>
      </c>
      <c r="L73" s="1" t="str">
        <f t="shared" si="12"/>
        <v>72</v>
      </c>
      <c r="M73" s="1" t="str">
        <f t="shared" si="10"/>
        <v>Matthew-Olyphant-Hollywood-2011.jpg</v>
      </c>
      <c r="N73" s="1" t="str">
        <f t="shared" si="11"/>
        <v>1600</v>
      </c>
      <c r="O73" s="1" t="str">
        <f t="shared" si="11"/>
        <v>1255</v>
      </c>
      <c r="P73" s="1" t="str">
        <f t="shared" si="11"/>
        <v>landscape</v>
      </c>
      <c r="Q73" s="1" t="str">
        <f>SUBSTITUTE(MID($A73,I73+1,J73-I73-1),J$1&amp;":","")</f>
        <v>Matthew Olyphant - Hollywood - 2011 - Oil,oil paint stick,acrylic,gesso,spray paint,on canvas - 44&amp;#34; x 56&amp;#34;</v>
      </c>
    </row>
    <row r="74" spans="1:17">
      <c r="A74" t="s">
        <v>71</v>
      </c>
      <c r="B74">
        <f t="shared" si="8"/>
        <v>9</v>
      </c>
      <c r="C74">
        <f t="shared" si="9"/>
        <v>50</v>
      </c>
      <c r="D74">
        <f t="shared" si="9"/>
        <v>64</v>
      </c>
      <c r="E74">
        <f t="shared" si="9"/>
        <v>79</v>
      </c>
      <c r="F74">
        <f t="shared" si="9"/>
        <v>100</v>
      </c>
      <c r="G74">
        <f t="shared" si="9"/>
        <v>110</v>
      </c>
      <c r="H74">
        <f t="shared" si="9"/>
        <v>150</v>
      </c>
      <c r="I74">
        <f t="shared" si="9"/>
        <v>271</v>
      </c>
      <c r="J74">
        <f t="shared" si="9"/>
        <v>394</v>
      </c>
      <c r="K74">
        <f>LEN(A74)</f>
        <v>397</v>
      </c>
      <c r="L74" s="1" t="str">
        <f t="shared" si="12"/>
        <v>73</v>
      </c>
      <c r="M74" s="1" t="str">
        <f t="shared" si="10"/>
        <v>Matthew-Olyphant-Newport-2011.jpg</v>
      </c>
      <c r="N74" s="1" t="str">
        <f t="shared" si="11"/>
        <v>1600</v>
      </c>
      <c r="O74" s="1" t="str">
        <f t="shared" si="11"/>
        <v>1603</v>
      </c>
      <c r="P74" s="1" t="str">
        <f t="shared" si="11"/>
        <v>portrait</v>
      </c>
      <c r="Q74" s="1" t="str">
        <f>SUBSTITUTE(MID($A74,I74+1,J74-I74-1),J$1&amp;":","")</f>
        <v>Matthew Olyphant - Newport - 2011 - Diptych - Spray paint,charcoal,oil,oil paint stick,on canvas - 48&amp;#34; x 52&amp;#34;</v>
      </c>
    </row>
    <row r="75" spans="1:17">
      <c r="A75" t="s">
        <v>72</v>
      </c>
      <c r="B75">
        <f t="shared" si="8"/>
        <v>9</v>
      </c>
      <c r="C75">
        <f t="shared" si="9"/>
        <v>58</v>
      </c>
      <c r="D75">
        <f t="shared" si="9"/>
        <v>72</v>
      </c>
      <c r="E75">
        <f t="shared" si="9"/>
        <v>87</v>
      </c>
      <c r="F75">
        <f t="shared" si="9"/>
        <v>109</v>
      </c>
      <c r="G75">
        <f t="shared" si="9"/>
        <v>119</v>
      </c>
      <c r="H75">
        <f t="shared" si="9"/>
        <v>167</v>
      </c>
      <c r="I75">
        <f t="shared" si="9"/>
        <v>292</v>
      </c>
      <c r="J75">
        <f t="shared" si="9"/>
        <v>419</v>
      </c>
      <c r="K75">
        <f>LEN(A75)</f>
        <v>422</v>
      </c>
      <c r="L75" s="1" t="str">
        <f t="shared" si="12"/>
        <v>74</v>
      </c>
      <c r="M75" s="1" t="str">
        <f t="shared" si="10"/>
        <v>Matthew-Olyphant-Santa-Monica-II-2011.jpg</v>
      </c>
      <c r="N75" s="1" t="str">
        <f t="shared" si="11"/>
        <v>1600</v>
      </c>
      <c r="O75" s="1" t="str">
        <f t="shared" si="11"/>
        <v>1282</v>
      </c>
      <c r="P75" s="1" t="str">
        <f t="shared" si="11"/>
        <v>landscape</v>
      </c>
      <c r="Q75" s="1" t="str">
        <f>SUBSTITUTE(MID($A75,I75+1,J75-I75-1),J$1&amp;":","")</f>
        <v>Matthew Olyphant - Santa Monica II - 2011 - Spray paint,oil,gesso,charcoal,oil paint stick,on canvas - 46&amp;#34; x 66&amp;#34;</v>
      </c>
    </row>
    <row r="76" spans="1:17">
      <c r="A76" t="s">
        <v>73</v>
      </c>
      <c r="B76">
        <f t="shared" si="8"/>
        <v>9</v>
      </c>
      <c r="C76">
        <f t="shared" si="9"/>
        <v>57</v>
      </c>
      <c r="D76">
        <f t="shared" si="9"/>
        <v>71</v>
      </c>
      <c r="E76">
        <f t="shared" si="9"/>
        <v>86</v>
      </c>
      <c r="F76">
        <f t="shared" si="9"/>
        <v>107</v>
      </c>
      <c r="G76">
        <f t="shared" si="9"/>
        <v>117</v>
      </c>
      <c r="H76">
        <f t="shared" si="9"/>
        <v>164</v>
      </c>
      <c r="I76">
        <f t="shared" si="9"/>
        <v>262</v>
      </c>
      <c r="J76">
        <f t="shared" si="9"/>
        <v>362</v>
      </c>
      <c r="K76">
        <f>LEN(A76)</f>
        <v>365</v>
      </c>
      <c r="L76" s="1" t="str">
        <f t="shared" si="12"/>
        <v>75</v>
      </c>
      <c r="M76" s="1" t="str">
        <f t="shared" si="10"/>
        <v>Matthew-Olyphant-City-of-Angels-2011.jpg</v>
      </c>
      <c r="N76" s="1" t="str">
        <f t="shared" si="11"/>
        <v>1600</v>
      </c>
      <c r="O76" s="1" t="str">
        <f t="shared" si="11"/>
        <v>1632</v>
      </c>
      <c r="P76" s="1" t="str">
        <f t="shared" si="11"/>
        <v>portrait</v>
      </c>
      <c r="Q76" s="1" t="str">
        <f>SUBSTITUTE(MID($A76,I76+1,J76-I76-1),J$1&amp;":","")</f>
        <v>Matthew Olyphant - City of Angels - 2011 - Spray paint,charcoal,on canvas - 12&amp;#34; x 12&amp;#34;</v>
      </c>
    </row>
    <row r="77" spans="1:17">
      <c r="A77" t="s">
        <v>74</v>
      </c>
      <c r="B77">
        <f t="shared" si="8"/>
        <v>9</v>
      </c>
      <c r="C77">
        <f t="shared" si="9"/>
        <v>64</v>
      </c>
      <c r="D77">
        <f t="shared" si="9"/>
        <v>78</v>
      </c>
      <c r="E77">
        <f t="shared" si="9"/>
        <v>92</v>
      </c>
      <c r="F77">
        <f t="shared" si="9"/>
        <v>113</v>
      </c>
      <c r="G77">
        <f t="shared" si="9"/>
        <v>123</v>
      </c>
      <c r="H77">
        <f t="shared" si="9"/>
        <v>177</v>
      </c>
      <c r="I77">
        <f t="shared" si="9"/>
        <v>286</v>
      </c>
      <c r="J77">
        <f t="shared" si="9"/>
        <v>397</v>
      </c>
      <c r="K77">
        <f>LEN(A77)</f>
        <v>400</v>
      </c>
      <c r="L77" s="1" t="str">
        <f t="shared" si="12"/>
        <v>76</v>
      </c>
      <c r="M77" s="1" t="str">
        <f t="shared" si="10"/>
        <v>Matthew-Olyphant-Los-Angeles-(skyline)-2011.jpg</v>
      </c>
      <c r="N77" s="1" t="str">
        <f t="shared" si="11"/>
        <v>1600</v>
      </c>
      <c r="O77" s="1" t="str">
        <f t="shared" si="11"/>
        <v>971</v>
      </c>
      <c r="P77" s="1" t="str">
        <f t="shared" si="11"/>
        <v>portrait</v>
      </c>
      <c r="Q77" s="1" t="str">
        <f>SUBSTITUTE(MID($A77,I77+1,J77-I77-1),J$1&amp;":","")</f>
        <v>Matthew Olyphant - Los Angeles (skyline) - 2011 - Charcoal,spray paint,oil,on canvas - 32&amp;#34; x 72&amp;#34;</v>
      </c>
    </row>
    <row r="78" spans="1:17">
      <c r="A78" t="s">
        <v>75</v>
      </c>
      <c r="B78">
        <f t="shared" si="8"/>
        <v>9</v>
      </c>
      <c r="C78">
        <f t="shared" si="9"/>
        <v>64</v>
      </c>
      <c r="D78">
        <f t="shared" si="9"/>
        <v>78</v>
      </c>
      <c r="E78">
        <f t="shared" si="9"/>
        <v>93</v>
      </c>
      <c r="F78">
        <f t="shared" si="9"/>
        <v>114</v>
      </c>
      <c r="G78">
        <f t="shared" si="9"/>
        <v>124</v>
      </c>
      <c r="H78">
        <f t="shared" si="9"/>
        <v>178</v>
      </c>
      <c r="I78">
        <f t="shared" si="9"/>
        <v>287</v>
      </c>
      <c r="J78">
        <f t="shared" si="9"/>
        <v>398</v>
      </c>
      <c r="K78">
        <f>LEN(A78)</f>
        <v>401</v>
      </c>
      <c r="L78" s="1" t="str">
        <f t="shared" si="12"/>
        <v>77</v>
      </c>
      <c r="M78" s="1" t="str">
        <f t="shared" si="10"/>
        <v>Matthew-Olyphant-California-Uber-Alles-2011.jpg</v>
      </c>
      <c r="N78" s="1" t="str">
        <f t="shared" si="11"/>
        <v>1600</v>
      </c>
      <c r="O78" s="1" t="str">
        <f t="shared" si="11"/>
        <v>2023</v>
      </c>
      <c r="P78" s="1" t="str">
        <f t="shared" si="11"/>
        <v>portrait</v>
      </c>
      <c r="Q78" s="1" t="str">
        <f>SUBSTITUTE(MID($A78,I78+1,J78-I78-1),J$1&amp;":","")</f>
        <v>Matthew Olyphant - California Uber Alles - 2011 - Oil,charcoal,spray paint,on canvas - 46&amp;#34; x 54&amp;#34;</v>
      </c>
    </row>
    <row r="79" spans="1:17">
      <c r="A79" t="s">
        <v>76</v>
      </c>
      <c r="B79">
        <f t="shared" si="8"/>
        <v>9</v>
      </c>
      <c r="C79">
        <f t="shared" si="9"/>
        <v>50</v>
      </c>
      <c r="D79">
        <f t="shared" si="9"/>
        <v>64</v>
      </c>
      <c r="E79">
        <f t="shared" si="9"/>
        <v>79</v>
      </c>
      <c r="F79">
        <f t="shared" si="9"/>
        <v>100</v>
      </c>
      <c r="G79">
        <f t="shared" si="9"/>
        <v>110</v>
      </c>
      <c r="H79">
        <f t="shared" si="9"/>
        <v>150</v>
      </c>
      <c r="I79">
        <f t="shared" si="9"/>
        <v>261</v>
      </c>
      <c r="J79">
        <f t="shared" si="9"/>
        <v>374</v>
      </c>
      <c r="K79">
        <f>LEN(A79)</f>
        <v>377</v>
      </c>
      <c r="L79" s="1" t="str">
        <f t="shared" si="12"/>
        <v>78</v>
      </c>
      <c r="M79" s="1" t="str">
        <f t="shared" si="10"/>
        <v>Matthew-Olyphant-No.-So.-2011.jpg</v>
      </c>
      <c r="N79" s="1" t="str">
        <f t="shared" si="11"/>
        <v>1600</v>
      </c>
      <c r="O79" s="1" t="str">
        <f t="shared" si="11"/>
        <v>2034</v>
      </c>
      <c r="P79" s="1" t="str">
        <f t="shared" si="11"/>
        <v>portrait</v>
      </c>
      <c r="Q79" s="1" t="str">
        <f>SUBSTITUTE(MID($A79,I79+1,J79-I79-1),J$1&amp;":","")</f>
        <v>Matthew Olyphant - No. So. - 2011 - Oil,oil paint stick,spray paint,charcoal,on canvas - 48&amp;#34; x 56&amp;#34;</v>
      </c>
    </row>
    <row r="80" spans="1:17">
      <c r="A80" t="s">
        <v>77</v>
      </c>
      <c r="B80">
        <f t="shared" si="8"/>
        <v>9</v>
      </c>
      <c r="C80">
        <f t="shared" si="9"/>
        <v>51</v>
      </c>
      <c r="D80">
        <f t="shared" si="9"/>
        <v>65</v>
      </c>
      <c r="E80">
        <f t="shared" si="9"/>
        <v>80</v>
      </c>
      <c r="F80">
        <f t="shared" si="9"/>
        <v>102</v>
      </c>
      <c r="G80">
        <f t="shared" si="9"/>
        <v>112</v>
      </c>
      <c r="H80">
        <f t="shared" si="9"/>
        <v>153</v>
      </c>
      <c r="I80">
        <f t="shared" si="9"/>
        <v>249</v>
      </c>
      <c r="J80">
        <f t="shared" si="9"/>
        <v>347</v>
      </c>
      <c r="K80">
        <f>LEN(A80)</f>
        <v>350</v>
      </c>
      <c r="L80" s="1" t="str">
        <f t="shared" si="12"/>
        <v>79</v>
      </c>
      <c r="M80" s="1" t="str">
        <f t="shared" si="10"/>
        <v>Matthew-Olyphant-LA-palms-2011.jpg</v>
      </c>
      <c r="N80" s="1" t="str">
        <f t="shared" si="11"/>
        <v>1600</v>
      </c>
      <c r="O80" s="1" t="str">
        <f t="shared" si="11"/>
        <v>1278</v>
      </c>
      <c r="P80" s="1" t="str">
        <f t="shared" si="11"/>
        <v>landscape</v>
      </c>
      <c r="Q80" s="1" t="str">
        <f>SUBSTITUTE(MID($A80,I80+1,J80-I80-1),J$1&amp;":","")</f>
        <v>Matthew Olyphant - LA palms - 2011 - oil,spray paint,charcoal,on canvas - 18&amp;#34; x 22&amp;#34;</v>
      </c>
    </row>
    <row r="81" spans="1:17">
      <c r="A81" t="s">
        <v>78</v>
      </c>
      <c r="B81">
        <f t="shared" si="8"/>
        <v>9</v>
      </c>
      <c r="C81">
        <f t="shared" si="9"/>
        <v>53</v>
      </c>
      <c r="D81">
        <f t="shared" si="9"/>
        <v>67</v>
      </c>
      <c r="E81">
        <f t="shared" si="9"/>
        <v>82</v>
      </c>
      <c r="F81">
        <f t="shared" si="9"/>
        <v>104</v>
      </c>
      <c r="G81">
        <f t="shared" si="9"/>
        <v>114</v>
      </c>
      <c r="H81">
        <f t="shared" si="9"/>
        <v>157</v>
      </c>
      <c r="I81">
        <f t="shared" si="9"/>
        <v>255</v>
      </c>
      <c r="J81">
        <f t="shared" si="9"/>
        <v>355</v>
      </c>
      <c r="K81">
        <f>LEN(A81)</f>
        <v>358</v>
      </c>
      <c r="L81" s="1" t="str">
        <f t="shared" si="12"/>
        <v>80</v>
      </c>
      <c r="M81" s="1" t="str">
        <f t="shared" si="10"/>
        <v>Matthew-Olyphant-Twin-Palms-2011.jpg</v>
      </c>
      <c r="N81" s="1" t="str">
        <f t="shared" si="11"/>
        <v>1600</v>
      </c>
      <c r="O81" s="1" t="str">
        <f t="shared" si="11"/>
        <v>1599</v>
      </c>
      <c r="P81" s="1" t="str">
        <f t="shared" si="11"/>
        <v>landscape</v>
      </c>
      <c r="Q81" s="1" t="str">
        <f>SUBSTITUTE(MID($A81,I81+1,J81-I81-1),J$1&amp;":","")</f>
        <v>Matthew Olyphant - Twin Palms - 2011 - oil,charcoal,spray paint,on canvas - 24&amp;#34; x 24&amp;#34;</v>
      </c>
    </row>
    <row r="82" spans="1:17">
      <c r="A82" t="s">
        <v>79</v>
      </c>
      <c r="B82">
        <f t="shared" si="8"/>
        <v>9</v>
      </c>
      <c r="C82">
        <f t="shared" si="9"/>
        <v>62</v>
      </c>
      <c r="D82">
        <f t="shared" si="9"/>
        <v>76</v>
      </c>
      <c r="E82">
        <f t="shared" si="9"/>
        <v>90</v>
      </c>
      <c r="F82">
        <f t="shared" si="9"/>
        <v>111</v>
      </c>
      <c r="G82">
        <f t="shared" si="9"/>
        <v>121</v>
      </c>
      <c r="H82">
        <f t="shared" si="9"/>
        <v>173</v>
      </c>
      <c r="I82">
        <f t="shared" si="9"/>
        <v>296</v>
      </c>
      <c r="J82">
        <f t="shared" si="9"/>
        <v>421</v>
      </c>
      <c r="K82">
        <f>LEN(A82)</f>
        <v>424</v>
      </c>
      <c r="L82" s="1" t="str">
        <f t="shared" si="12"/>
        <v>81</v>
      </c>
      <c r="M82" s="1" t="str">
        <f t="shared" si="10"/>
        <v>Matthew-Olyphant-Southern-Metropolis-2011.jpg</v>
      </c>
      <c r="N82" s="1" t="str">
        <f t="shared" si="11"/>
        <v>1600</v>
      </c>
      <c r="O82" s="1" t="str">
        <f t="shared" si="11"/>
        <v>953</v>
      </c>
      <c r="P82" s="1" t="str">
        <f t="shared" si="11"/>
        <v>portrait</v>
      </c>
      <c r="Q82" s="1" t="str">
        <f>SUBSTITUTE(MID($A82,I82+1,J82-I82-1),J$1&amp;":","")</f>
        <v>Matthew Olyphant - Southern Metropolis - 2011 - Spray paint,charcoal,oil,oil paint stick,on canvas - 32&amp;#34; x 62&amp;#34;</v>
      </c>
    </row>
    <row r="83" spans="1:17">
      <c r="A83" t="s">
        <v>80</v>
      </c>
      <c r="B83">
        <f t="shared" si="8"/>
        <v>9</v>
      </c>
      <c r="C83">
        <f t="shared" ref="C83:J98" si="13">SEARCH("|",$A83,B83+1)</f>
        <v>54</v>
      </c>
      <c r="D83">
        <f t="shared" si="13"/>
        <v>68</v>
      </c>
      <c r="E83">
        <f t="shared" si="13"/>
        <v>83</v>
      </c>
      <c r="F83">
        <f t="shared" si="13"/>
        <v>104</v>
      </c>
      <c r="G83">
        <f t="shared" si="13"/>
        <v>114</v>
      </c>
      <c r="H83">
        <f t="shared" si="13"/>
        <v>158</v>
      </c>
      <c r="I83">
        <f t="shared" si="13"/>
        <v>273</v>
      </c>
      <c r="J83">
        <f t="shared" si="13"/>
        <v>390</v>
      </c>
      <c r="K83">
        <f>LEN(A83)</f>
        <v>393</v>
      </c>
      <c r="L83" s="1" t="str">
        <f t="shared" si="12"/>
        <v>82</v>
      </c>
      <c r="M83" s="1" t="str">
        <f t="shared" si="10"/>
        <v>Matthew-Olyphant-Malibu-Palm-2011.jpg</v>
      </c>
      <c r="N83" s="1" t="str">
        <f t="shared" si="11"/>
        <v>1600</v>
      </c>
      <c r="O83" s="1" t="str">
        <f t="shared" si="11"/>
        <v>2040</v>
      </c>
      <c r="P83" s="1" t="str">
        <f t="shared" si="11"/>
        <v>portrait</v>
      </c>
      <c r="Q83" s="1" t="str">
        <f>SUBSTITUTE(MID($A83,I83+1,J83-I83-1),J$1&amp;":","")</f>
        <v>Matthew Olyphant - Malibu Palm - 2011 - Oil,spray paint,oil paint stick,charcoal,on canvas - 44&amp;#34; x 52&amp;#34;</v>
      </c>
    </row>
    <row r="84" spans="1:17">
      <c r="A84" t="s">
        <v>81</v>
      </c>
      <c r="B84">
        <f t="shared" si="8"/>
        <v>9</v>
      </c>
      <c r="C84">
        <f t="shared" si="13"/>
        <v>67</v>
      </c>
      <c r="D84">
        <f t="shared" si="13"/>
        <v>81</v>
      </c>
      <c r="E84">
        <f t="shared" si="13"/>
        <v>96</v>
      </c>
      <c r="F84">
        <f t="shared" si="13"/>
        <v>118</v>
      </c>
      <c r="G84">
        <f t="shared" si="13"/>
        <v>128</v>
      </c>
      <c r="H84">
        <f t="shared" si="13"/>
        <v>185</v>
      </c>
      <c r="I84">
        <f t="shared" si="13"/>
        <v>309</v>
      </c>
      <c r="J84">
        <f t="shared" si="13"/>
        <v>435</v>
      </c>
      <c r="K84">
        <f>LEN(A84)</f>
        <v>438</v>
      </c>
      <c r="L84" s="1" t="str">
        <f t="shared" si="12"/>
        <v>83</v>
      </c>
      <c r="M84" s="1" t="str">
        <f t="shared" si="10"/>
        <v>Matthew-Olyphant-City-of-Angels-(skyline)-2011.jpg</v>
      </c>
      <c r="N84" s="1" t="str">
        <f t="shared" si="11"/>
        <v>1600</v>
      </c>
      <c r="O84" s="1" t="str">
        <f t="shared" si="11"/>
        <v>1256</v>
      </c>
      <c r="P84" s="1" t="str">
        <f t="shared" si="11"/>
        <v>landscape</v>
      </c>
      <c r="Q84" s="1" t="str">
        <f>SUBSTITUTE(MID($A84,I84+1,J84-I84-1),J$1&amp;":","")</f>
        <v>Matthew Olyphant - City of Angels (skyline) - 2011 - Charcoal,spray paint,oil paint stick,on canvas - 46&amp;#34; x 52&amp;#34;</v>
      </c>
    </row>
    <row r="85" spans="1:17">
      <c r="A85" t="s">
        <v>82</v>
      </c>
      <c r="B85">
        <f t="shared" si="8"/>
        <v>9</v>
      </c>
      <c r="C85">
        <f t="shared" si="13"/>
        <v>48</v>
      </c>
      <c r="D85">
        <f t="shared" si="13"/>
        <v>62</v>
      </c>
      <c r="E85">
        <f t="shared" si="13"/>
        <v>77</v>
      </c>
      <c r="F85">
        <f t="shared" si="13"/>
        <v>98</v>
      </c>
      <c r="G85">
        <f t="shared" si="13"/>
        <v>108</v>
      </c>
      <c r="H85">
        <f t="shared" si="13"/>
        <v>146</v>
      </c>
      <c r="I85">
        <f t="shared" si="13"/>
        <v>238</v>
      </c>
      <c r="J85">
        <f t="shared" si="13"/>
        <v>332</v>
      </c>
      <c r="K85">
        <f>LEN(A85)</f>
        <v>335</v>
      </c>
      <c r="L85" s="1" t="str">
        <f t="shared" si="12"/>
        <v>84</v>
      </c>
      <c r="M85" s="1" t="str">
        <f t="shared" si="10"/>
        <v>Matthew-Olyphant-Bunny-2011.jpg</v>
      </c>
      <c r="N85" s="1" t="str">
        <f t="shared" si="11"/>
        <v>1600</v>
      </c>
      <c r="O85" s="1" t="str">
        <f t="shared" si="11"/>
        <v>1621</v>
      </c>
      <c r="P85" s="1" t="str">
        <f t="shared" si="11"/>
        <v>portrait</v>
      </c>
      <c r="Q85" s="1" t="str">
        <f>SUBSTITUTE(MID($A85,I85+1,J85-I85-1),J$1&amp;":","")</f>
        <v>Matthew Olyphant - Bunny - 2011 - (trip-tych) Spray paint on canvas - 12&amp;#34; x 12&amp;#34;</v>
      </c>
    </row>
    <row r="86" spans="1:17">
      <c r="A86" t="s">
        <v>83</v>
      </c>
      <c r="B86">
        <f t="shared" si="8"/>
        <v>9</v>
      </c>
      <c r="C86">
        <f t="shared" si="13"/>
        <v>56</v>
      </c>
      <c r="D86">
        <f t="shared" si="13"/>
        <v>70</v>
      </c>
      <c r="E86">
        <f t="shared" si="13"/>
        <v>85</v>
      </c>
      <c r="F86">
        <f t="shared" si="13"/>
        <v>106</v>
      </c>
      <c r="G86">
        <f t="shared" si="13"/>
        <v>116</v>
      </c>
      <c r="H86">
        <f t="shared" si="13"/>
        <v>162</v>
      </c>
      <c r="I86">
        <f t="shared" si="13"/>
        <v>259</v>
      </c>
      <c r="J86">
        <f t="shared" si="13"/>
        <v>358</v>
      </c>
      <c r="K86">
        <f>LEN(A86)</f>
        <v>361</v>
      </c>
      <c r="L86" s="1" t="str">
        <f t="shared" si="12"/>
        <v>85</v>
      </c>
      <c r="M86" s="1" t="str">
        <f t="shared" si="10"/>
        <v>Matthew-Olyphant-Beverly-Hills-2011.jpg</v>
      </c>
      <c r="N86" s="1" t="str">
        <f t="shared" si="11"/>
        <v>1600</v>
      </c>
      <c r="O86" s="1" t="str">
        <f t="shared" si="11"/>
        <v>1615</v>
      </c>
      <c r="P86" s="1" t="str">
        <f t="shared" si="11"/>
        <v>portrait</v>
      </c>
      <c r="Q86" s="1" t="str">
        <f>SUBSTITUTE(MID($A86,I86+1,J86-I86-1),J$1&amp;":","")</f>
        <v>Matthew Olyphant - Beverly Hills - 2011 - Spray paint charcoal on canvas - 12&amp;#34; x 12&amp;#34;</v>
      </c>
    </row>
    <row r="87" spans="1:17">
      <c r="A87" t="s">
        <v>84</v>
      </c>
      <c r="B87">
        <f t="shared" si="8"/>
        <v>9</v>
      </c>
      <c r="C87">
        <f t="shared" si="13"/>
        <v>51</v>
      </c>
      <c r="D87">
        <f t="shared" si="13"/>
        <v>65</v>
      </c>
      <c r="E87">
        <f t="shared" si="13"/>
        <v>80</v>
      </c>
      <c r="F87">
        <f t="shared" si="13"/>
        <v>102</v>
      </c>
      <c r="G87">
        <f t="shared" si="13"/>
        <v>112</v>
      </c>
      <c r="H87">
        <f t="shared" si="13"/>
        <v>153</v>
      </c>
      <c r="I87">
        <f t="shared" si="13"/>
        <v>265</v>
      </c>
      <c r="J87">
        <f t="shared" si="13"/>
        <v>379</v>
      </c>
      <c r="K87">
        <f>LEN(A87)</f>
        <v>382</v>
      </c>
      <c r="L87" s="1" t="str">
        <f t="shared" si="12"/>
        <v>86</v>
      </c>
      <c r="M87" s="1" t="str">
        <f t="shared" si="10"/>
        <v>Matthew-Olyphant-Wilshire-2011.jpg</v>
      </c>
      <c r="N87" s="1" t="str">
        <f t="shared" si="11"/>
        <v>1600</v>
      </c>
      <c r="O87" s="1" t="str">
        <f t="shared" si="11"/>
        <v>1259</v>
      </c>
      <c r="P87" s="1" t="str">
        <f t="shared" si="11"/>
        <v>landscape</v>
      </c>
      <c r="Q87" s="1" t="str">
        <f>SUBSTITUTE(MID($A87,I87+1,J87-I87-1),J$1&amp;":","")</f>
        <v>Matthew Olyphant - Wilshire - 2011 - Spray paint,charcoal,oil,oil paint stick,on canvas - 44&amp;#34; x 52&amp;#34;</v>
      </c>
    </row>
    <row r="88" spans="1:17">
      <c r="A88" t="s">
        <v>85</v>
      </c>
      <c r="B88">
        <f t="shared" si="8"/>
        <v>9</v>
      </c>
      <c r="C88">
        <f t="shared" si="13"/>
        <v>50</v>
      </c>
      <c r="D88">
        <f t="shared" si="13"/>
        <v>64</v>
      </c>
      <c r="E88">
        <f t="shared" si="13"/>
        <v>79</v>
      </c>
      <c r="F88">
        <f t="shared" si="13"/>
        <v>101</v>
      </c>
      <c r="G88">
        <f t="shared" si="13"/>
        <v>111</v>
      </c>
      <c r="H88">
        <f t="shared" si="13"/>
        <v>151</v>
      </c>
      <c r="I88">
        <f t="shared" si="13"/>
        <v>262</v>
      </c>
      <c r="J88">
        <f t="shared" si="13"/>
        <v>375</v>
      </c>
      <c r="K88">
        <f>LEN(A88)</f>
        <v>378</v>
      </c>
      <c r="L88" s="1" t="str">
        <f t="shared" si="12"/>
        <v>87</v>
      </c>
      <c r="M88" s="1" t="str">
        <f t="shared" si="10"/>
        <v>Matthew-Olyphant-Chicago-2010.jpg</v>
      </c>
      <c r="N88" s="1" t="str">
        <f t="shared" si="11"/>
        <v>1600</v>
      </c>
      <c r="O88" s="1" t="str">
        <f t="shared" si="11"/>
        <v>1331</v>
      </c>
      <c r="P88" s="1" t="str">
        <f t="shared" si="11"/>
        <v>landscape</v>
      </c>
      <c r="Q88" s="1" t="str">
        <f>SUBSTITUTE(MID($A88,I88+1,J88-I88-1),J$1&amp;":","")</f>
        <v>Matthew Olyphant - Chicago - 2010 - Spray paint,charcoal,oil,oil paint stick,on canvas - 24&amp;#34; x 32&amp;#34;</v>
      </c>
    </row>
    <row r="89" spans="1:17">
      <c r="A89" t="s">
        <v>86</v>
      </c>
      <c r="B89">
        <f t="shared" si="8"/>
        <v>9</v>
      </c>
      <c r="C89">
        <f t="shared" si="13"/>
        <v>51</v>
      </c>
      <c r="D89">
        <f t="shared" si="13"/>
        <v>65</v>
      </c>
      <c r="E89">
        <f t="shared" si="13"/>
        <v>80</v>
      </c>
      <c r="F89">
        <f t="shared" si="13"/>
        <v>102</v>
      </c>
      <c r="G89">
        <f t="shared" si="13"/>
        <v>112</v>
      </c>
      <c r="H89">
        <f t="shared" si="13"/>
        <v>153</v>
      </c>
      <c r="I89">
        <f t="shared" si="13"/>
        <v>279</v>
      </c>
      <c r="J89">
        <f t="shared" si="13"/>
        <v>407</v>
      </c>
      <c r="K89">
        <f>LEN(A89)</f>
        <v>410</v>
      </c>
      <c r="L89" s="1" t="str">
        <f t="shared" si="12"/>
        <v>88</v>
      </c>
      <c r="M89" s="1" t="str">
        <f t="shared" si="10"/>
        <v>Matthew-Olyphant-Broadway-2010.jpg</v>
      </c>
      <c r="N89" s="1" t="str">
        <f t="shared" si="11"/>
        <v>1600</v>
      </c>
      <c r="O89" s="1" t="str">
        <f t="shared" si="11"/>
        <v>1177</v>
      </c>
      <c r="P89" s="1" t="str">
        <f t="shared" si="11"/>
        <v>landscape</v>
      </c>
      <c r="Q89" s="1" t="str">
        <f>SUBSTITUTE(MID($A89,I89+1,J89-I89-1),J$1&amp;":","")</f>
        <v>Matthew Olyphant - Broadway - 2010 - Spray paint,charcoal,oil,oil paint stick,acrylic,gesso,on canvas - 44&amp;#34; x 54&amp;#34;</v>
      </c>
    </row>
    <row r="90" spans="1:17">
      <c r="A90" t="s">
        <v>87</v>
      </c>
      <c r="B90">
        <f t="shared" si="8"/>
        <v>9</v>
      </c>
      <c r="C90">
        <f t="shared" si="13"/>
        <v>54</v>
      </c>
      <c r="D90">
        <f t="shared" si="13"/>
        <v>68</v>
      </c>
      <c r="E90">
        <f t="shared" si="13"/>
        <v>83</v>
      </c>
      <c r="F90">
        <f t="shared" si="13"/>
        <v>105</v>
      </c>
      <c r="G90">
        <f t="shared" si="13"/>
        <v>115</v>
      </c>
      <c r="H90">
        <f t="shared" si="13"/>
        <v>159</v>
      </c>
      <c r="I90">
        <f t="shared" si="13"/>
        <v>286</v>
      </c>
      <c r="J90">
        <f t="shared" si="13"/>
        <v>415</v>
      </c>
      <c r="K90">
        <f>LEN(A90)</f>
        <v>418</v>
      </c>
      <c r="L90" s="1" t="str">
        <f t="shared" si="12"/>
        <v>89</v>
      </c>
      <c r="M90" s="1" t="str">
        <f t="shared" si="10"/>
        <v>Matthew-Olyphant-Embarcadero-2010.jpg</v>
      </c>
      <c r="N90" s="1" t="str">
        <f t="shared" si="11"/>
        <v>1600</v>
      </c>
      <c r="O90" s="1" t="str">
        <f t="shared" si="11"/>
        <v>1102</v>
      </c>
      <c r="P90" s="1" t="str">
        <f t="shared" si="11"/>
        <v>landscape</v>
      </c>
      <c r="Q90" s="1" t="str">
        <f>SUBSTITUTE(MID($A90,I90+1,J90-I90-1),J$1&amp;":","")</f>
        <v>Matthew Olyphant - Embarcadero - 2010 - Spray Paint, Charcoal, Acrylic, Oil, Oil Paint Stick On Canvas - 44&amp;#34; x 52&amp;#34;</v>
      </c>
    </row>
    <row r="91" spans="1:17">
      <c r="A91" t="s">
        <v>88</v>
      </c>
      <c r="B91">
        <f t="shared" si="8"/>
        <v>9</v>
      </c>
      <c r="C91">
        <f t="shared" si="13"/>
        <v>52</v>
      </c>
      <c r="D91">
        <f t="shared" si="13"/>
        <v>66</v>
      </c>
      <c r="E91">
        <f t="shared" si="13"/>
        <v>81</v>
      </c>
      <c r="F91">
        <f t="shared" si="13"/>
        <v>103</v>
      </c>
      <c r="G91">
        <f t="shared" si="13"/>
        <v>113</v>
      </c>
      <c r="H91">
        <f t="shared" si="13"/>
        <v>155</v>
      </c>
      <c r="I91">
        <f t="shared" si="13"/>
        <v>276</v>
      </c>
      <c r="J91">
        <f t="shared" si="13"/>
        <v>399</v>
      </c>
      <c r="K91">
        <f>LEN(A91)</f>
        <v>402</v>
      </c>
      <c r="L91" s="1" t="str">
        <f t="shared" si="12"/>
        <v>90</v>
      </c>
      <c r="M91" s="1" t="str">
        <f t="shared" si="10"/>
        <v>Matthew-Olyphant-Vancouver-2010.jpg</v>
      </c>
      <c r="N91" s="1" t="str">
        <f t="shared" si="11"/>
        <v>1600</v>
      </c>
      <c r="O91" s="1" t="str">
        <f t="shared" si="11"/>
        <v>1118</v>
      </c>
      <c r="P91" s="1" t="str">
        <f t="shared" si="11"/>
        <v>landscape</v>
      </c>
      <c r="Q91" s="1" t="str">
        <f>SUBSTITUTE(MID($A91,I91+1,J91-I91-1),J$1&amp;":","")</f>
        <v>Matthew Olyphant - Vancouver - 2010 - Spray paint,acrylic,oil,oil paint stick,charcoal,on canvas - 36&amp;#34; x 52&amp;#34;</v>
      </c>
    </row>
    <row r="92" spans="1:17">
      <c r="A92" t="s">
        <v>89</v>
      </c>
      <c r="B92">
        <f t="shared" si="8"/>
        <v>9</v>
      </c>
      <c r="C92">
        <f t="shared" si="13"/>
        <v>47</v>
      </c>
      <c r="D92">
        <f t="shared" si="13"/>
        <v>61</v>
      </c>
      <c r="E92">
        <f t="shared" si="13"/>
        <v>76</v>
      </c>
      <c r="F92">
        <f t="shared" si="13"/>
        <v>97</v>
      </c>
      <c r="G92">
        <f t="shared" si="13"/>
        <v>107</v>
      </c>
      <c r="H92">
        <f t="shared" si="13"/>
        <v>144</v>
      </c>
      <c r="I92">
        <f t="shared" si="13"/>
        <v>247</v>
      </c>
      <c r="J92">
        <f t="shared" si="13"/>
        <v>352</v>
      </c>
      <c r="K92">
        <f>LEN(A92)</f>
        <v>355</v>
      </c>
      <c r="L92" s="1" t="str">
        <f t="shared" si="12"/>
        <v>91</v>
      </c>
      <c r="M92" s="1" t="str">
        <f t="shared" si="10"/>
        <v>Matthew-Olyphant-Love-2010.jpg</v>
      </c>
      <c r="N92" s="1" t="str">
        <f t="shared" si="11"/>
        <v>1600</v>
      </c>
      <c r="O92" s="1" t="str">
        <f t="shared" si="11"/>
        <v>1959</v>
      </c>
      <c r="P92" s="1" t="str">
        <f t="shared" si="11"/>
        <v>portrait</v>
      </c>
      <c r="Q92" s="1" t="str">
        <f>SUBSTITUTE(MID($A92,I92+1,J92-I92-1),J$1&amp;":","")</f>
        <v>Matthew Olyphant - Love - 2010 - Charcoal, Spray Paint, Acrylic, Oil On Canvas - 46&amp;#34; x 62&amp;#34;</v>
      </c>
    </row>
    <row r="93" spans="1:17">
      <c r="A93" t="s">
        <v>90</v>
      </c>
      <c r="B93">
        <f t="shared" si="8"/>
        <v>9</v>
      </c>
      <c r="C93">
        <f t="shared" si="13"/>
        <v>46</v>
      </c>
      <c r="D93">
        <f t="shared" si="13"/>
        <v>60</v>
      </c>
      <c r="E93">
        <f t="shared" si="13"/>
        <v>75</v>
      </c>
      <c r="F93">
        <f t="shared" si="13"/>
        <v>97</v>
      </c>
      <c r="G93">
        <f t="shared" si="13"/>
        <v>107</v>
      </c>
      <c r="H93">
        <f t="shared" si="13"/>
        <v>143</v>
      </c>
      <c r="I93">
        <f t="shared" si="13"/>
        <v>245</v>
      </c>
      <c r="J93">
        <f t="shared" si="13"/>
        <v>349</v>
      </c>
      <c r="K93">
        <f>LEN(A93)</f>
        <v>352</v>
      </c>
      <c r="L93" s="1" t="str">
        <f t="shared" si="12"/>
        <v>92</v>
      </c>
      <c r="M93" s="1" t="str">
        <f t="shared" si="10"/>
        <v>Matthew-Olyphant-XXX-2010.jpg</v>
      </c>
      <c r="N93" s="1" t="str">
        <f t="shared" si="11"/>
        <v>1600</v>
      </c>
      <c r="O93" s="1" t="str">
        <f t="shared" si="11"/>
        <v>1084</v>
      </c>
      <c r="P93" s="1" t="str">
        <f t="shared" si="11"/>
        <v>landscape</v>
      </c>
      <c r="Q93" s="1" t="str">
        <f>SUBSTITUTE(MID($A93,I93+1,J93-I93-1),J$1&amp;":","")</f>
        <v>Matthew Olyphant - XXX - 2010 - Spray Paint, Charcoal, Acrylic, Oil On Canvas - 44&amp;#34; x 56&amp;#34;</v>
      </c>
    </row>
    <row r="94" spans="1:17">
      <c r="A94" t="s">
        <v>91</v>
      </c>
      <c r="B94">
        <f t="shared" si="8"/>
        <v>9</v>
      </c>
      <c r="C94">
        <f t="shared" si="13"/>
        <v>50</v>
      </c>
      <c r="D94">
        <f t="shared" si="13"/>
        <v>64</v>
      </c>
      <c r="E94">
        <f t="shared" si="13"/>
        <v>78</v>
      </c>
      <c r="F94">
        <f t="shared" si="13"/>
        <v>99</v>
      </c>
      <c r="G94">
        <f t="shared" si="13"/>
        <v>109</v>
      </c>
      <c r="H94">
        <f t="shared" si="13"/>
        <v>149</v>
      </c>
      <c r="I94">
        <f t="shared" si="13"/>
        <v>262</v>
      </c>
      <c r="J94">
        <f t="shared" si="13"/>
        <v>377</v>
      </c>
      <c r="K94">
        <f>LEN(A94)</f>
        <v>380</v>
      </c>
      <c r="L94" s="1" t="str">
        <f t="shared" si="12"/>
        <v>93</v>
      </c>
      <c r="M94" s="1" t="str">
        <f t="shared" si="10"/>
        <v>Matthew-Olyphant-Montana-2010.jpg</v>
      </c>
      <c r="N94" s="1" t="str">
        <f t="shared" si="11"/>
        <v>1600</v>
      </c>
      <c r="O94" s="1" t="str">
        <f t="shared" si="11"/>
        <v>977</v>
      </c>
      <c r="P94" s="1" t="str">
        <f t="shared" si="11"/>
        <v>portrait</v>
      </c>
      <c r="Q94" s="1" t="str">
        <f>SUBSTITUTE(MID($A94,I94+1,J94-I94-1),J$1&amp;":","")</f>
        <v>Matthew Olyphant - Montana - 2010 - Oil, Acrylic, Oil Paint Stick, Spray Paint On Canvas - 26&amp;#34; x 42&amp;#34;</v>
      </c>
    </row>
    <row r="95" spans="1:17">
      <c r="A95" t="s">
        <v>92</v>
      </c>
      <c r="B95">
        <f t="shared" si="8"/>
        <v>9</v>
      </c>
      <c r="C95">
        <f t="shared" si="13"/>
        <v>56</v>
      </c>
      <c r="D95">
        <f t="shared" si="13"/>
        <v>70</v>
      </c>
      <c r="E95">
        <f t="shared" si="13"/>
        <v>85</v>
      </c>
      <c r="F95">
        <f t="shared" si="13"/>
        <v>106</v>
      </c>
      <c r="G95">
        <f t="shared" si="13"/>
        <v>116</v>
      </c>
      <c r="H95">
        <f t="shared" si="13"/>
        <v>162</v>
      </c>
      <c r="I95">
        <f t="shared" si="13"/>
        <v>287</v>
      </c>
      <c r="J95">
        <f t="shared" si="13"/>
        <v>414</v>
      </c>
      <c r="K95">
        <f>LEN(A95)</f>
        <v>417</v>
      </c>
      <c r="L95" s="1" t="str">
        <f t="shared" si="12"/>
        <v>94</v>
      </c>
      <c r="M95" s="1" t="str">
        <f t="shared" si="10"/>
        <v>Matthew-Olyphant-NYC-(liberty)-2010.jpg</v>
      </c>
      <c r="N95" s="1" t="str">
        <f t="shared" si="11"/>
        <v>1600</v>
      </c>
      <c r="O95" s="1" t="str">
        <f t="shared" si="11"/>
        <v>2415</v>
      </c>
      <c r="P95" s="1" t="str">
        <f t="shared" si="11"/>
        <v>portrait</v>
      </c>
      <c r="Q95" s="1" t="str">
        <f>SUBSTITUTE(MID($A95,I95+1,J95-I95-1),J$1&amp;":","")</f>
        <v>Matthew Olyphant - NYC (liberty) - 2010 - Spray paint,oil,oil paint stick,charcoal,staples,on canvas - 36&amp;#34; x 48&amp;#34;</v>
      </c>
    </row>
    <row r="96" spans="1:17">
      <c r="A96" t="s">
        <v>93</v>
      </c>
      <c r="B96">
        <f t="shared" si="8"/>
        <v>9</v>
      </c>
      <c r="C96">
        <f t="shared" si="13"/>
        <v>50</v>
      </c>
      <c r="D96">
        <f t="shared" si="13"/>
        <v>64</v>
      </c>
      <c r="E96">
        <f t="shared" si="13"/>
        <v>79</v>
      </c>
      <c r="F96">
        <f t="shared" si="13"/>
        <v>101</v>
      </c>
      <c r="G96">
        <f t="shared" si="13"/>
        <v>111</v>
      </c>
      <c r="H96">
        <f t="shared" si="13"/>
        <v>151</v>
      </c>
      <c r="I96">
        <f t="shared" si="13"/>
        <v>246</v>
      </c>
      <c r="J96">
        <f t="shared" si="13"/>
        <v>343</v>
      </c>
      <c r="K96">
        <f>LEN(A96)</f>
        <v>346</v>
      </c>
      <c r="L96" s="1" t="str">
        <f t="shared" si="12"/>
        <v>95</v>
      </c>
      <c r="M96" s="1" t="str">
        <f t="shared" si="10"/>
        <v>Matthew-Olyphant-The-Bay-2010.jpg</v>
      </c>
      <c r="N96" s="1" t="str">
        <f t="shared" si="11"/>
        <v>1600</v>
      </c>
      <c r="O96" s="1" t="str">
        <f t="shared" si="11"/>
        <v>1150</v>
      </c>
      <c r="P96" s="1" t="str">
        <f t="shared" si="11"/>
        <v>landscape</v>
      </c>
      <c r="Q96" s="1" t="str">
        <f>SUBSTITUTE(MID($A96,I96+1,J96-I96-1),J$1&amp;":","")</f>
        <v>Matthew Olyphant - The Bay - 2010 - Spray paint,oil,charcoal,on canvas - 46&amp;#34; x 58&amp;#34;</v>
      </c>
    </row>
    <row r="97" spans="1:17">
      <c r="A97" t="s">
        <v>94</v>
      </c>
      <c r="B97">
        <f t="shared" si="8"/>
        <v>9</v>
      </c>
      <c r="C97">
        <f t="shared" si="13"/>
        <v>76</v>
      </c>
      <c r="D97">
        <f t="shared" si="13"/>
        <v>90</v>
      </c>
      <c r="E97">
        <f t="shared" si="13"/>
        <v>105</v>
      </c>
      <c r="F97">
        <f t="shared" si="13"/>
        <v>126</v>
      </c>
      <c r="G97">
        <f t="shared" si="13"/>
        <v>136</v>
      </c>
      <c r="H97">
        <f t="shared" si="13"/>
        <v>202</v>
      </c>
      <c r="I97">
        <f t="shared" si="13"/>
        <v>326</v>
      </c>
      <c r="J97">
        <f t="shared" si="13"/>
        <v>452</v>
      </c>
      <c r="K97">
        <f>LEN(A97)</f>
        <v>455</v>
      </c>
      <c r="L97" s="1" t="str">
        <f t="shared" si="12"/>
        <v>96</v>
      </c>
      <c r="M97" s="1" t="str">
        <f t="shared" si="10"/>
        <v>Matthew-Olyphant-One-Way-Ticket-(lyrics-on-canvas)-2007.jpg</v>
      </c>
      <c r="N97" s="1" t="str">
        <f t="shared" si="11"/>
        <v>1600</v>
      </c>
      <c r="O97" s="1" t="str">
        <f t="shared" si="11"/>
        <v>1906</v>
      </c>
      <c r="P97" s="1" t="str">
        <f t="shared" si="11"/>
        <v>portrait</v>
      </c>
      <c r="Q97" s="1" t="str">
        <f>SUBSTITUTE(MID($A97,I97+1,J97-I97-1),J$1&amp;":","")</f>
        <v>Matthew Olyphant - One Way Ticket (lyrics on canvas) - 2007 - Spray paint,oil paint stick,on canvas - 54&amp;#34; x 62&amp;#34;</v>
      </c>
    </row>
    <row r="98" spans="1:17">
      <c r="A98" t="s">
        <v>95</v>
      </c>
      <c r="B98">
        <f t="shared" si="8"/>
        <v>9</v>
      </c>
      <c r="C98">
        <f t="shared" si="13"/>
        <v>68</v>
      </c>
      <c r="D98">
        <f t="shared" si="13"/>
        <v>82</v>
      </c>
      <c r="E98">
        <f t="shared" si="13"/>
        <v>97</v>
      </c>
      <c r="F98">
        <f t="shared" si="13"/>
        <v>118</v>
      </c>
      <c r="G98">
        <f t="shared" si="13"/>
        <v>128</v>
      </c>
      <c r="H98">
        <f t="shared" si="13"/>
        <v>186</v>
      </c>
      <c r="I98">
        <f t="shared" si="13"/>
        <v>286</v>
      </c>
      <c r="J98">
        <f t="shared" si="13"/>
        <v>388</v>
      </c>
      <c r="K98">
        <f>LEN(A98)</f>
        <v>391</v>
      </c>
      <c r="L98" s="1" t="str">
        <f t="shared" si="12"/>
        <v>97</v>
      </c>
      <c r="M98" s="1" t="str">
        <f t="shared" si="10"/>
        <v>Matthew-Olyphant-Buried-(lyrics-on-canvas)-2007.jpg</v>
      </c>
      <c r="N98" s="1" t="str">
        <f t="shared" si="11"/>
        <v>1600</v>
      </c>
      <c r="O98" s="1" t="str">
        <f t="shared" si="11"/>
        <v>2694</v>
      </c>
      <c r="P98" s="1" t="str">
        <f t="shared" si="11"/>
        <v>portrait</v>
      </c>
      <c r="Q98" s="1" t="str">
        <f>SUBSTITUTE(MID($A98,I98+1,J98-I98-1),J$1&amp;":","")</f>
        <v>Matthew Olyphant - Buried (lyrics on canvas) - 2007 - Spray paint on canvas - 46&amp;#34; x 72&amp;#34;</v>
      </c>
    </row>
    <row r="99" spans="1:17">
      <c r="A99" t="s">
        <v>96</v>
      </c>
      <c r="B99">
        <f t="shared" si="8"/>
        <v>9</v>
      </c>
      <c r="C99">
        <f t="shared" ref="C99:J114" si="14">SEARCH("|",$A99,B99+1)</f>
        <v>77</v>
      </c>
      <c r="D99">
        <f t="shared" si="14"/>
        <v>91</v>
      </c>
      <c r="E99">
        <f t="shared" si="14"/>
        <v>106</v>
      </c>
      <c r="F99">
        <f t="shared" si="14"/>
        <v>127</v>
      </c>
      <c r="G99">
        <f t="shared" si="14"/>
        <v>137</v>
      </c>
      <c r="H99">
        <f t="shared" si="14"/>
        <v>204</v>
      </c>
      <c r="I99">
        <f t="shared" si="14"/>
        <v>313</v>
      </c>
      <c r="J99">
        <f t="shared" si="14"/>
        <v>424</v>
      </c>
      <c r="K99">
        <f>LEN(A99)</f>
        <v>427</v>
      </c>
      <c r="L99" s="1" t="str">
        <f t="shared" si="12"/>
        <v>98</v>
      </c>
      <c r="M99" s="1" t="str">
        <f t="shared" si="10"/>
        <v>Matthew-Olyphant-Fall-from-Grace-(lyrics-on-canvas)-2007.jpg</v>
      </c>
      <c r="N99" s="1" t="str">
        <f t="shared" si="11"/>
        <v>1600</v>
      </c>
      <c r="O99" s="1" t="str">
        <f t="shared" si="11"/>
        <v>2228</v>
      </c>
      <c r="P99" s="1" t="str">
        <f t="shared" si="11"/>
        <v>portrait</v>
      </c>
      <c r="Q99" s="1" t="str">
        <f>SUBSTITUTE(MID($A99,I99+1,J99-I99-1),J$1&amp;":","")</f>
        <v>Matthew Olyphant - Fall from Grace (lyrics on canvas) - 2007 - Spray paint on canvas - 44&amp;#34; x 56&amp;#34;</v>
      </c>
    </row>
    <row r="100" spans="1:17">
      <c r="A100" t="s">
        <v>97</v>
      </c>
      <c r="B100">
        <f t="shared" si="8"/>
        <v>9</v>
      </c>
      <c r="C100">
        <f t="shared" si="14"/>
        <v>73</v>
      </c>
      <c r="D100">
        <f t="shared" si="14"/>
        <v>87</v>
      </c>
      <c r="E100">
        <f t="shared" si="14"/>
        <v>102</v>
      </c>
      <c r="F100">
        <f t="shared" si="14"/>
        <v>123</v>
      </c>
      <c r="G100">
        <f t="shared" si="14"/>
        <v>133</v>
      </c>
      <c r="H100">
        <f t="shared" si="14"/>
        <v>196</v>
      </c>
      <c r="I100">
        <f t="shared" si="14"/>
        <v>301</v>
      </c>
      <c r="J100">
        <f t="shared" si="14"/>
        <v>408</v>
      </c>
      <c r="K100">
        <f>LEN(A100)</f>
        <v>411</v>
      </c>
      <c r="L100" s="1" t="str">
        <f t="shared" si="12"/>
        <v>99</v>
      </c>
      <c r="M100" s="1" t="str">
        <f t="shared" si="10"/>
        <v>Matthew-Olyphant-Easy-Living-(lyrics-on-canvas)-2007.jpg</v>
      </c>
      <c r="N100" s="1" t="str">
        <f t="shared" si="11"/>
        <v>1600</v>
      </c>
      <c r="O100" s="1" t="str">
        <f t="shared" si="11"/>
        <v>2217</v>
      </c>
      <c r="P100" s="1" t="str">
        <f t="shared" si="11"/>
        <v>portrait</v>
      </c>
      <c r="Q100" s="1" t="str">
        <f>SUBSTITUTE(MID($A100,I100+1,J100-I100-1),J$1&amp;":","")</f>
        <v>Matthew Olyphant - Easy Living (lyrics on canvas) - 2007 - Spray paint on canvas - 44&amp;#34; x 56&amp;#34;</v>
      </c>
    </row>
    <row r="101" spans="1:17">
      <c r="A101" t="s">
        <v>98</v>
      </c>
      <c r="B101">
        <f t="shared" si="8"/>
        <v>10</v>
      </c>
      <c r="C101">
        <f t="shared" si="14"/>
        <v>71</v>
      </c>
      <c r="D101">
        <f t="shared" si="14"/>
        <v>85</v>
      </c>
      <c r="E101">
        <f t="shared" si="14"/>
        <v>100</v>
      </c>
      <c r="F101">
        <f t="shared" si="14"/>
        <v>121</v>
      </c>
      <c r="G101">
        <f t="shared" si="14"/>
        <v>132</v>
      </c>
      <c r="H101">
        <f t="shared" si="14"/>
        <v>192</v>
      </c>
      <c r="I101">
        <f t="shared" si="14"/>
        <v>294</v>
      </c>
      <c r="J101">
        <f t="shared" si="14"/>
        <v>398</v>
      </c>
      <c r="K101">
        <f>LEN(A101)</f>
        <v>401</v>
      </c>
      <c r="L101" s="1" t="str">
        <f t="shared" si="12"/>
        <v>100</v>
      </c>
      <c r="M101" s="1" t="str">
        <f t="shared" si="10"/>
        <v>Matthew-Olyphant-La-Bella-(lyrics-on-canvas)-2007.jpg</v>
      </c>
      <c r="N101" s="1" t="str">
        <f t="shared" si="11"/>
        <v>1600</v>
      </c>
      <c r="O101" s="1" t="str">
        <f t="shared" si="11"/>
        <v>2671</v>
      </c>
      <c r="P101" s="1" t="str">
        <f t="shared" si="11"/>
        <v>portrait</v>
      </c>
      <c r="Q101" s="1" t="str">
        <f>SUBSTITUTE(MID($A101,I101+1,J101-I101-1),J$1&amp;":","")</f>
        <v>Matthew Olyphant - La Bella (lyrics on canvas) - 2007 - Spray paint on canvas - 36&amp;#34; x 72&amp;#34;</v>
      </c>
    </row>
    <row r="102" spans="1:17">
      <c r="A102" t="s">
        <v>99</v>
      </c>
      <c r="B102">
        <f t="shared" si="8"/>
        <v>10</v>
      </c>
      <c r="C102">
        <f t="shared" si="14"/>
        <v>70</v>
      </c>
      <c r="D102">
        <f t="shared" si="14"/>
        <v>84</v>
      </c>
      <c r="E102">
        <f t="shared" si="14"/>
        <v>99</v>
      </c>
      <c r="F102">
        <f t="shared" si="14"/>
        <v>120</v>
      </c>
      <c r="G102">
        <f t="shared" si="14"/>
        <v>131</v>
      </c>
      <c r="H102">
        <f t="shared" si="14"/>
        <v>190</v>
      </c>
      <c r="I102">
        <f t="shared" si="14"/>
        <v>291</v>
      </c>
      <c r="J102">
        <f t="shared" si="14"/>
        <v>394</v>
      </c>
      <c r="K102">
        <f>LEN(A102)</f>
        <v>397</v>
      </c>
      <c r="L102" s="1" t="str">
        <f t="shared" si="12"/>
        <v>101</v>
      </c>
      <c r="M102" s="1" t="str">
        <f t="shared" si="10"/>
        <v>Matthew-Olyphant-Puzzled-(lyrics-on-canvas)-2007.jpg</v>
      </c>
      <c r="N102" s="1" t="str">
        <f t="shared" si="11"/>
        <v>1600</v>
      </c>
      <c r="O102" s="1" t="str">
        <f t="shared" si="11"/>
        <v>2211</v>
      </c>
      <c r="P102" s="1" t="str">
        <f t="shared" si="11"/>
        <v>portrait</v>
      </c>
      <c r="Q102" s="1" t="str">
        <f>SUBSTITUTE(MID($A102,I102+1,J102-I102-1),J$1&amp;":","")</f>
        <v>Matthew Olyphant - Puzzled (lyrics on canvas) - 2007 - Spray paint on canvas - 44&amp;#34; x 56&amp;#34;</v>
      </c>
    </row>
    <row r="103" spans="1:17">
      <c r="A103" t="s">
        <v>100</v>
      </c>
      <c r="B103">
        <f t="shared" si="8"/>
        <v>10</v>
      </c>
      <c r="C103">
        <f t="shared" si="14"/>
        <v>71</v>
      </c>
      <c r="D103">
        <f t="shared" si="14"/>
        <v>85</v>
      </c>
      <c r="E103">
        <f t="shared" si="14"/>
        <v>100</v>
      </c>
      <c r="F103">
        <f t="shared" si="14"/>
        <v>121</v>
      </c>
      <c r="G103">
        <f t="shared" si="14"/>
        <v>132</v>
      </c>
      <c r="H103">
        <f t="shared" si="14"/>
        <v>192</v>
      </c>
      <c r="I103">
        <f t="shared" si="14"/>
        <v>294</v>
      </c>
      <c r="J103">
        <f t="shared" si="14"/>
        <v>398</v>
      </c>
      <c r="K103">
        <f>LEN(A103)</f>
        <v>401</v>
      </c>
      <c r="L103" s="1" t="str">
        <f t="shared" si="12"/>
        <v>102</v>
      </c>
      <c r="M103" s="1" t="str">
        <f t="shared" si="10"/>
        <v>Matthew-Olyphant-Serenity-(lyrics-on-canvas)-2007.jpg</v>
      </c>
      <c r="N103" s="1" t="str">
        <f t="shared" si="11"/>
        <v>1600</v>
      </c>
      <c r="O103" s="1" t="str">
        <f t="shared" si="11"/>
        <v>1799</v>
      </c>
      <c r="P103" s="1" t="str">
        <f t="shared" si="11"/>
        <v>portrait</v>
      </c>
      <c r="Q103" s="1" t="str">
        <f>SUBSTITUTE(MID($A103,I103+1,J103-I103-1),J$1&amp;":","")</f>
        <v>Matthew Olyphant - Serenity (lyrics on canvas) - 2007 - Spray paint on canvas - 46&amp;#34; x 56&amp;#34;</v>
      </c>
    </row>
    <row r="104" spans="1:17">
      <c r="A104" t="s">
        <v>101</v>
      </c>
      <c r="B104">
        <f t="shared" si="8"/>
        <v>10</v>
      </c>
      <c r="C104">
        <f t="shared" si="14"/>
        <v>70</v>
      </c>
      <c r="D104">
        <f t="shared" si="14"/>
        <v>84</v>
      </c>
      <c r="E104">
        <f t="shared" si="14"/>
        <v>99</v>
      </c>
      <c r="F104">
        <f t="shared" si="14"/>
        <v>120</v>
      </c>
      <c r="G104">
        <f t="shared" si="14"/>
        <v>131</v>
      </c>
      <c r="H104">
        <f t="shared" si="14"/>
        <v>190</v>
      </c>
      <c r="I104">
        <f t="shared" si="14"/>
        <v>291</v>
      </c>
      <c r="J104">
        <f t="shared" si="14"/>
        <v>394</v>
      </c>
      <c r="K104">
        <f>LEN(A104)</f>
        <v>397</v>
      </c>
      <c r="L104" s="1" t="str">
        <f t="shared" si="12"/>
        <v>103</v>
      </c>
      <c r="M104" s="1" t="str">
        <f t="shared" si="10"/>
        <v>Matthew-Olyphant-Believe-(lyrics-on-canvas)-2007.jpg</v>
      </c>
      <c r="N104" s="1" t="str">
        <f t="shared" si="11"/>
        <v>1600</v>
      </c>
      <c r="O104" s="1" t="str">
        <f t="shared" si="11"/>
        <v>1791</v>
      </c>
      <c r="P104" s="1" t="str">
        <f t="shared" si="11"/>
        <v>portrait</v>
      </c>
      <c r="Q104" s="1" t="str">
        <f>SUBSTITUTE(MID($A104,I104+1,J104-I104-1),J$1&amp;":","")</f>
        <v>Matthew Olyphant - Believe (lyrics on canvas) - 2007 - Spray paint on canvas - 46&amp;#34; x 56&amp;#34;</v>
      </c>
    </row>
    <row r="105" spans="1:17">
      <c r="A105" t="s">
        <v>102</v>
      </c>
      <c r="B105">
        <f t="shared" si="8"/>
        <v>10</v>
      </c>
      <c r="C105">
        <f t="shared" si="14"/>
        <v>48</v>
      </c>
      <c r="D105">
        <f t="shared" si="14"/>
        <v>62</v>
      </c>
      <c r="E105">
        <f t="shared" si="14"/>
        <v>77</v>
      </c>
      <c r="F105">
        <f t="shared" si="14"/>
        <v>98</v>
      </c>
      <c r="G105">
        <f t="shared" si="14"/>
        <v>109</v>
      </c>
      <c r="H105">
        <f t="shared" si="14"/>
        <v>146</v>
      </c>
      <c r="I105">
        <f t="shared" si="14"/>
        <v>217</v>
      </c>
      <c r="J105">
        <f t="shared" si="14"/>
        <v>290</v>
      </c>
      <c r="K105">
        <f>LEN(A105)</f>
        <v>293</v>
      </c>
      <c r="L105" s="1" t="str">
        <f t="shared" si="12"/>
        <v>104</v>
      </c>
      <c r="M105" s="1" t="str">
        <f t="shared" si="10"/>
        <v>Matthew-Olyphant-Amen-2005.jpg</v>
      </c>
      <c r="N105" s="1" t="str">
        <f t="shared" si="11"/>
        <v>1600</v>
      </c>
      <c r="O105" s="1" t="str">
        <f t="shared" si="11"/>
        <v>3435</v>
      </c>
      <c r="P105" s="1" t="str">
        <f t="shared" si="11"/>
        <v>portrait</v>
      </c>
      <c r="Q105" s="1" t="str">
        <f>SUBSTITUTE(MID($A105,I105+1,J105-I105-1),J$1&amp;":","")</f>
        <v>Matthew Olyphant - Amen - 2005 - Oil on canvas - 32&amp;#34; x 48&amp;#34;</v>
      </c>
    </row>
    <row r="106" spans="1:17">
      <c r="A106" t="s">
        <v>103</v>
      </c>
      <c r="B106">
        <f t="shared" si="8"/>
        <v>10</v>
      </c>
      <c r="C106">
        <f t="shared" si="14"/>
        <v>48</v>
      </c>
      <c r="D106">
        <f t="shared" si="14"/>
        <v>62</v>
      </c>
      <c r="E106">
        <f t="shared" si="14"/>
        <v>77</v>
      </c>
      <c r="F106">
        <f t="shared" si="14"/>
        <v>98</v>
      </c>
      <c r="G106">
        <f t="shared" si="14"/>
        <v>109</v>
      </c>
      <c r="H106">
        <f t="shared" si="14"/>
        <v>146</v>
      </c>
      <c r="I106">
        <f t="shared" si="14"/>
        <v>233</v>
      </c>
      <c r="J106">
        <f t="shared" si="14"/>
        <v>322</v>
      </c>
      <c r="K106">
        <f>LEN(A106)</f>
        <v>325</v>
      </c>
      <c r="L106" s="1" t="str">
        <f t="shared" si="12"/>
        <v>105</v>
      </c>
      <c r="M106" s="1" t="str">
        <f t="shared" si="10"/>
        <v>Matthew-Olyphant-Icon-2003.jpg</v>
      </c>
      <c r="N106" s="1" t="str">
        <f t="shared" si="11"/>
        <v>1600</v>
      </c>
      <c r="O106" s="1" t="str">
        <f t="shared" si="11"/>
        <v>1946</v>
      </c>
      <c r="P106" s="1" t="str">
        <f t="shared" si="11"/>
        <v>portrait</v>
      </c>
      <c r="Q106" s="1" t="str">
        <f>SUBSTITUTE(MID($A106,I106+1,J106-I106-1),J$1&amp;":","")</f>
        <v>Matthew Olyphant - Icon - 2003 - Oil,oil paint stick,on canvas - 44&amp;#34; x 58&amp;#34;</v>
      </c>
    </row>
    <row r="107" spans="1:17">
      <c r="A107" t="s">
        <v>104</v>
      </c>
      <c r="B107">
        <f t="shared" si="8"/>
        <v>10</v>
      </c>
      <c r="C107">
        <f t="shared" si="14"/>
        <v>52</v>
      </c>
      <c r="D107">
        <f t="shared" si="14"/>
        <v>66</v>
      </c>
      <c r="E107">
        <f t="shared" si="14"/>
        <v>81</v>
      </c>
      <c r="F107">
        <f t="shared" si="14"/>
        <v>102</v>
      </c>
      <c r="G107">
        <f t="shared" si="14"/>
        <v>113</v>
      </c>
      <c r="H107">
        <f t="shared" si="14"/>
        <v>154</v>
      </c>
      <c r="I107">
        <f t="shared" si="14"/>
        <v>237</v>
      </c>
      <c r="J107">
        <f t="shared" si="14"/>
        <v>322</v>
      </c>
      <c r="K107">
        <f>LEN(A107)</f>
        <v>325</v>
      </c>
      <c r="L107" s="1" t="str">
        <f t="shared" si="12"/>
        <v>106</v>
      </c>
      <c r="M107" s="1" t="str">
        <f t="shared" si="10"/>
        <v>Matthew-Olyphant-Tug-Boat-2002.jpg</v>
      </c>
      <c r="N107" s="1" t="str">
        <f t="shared" si="11"/>
        <v>1600</v>
      </c>
      <c r="O107" s="1" t="str">
        <f t="shared" si="11"/>
        <v>2341</v>
      </c>
      <c r="P107" s="1" t="str">
        <f t="shared" si="11"/>
        <v>portrait</v>
      </c>
      <c r="Q107" s="1" t="str">
        <f>SUBSTITUTE(MID($A107,I107+1,J107-I107-1),J$1&amp;":","")</f>
        <v>Matthew Olyphant - Tug Boat - 2002 - Acrylic,oil,on canvas - 34&amp;#34; x 42&amp;#34;</v>
      </c>
    </row>
    <row r="108" spans="1:17">
      <c r="A108" t="s">
        <v>105</v>
      </c>
      <c r="B108">
        <f t="shared" si="8"/>
        <v>10</v>
      </c>
      <c r="C108">
        <f t="shared" si="14"/>
        <v>53</v>
      </c>
      <c r="D108">
        <f t="shared" si="14"/>
        <v>67</v>
      </c>
      <c r="E108">
        <f t="shared" si="14"/>
        <v>81</v>
      </c>
      <c r="F108">
        <f t="shared" si="14"/>
        <v>102</v>
      </c>
      <c r="G108">
        <f t="shared" si="14"/>
        <v>113</v>
      </c>
      <c r="H108">
        <f t="shared" si="14"/>
        <v>155</v>
      </c>
      <c r="I108">
        <f t="shared" si="14"/>
        <v>263</v>
      </c>
      <c r="J108">
        <f t="shared" si="14"/>
        <v>373</v>
      </c>
      <c r="K108">
        <f>LEN(A108)</f>
        <v>376</v>
      </c>
      <c r="L108" s="1" t="str">
        <f t="shared" si="12"/>
        <v>107</v>
      </c>
      <c r="M108" s="1" t="str">
        <f t="shared" si="10"/>
        <v>Matthew-Olyphant-Bayonette-1998.jpg</v>
      </c>
      <c r="N108" s="1" t="str">
        <f t="shared" si="11"/>
        <v>1600</v>
      </c>
      <c r="O108" s="1" t="str">
        <f t="shared" si="11"/>
        <v>475</v>
      </c>
      <c r="P108" s="1" t="str">
        <f t="shared" si="11"/>
        <v>portrait</v>
      </c>
      <c r="Q108" s="1" t="str">
        <f>SUBSTITUTE(MID($A108,I108+1,J108-I108-1),J$1&amp;":","")</f>
        <v>Matthew Olyphant - Bayonette - 1998 - Acrylic,spray paint,oil paint stick,on canvas - 24&amp;#34; x 68&amp;#34;</v>
      </c>
    </row>
    <row r="109" spans="1:17">
      <c r="A109" t="s">
        <v>106</v>
      </c>
      <c r="B109">
        <f t="shared" si="8"/>
        <v>10</v>
      </c>
      <c r="C109">
        <f t="shared" si="14"/>
        <v>52</v>
      </c>
      <c r="D109">
        <f t="shared" si="14"/>
        <v>66</v>
      </c>
      <c r="E109">
        <f t="shared" si="14"/>
        <v>81</v>
      </c>
      <c r="F109">
        <f t="shared" si="14"/>
        <v>102</v>
      </c>
      <c r="G109">
        <f t="shared" si="14"/>
        <v>113</v>
      </c>
      <c r="H109">
        <f t="shared" si="14"/>
        <v>154</v>
      </c>
      <c r="I109">
        <f t="shared" si="14"/>
        <v>286</v>
      </c>
      <c r="J109">
        <f t="shared" si="14"/>
        <v>420</v>
      </c>
      <c r="K109">
        <f>LEN(A109)</f>
        <v>423</v>
      </c>
      <c r="L109" s="1" t="str">
        <f t="shared" si="12"/>
        <v>108</v>
      </c>
      <c r="M109" s="1" t="str">
        <f t="shared" si="10"/>
        <v>Matthew-Olyphant-Stitches-1998.jpg</v>
      </c>
      <c r="N109" s="1" t="str">
        <f t="shared" si="11"/>
        <v>1600</v>
      </c>
      <c r="O109" s="1" t="str">
        <f t="shared" si="11"/>
        <v>2012</v>
      </c>
      <c r="P109" s="1" t="str">
        <f t="shared" si="11"/>
        <v>portrait</v>
      </c>
      <c r="Q109" s="1" t="str">
        <f>SUBSTITUTE(MID($A109,I109+1,J109-I109-1),J$1&amp;":","")</f>
        <v>Matthew Olyphant - Stitches - 1998 - Oil,oil paint stick,acrylic,paint brush,sewing thread,needle,on canvas - 52&amp;#34; x 72&amp;#34;</v>
      </c>
    </row>
    <row r="110" spans="1:17">
      <c r="A110" t="s">
        <v>107</v>
      </c>
      <c r="B110">
        <f t="shared" si="8"/>
        <v>10</v>
      </c>
      <c r="C110">
        <f t="shared" si="14"/>
        <v>55</v>
      </c>
      <c r="D110">
        <f t="shared" si="14"/>
        <v>69</v>
      </c>
      <c r="E110">
        <f t="shared" si="14"/>
        <v>84</v>
      </c>
      <c r="F110">
        <f t="shared" si="14"/>
        <v>106</v>
      </c>
      <c r="G110">
        <f t="shared" si="14"/>
        <v>117</v>
      </c>
      <c r="H110">
        <f t="shared" si="14"/>
        <v>161</v>
      </c>
      <c r="I110">
        <f t="shared" si="14"/>
        <v>276</v>
      </c>
      <c r="J110">
        <f t="shared" si="14"/>
        <v>393</v>
      </c>
      <c r="K110">
        <f>LEN(A110)</f>
        <v>396</v>
      </c>
      <c r="L110" s="1" t="str">
        <f t="shared" si="12"/>
        <v>109</v>
      </c>
      <c r="M110" s="1" t="str">
        <f t="shared" si="10"/>
        <v>Matthew-Olyphant-Im-Bleeding-1998.jpg</v>
      </c>
      <c r="N110" s="1" t="str">
        <f t="shared" si="11"/>
        <v>1600</v>
      </c>
      <c r="O110" s="1" t="str">
        <f t="shared" si="11"/>
        <v>1530</v>
      </c>
      <c r="P110" s="1" t="str">
        <f t="shared" si="11"/>
        <v>landscape</v>
      </c>
      <c r="Q110" s="1" t="str">
        <f>SUBSTITUTE(MID($A110,I110+1,J110-I110-1),J$1&amp;":","")</f>
        <v>Matthew Olyphant - Im Bleeding - 1998 - Oil,oil paint stick,charcoal,spray paint,on canvas - 56&amp;#34; x 72&amp;#34;</v>
      </c>
    </row>
    <row r="111" spans="1:17">
      <c r="A111" t="s">
        <v>108</v>
      </c>
      <c r="B111">
        <f t="shared" si="8"/>
        <v>10</v>
      </c>
      <c r="C111">
        <f t="shared" si="14"/>
        <v>52</v>
      </c>
      <c r="D111">
        <f t="shared" si="14"/>
        <v>66</v>
      </c>
      <c r="E111">
        <f t="shared" si="14"/>
        <v>81</v>
      </c>
      <c r="F111">
        <f t="shared" si="14"/>
        <v>102</v>
      </c>
      <c r="G111">
        <f t="shared" si="14"/>
        <v>113</v>
      </c>
      <c r="H111">
        <f t="shared" si="14"/>
        <v>154</v>
      </c>
      <c r="I111">
        <f t="shared" si="14"/>
        <v>257</v>
      </c>
      <c r="J111">
        <f t="shared" si="14"/>
        <v>362</v>
      </c>
      <c r="K111">
        <f>LEN(A111)</f>
        <v>365</v>
      </c>
      <c r="L111" s="1" t="str">
        <f t="shared" si="12"/>
        <v>110</v>
      </c>
      <c r="M111" s="1" t="str">
        <f t="shared" si="10"/>
        <v>Matthew-Olyphant-Carousel-1997.jpg</v>
      </c>
      <c r="N111" s="1" t="str">
        <f t="shared" si="11"/>
        <v>1600</v>
      </c>
      <c r="O111" s="1" t="str">
        <f t="shared" si="11"/>
        <v>1720</v>
      </c>
      <c r="P111" s="1" t="str">
        <f t="shared" si="11"/>
        <v>portrait</v>
      </c>
      <c r="Q111" s="1" t="str">
        <f>SUBSTITUTE(MID($A111,I111+1,J111-I111-1),J$1&amp;":","")</f>
        <v>Matthew Olyphant - Carousel - 1997 - Spray paint,oil,oil paint stick,on canvas - 68&amp;#34; x 72&amp;#34;</v>
      </c>
    </row>
    <row r="112" spans="1:17">
      <c r="A112" t="s">
        <v>109</v>
      </c>
      <c r="B112">
        <f t="shared" si="8"/>
        <v>10</v>
      </c>
      <c r="C112">
        <f t="shared" si="14"/>
        <v>52</v>
      </c>
      <c r="D112">
        <f t="shared" si="14"/>
        <v>66</v>
      </c>
      <c r="E112">
        <f t="shared" si="14"/>
        <v>81</v>
      </c>
      <c r="F112">
        <f t="shared" si="14"/>
        <v>102</v>
      </c>
      <c r="G112">
        <f t="shared" si="14"/>
        <v>113</v>
      </c>
      <c r="H112">
        <f t="shared" si="14"/>
        <v>154</v>
      </c>
      <c r="I112">
        <f t="shared" si="14"/>
        <v>266</v>
      </c>
      <c r="J112">
        <f t="shared" si="14"/>
        <v>380</v>
      </c>
      <c r="K112">
        <f>LEN(A112)</f>
        <v>383</v>
      </c>
      <c r="L112" s="1" t="str">
        <f t="shared" si="12"/>
        <v>111</v>
      </c>
      <c r="M112" s="1" t="str">
        <f t="shared" si="10"/>
        <v>Matthew-Olyphant-Criminal-1996.jpg</v>
      </c>
      <c r="N112" s="1" t="str">
        <f t="shared" si="11"/>
        <v>1600</v>
      </c>
      <c r="O112" s="1" t="str">
        <f t="shared" si="11"/>
        <v>1698</v>
      </c>
      <c r="P112" s="1" t="str">
        <f t="shared" si="11"/>
        <v>portrait</v>
      </c>
      <c r="Q112" s="1" t="str">
        <f>SUBSTITUTE(MID($A112,I112+1,J112-I112-1),J$1&amp;":","")</f>
        <v>Matthew Olyphant - Criminal - 1996 - Oil,oil paint stick,spray paint,charcoal,on canvas - 68&amp;#34; x 72&amp;#34;</v>
      </c>
    </row>
    <row r="113" spans="1:17">
      <c r="A113" t="s">
        <v>110</v>
      </c>
      <c r="B113">
        <f t="shared" si="8"/>
        <v>10</v>
      </c>
      <c r="C113">
        <f t="shared" si="14"/>
        <v>49</v>
      </c>
      <c r="D113">
        <f t="shared" si="14"/>
        <v>63</v>
      </c>
      <c r="E113">
        <f t="shared" si="14"/>
        <v>78</v>
      </c>
      <c r="F113">
        <f t="shared" si="14"/>
        <v>99</v>
      </c>
      <c r="G113">
        <f t="shared" si="14"/>
        <v>110</v>
      </c>
      <c r="H113">
        <f t="shared" si="14"/>
        <v>148</v>
      </c>
      <c r="I113">
        <f t="shared" si="14"/>
        <v>240</v>
      </c>
      <c r="J113">
        <f t="shared" si="14"/>
        <v>334</v>
      </c>
      <c r="K113">
        <f>LEN(A113)</f>
        <v>337</v>
      </c>
      <c r="L113" s="1" t="str">
        <f t="shared" si="12"/>
        <v>112</v>
      </c>
      <c r="M113" s="1" t="str">
        <f t="shared" si="10"/>
        <v>Matthew-Olyphant-Devil-1997.jpg</v>
      </c>
      <c r="N113" s="1" t="str">
        <f t="shared" si="11"/>
        <v>1600</v>
      </c>
      <c r="O113" s="1" t="str">
        <f t="shared" si="11"/>
        <v>2018</v>
      </c>
      <c r="P113" s="1" t="str">
        <f t="shared" si="11"/>
        <v>portrait</v>
      </c>
      <c r="Q113" s="1" t="str">
        <f>SUBSTITUTE(MID($A113,I113+1,J113-I113-1),J$1&amp;":","")</f>
        <v>Matthew Olyphant - Devil - 1997 - Acrylic,spray paint,oil,on canvas - 32&amp;#34; x 44&amp;#34;</v>
      </c>
    </row>
    <row r="114" spans="1:17">
      <c r="A114" t="s">
        <v>111</v>
      </c>
      <c r="B114">
        <f t="shared" si="8"/>
        <v>10</v>
      </c>
      <c r="C114">
        <f t="shared" si="14"/>
        <v>49</v>
      </c>
      <c r="D114">
        <f t="shared" si="14"/>
        <v>63</v>
      </c>
      <c r="E114">
        <f t="shared" si="14"/>
        <v>78</v>
      </c>
      <c r="F114">
        <f t="shared" si="14"/>
        <v>99</v>
      </c>
      <c r="G114">
        <f t="shared" si="14"/>
        <v>110</v>
      </c>
      <c r="H114">
        <f t="shared" si="14"/>
        <v>148</v>
      </c>
      <c r="I114">
        <f t="shared" si="14"/>
        <v>237</v>
      </c>
      <c r="J114">
        <f t="shared" si="14"/>
        <v>328</v>
      </c>
      <c r="K114">
        <f>LEN(A114)</f>
        <v>331</v>
      </c>
      <c r="L114" s="1" t="str">
        <f t="shared" si="12"/>
        <v>113</v>
      </c>
      <c r="M114" s="1" t="str">
        <f t="shared" si="10"/>
        <v>Matthew-Olyphant-Ether-1998.jpg</v>
      </c>
      <c r="N114" s="1" t="str">
        <f t="shared" si="11"/>
        <v>1600</v>
      </c>
      <c r="O114" s="1" t="str">
        <f t="shared" si="11"/>
        <v>1988</v>
      </c>
      <c r="P114" s="1" t="str">
        <f t="shared" si="11"/>
        <v>portrait</v>
      </c>
      <c r="Q114" s="1" t="str">
        <f>SUBSTITUTE(MID($A114,I114+1,J114-I114-1),J$1&amp;":","")</f>
        <v>Matthew Olyphant - Ether - 1998 - Spray paint,charcoal,on canvas - 34&amp;#34; x 44&amp;#34;</v>
      </c>
    </row>
    <row r="115" spans="1:17">
      <c r="A115" t="s">
        <v>112</v>
      </c>
      <c r="B115">
        <f t="shared" si="8"/>
        <v>10</v>
      </c>
      <c r="C115">
        <f t="shared" ref="C115:J130" si="15">SEARCH("|",$A115,B115+1)</f>
        <v>60</v>
      </c>
      <c r="D115">
        <f t="shared" si="15"/>
        <v>74</v>
      </c>
      <c r="E115">
        <f t="shared" si="15"/>
        <v>89</v>
      </c>
      <c r="F115">
        <f t="shared" si="15"/>
        <v>110</v>
      </c>
      <c r="G115">
        <f t="shared" si="15"/>
        <v>121</v>
      </c>
      <c r="H115">
        <f t="shared" si="15"/>
        <v>170</v>
      </c>
      <c r="I115">
        <f t="shared" si="15"/>
        <v>261</v>
      </c>
      <c r="J115">
        <f t="shared" si="15"/>
        <v>354</v>
      </c>
      <c r="K115">
        <f>LEN(A115)</f>
        <v>357</v>
      </c>
      <c r="L115" s="1" t="str">
        <f t="shared" si="12"/>
        <v>114</v>
      </c>
      <c r="M115" s="1" t="str">
        <f t="shared" si="10"/>
        <v>Matthew-Olyphant-Drinks-are-on-Me-1997.jpg</v>
      </c>
      <c r="N115" s="1" t="str">
        <f t="shared" si="11"/>
        <v>1600</v>
      </c>
      <c r="O115" s="1" t="str">
        <f t="shared" si="11"/>
        <v>2082</v>
      </c>
      <c r="P115" s="1" t="str">
        <f t="shared" si="11"/>
        <v>portrait</v>
      </c>
      <c r="Q115" s="1" t="str">
        <f>SUBSTITUTE(MID($A115,I115+1,J115-I115-1),J$1&amp;":","")</f>
        <v>Matthew Olyphant - Drinks are on Me - 1997 - Spray paint on canvas - 34&amp;#34; x 44&amp;#34;</v>
      </c>
    </row>
    <row r="116" spans="1:17">
      <c r="A116" t="s">
        <v>113</v>
      </c>
      <c r="B116">
        <f t="shared" si="8"/>
        <v>10</v>
      </c>
      <c r="C116">
        <f t="shared" si="15"/>
        <v>59</v>
      </c>
      <c r="D116">
        <f t="shared" si="15"/>
        <v>73</v>
      </c>
      <c r="E116">
        <f t="shared" si="15"/>
        <v>88</v>
      </c>
      <c r="F116">
        <f t="shared" si="15"/>
        <v>110</v>
      </c>
      <c r="G116">
        <f t="shared" si="15"/>
        <v>121</v>
      </c>
      <c r="H116">
        <f t="shared" si="15"/>
        <v>169</v>
      </c>
      <c r="I116">
        <f t="shared" si="15"/>
        <v>279</v>
      </c>
      <c r="J116">
        <f t="shared" si="15"/>
        <v>391</v>
      </c>
      <c r="K116">
        <f>LEN(A116)</f>
        <v>394</v>
      </c>
      <c r="L116" s="1" t="str">
        <f t="shared" si="12"/>
        <v>115</v>
      </c>
      <c r="M116" s="1" t="str">
        <f t="shared" si="10"/>
        <v>Matthew-Olyphant-I-Think-Im-Dumb-1994.jpg</v>
      </c>
      <c r="N116" s="1" t="str">
        <f t="shared" si="11"/>
        <v>1600</v>
      </c>
      <c r="O116" s="1" t="str">
        <f t="shared" si="11"/>
        <v>1500</v>
      </c>
      <c r="P116" s="1" t="str">
        <f t="shared" si="11"/>
        <v>landscape</v>
      </c>
      <c r="Q116" s="1" t="str">
        <f>SUBSTITUTE(MID($A116,I116+1,J116-I116-1),J$1&amp;":","")</f>
        <v>Matthew Olyphant - I Think Im Dumb - 1994 - Oil,oil paint stick,spray paint,on canvas - 68&amp;#34; x 72&amp;#34;</v>
      </c>
    </row>
    <row r="117" spans="1:17">
      <c r="A117" t="s">
        <v>114</v>
      </c>
      <c r="B117">
        <f t="shared" si="8"/>
        <v>10</v>
      </c>
      <c r="C117">
        <f t="shared" si="15"/>
        <v>61</v>
      </c>
      <c r="D117">
        <f t="shared" si="15"/>
        <v>75</v>
      </c>
      <c r="E117">
        <f t="shared" si="15"/>
        <v>90</v>
      </c>
      <c r="F117">
        <f t="shared" si="15"/>
        <v>111</v>
      </c>
      <c r="G117">
        <f t="shared" si="15"/>
        <v>122</v>
      </c>
      <c r="H117">
        <f t="shared" si="15"/>
        <v>172</v>
      </c>
      <c r="I117">
        <f t="shared" si="15"/>
        <v>272</v>
      </c>
      <c r="J117">
        <f t="shared" si="15"/>
        <v>374</v>
      </c>
      <c r="K117">
        <f>LEN(A117)</f>
        <v>377</v>
      </c>
      <c r="L117" s="1" t="str">
        <f t="shared" si="12"/>
        <v>116</v>
      </c>
      <c r="M117" s="1" t="str">
        <f t="shared" si="10"/>
        <v>Matthew-Olyphant-Untitled-(figure)-1995.jpg</v>
      </c>
      <c r="N117" s="1" t="str">
        <f t="shared" si="11"/>
        <v>1600</v>
      </c>
      <c r="O117" s="1" t="str">
        <f t="shared" si="11"/>
        <v>1840</v>
      </c>
      <c r="P117" s="1" t="str">
        <f t="shared" si="11"/>
        <v>portrait</v>
      </c>
      <c r="Q117" s="1" t="str">
        <f>SUBSTITUTE(MID($A117,I117+1,J117-I117-1),J$1&amp;":","")</f>
        <v>Matthew Olyphant - Untitled (figure) - 1995 - Oil,oil paint stick,on canvas - 44&amp;#34; x 56&amp;#34;</v>
      </c>
    </row>
    <row r="118" spans="1:17">
      <c r="A118" t="s">
        <v>115</v>
      </c>
      <c r="B118">
        <f t="shared" si="8"/>
        <v>10</v>
      </c>
      <c r="C118">
        <f t="shared" si="15"/>
        <v>60</v>
      </c>
      <c r="D118">
        <f t="shared" si="15"/>
        <v>74</v>
      </c>
      <c r="E118">
        <f t="shared" si="15"/>
        <v>89</v>
      </c>
      <c r="F118">
        <f t="shared" si="15"/>
        <v>110</v>
      </c>
      <c r="G118">
        <f t="shared" si="15"/>
        <v>121</v>
      </c>
      <c r="H118">
        <f t="shared" si="15"/>
        <v>170</v>
      </c>
      <c r="I118">
        <f t="shared" si="15"/>
        <v>273</v>
      </c>
      <c r="J118">
        <f t="shared" si="15"/>
        <v>378</v>
      </c>
      <c r="K118">
        <f>LEN(A118)</f>
        <v>381</v>
      </c>
      <c r="L118" s="1" t="str">
        <f t="shared" si="12"/>
        <v>117</v>
      </c>
      <c r="M118" s="1" t="str">
        <f t="shared" si="10"/>
        <v>Matthew-Olyphant-Easy-Mark-Sucker-1995.jpg</v>
      </c>
      <c r="N118" s="1" t="str">
        <f t="shared" si="11"/>
        <v>1600</v>
      </c>
      <c r="O118" s="1" t="str">
        <f t="shared" si="11"/>
        <v>1654</v>
      </c>
      <c r="P118" s="1" t="str">
        <f t="shared" si="11"/>
        <v>portrait</v>
      </c>
      <c r="Q118" s="1" t="str">
        <f>SUBSTITUTE(MID($A118,I118+1,J118-I118-1),J$1&amp;":","")</f>
        <v>Matthew Olyphant - Easy Mark Sucker - 1995 - Oil,spray paint,acrylic,on canvas - 68&amp;#34; x 72&amp;#34;</v>
      </c>
    </row>
    <row r="119" spans="1:17">
      <c r="A119" t="s">
        <v>116</v>
      </c>
      <c r="B119">
        <f t="shared" si="8"/>
        <v>10</v>
      </c>
      <c r="C119">
        <f t="shared" si="15"/>
        <v>64</v>
      </c>
      <c r="D119">
        <f t="shared" si="15"/>
        <v>78</v>
      </c>
      <c r="E119">
        <f t="shared" si="15"/>
        <v>93</v>
      </c>
      <c r="F119">
        <f t="shared" si="15"/>
        <v>115</v>
      </c>
      <c r="G119">
        <f t="shared" si="15"/>
        <v>126</v>
      </c>
      <c r="H119">
        <f t="shared" si="15"/>
        <v>179</v>
      </c>
      <c r="I119">
        <f t="shared" si="15"/>
        <v>307</v>
      </c>
      <c r="J119">
        <f t="shared" si="15"/>
        <v>437</v>
      </c>
      <c r="K119">
        <f>LEN(A119)</f>
        <v>440</v>
      </c>
      <c r="L119" s="1" t="str">
        <f t="shared" si="12"/>
        <v>118</v>
      </c>
      <c r="M119" s="1" t="str">
        <f t="shared" si="10"/>
        <v>Matthew-Olyphant-Dream-a-little-Dream-1997.jpg</v>
      </c>
      <c r="N119" s="1" t="str">
        <f t="shared" si="11"/>
        <v>1600</v>
      </c>
      <c r="O119" s="1" t="str">
        <f t="shared" si="11"/>
        <v>1584</v>
      </c>
      <c r="P119" s="1" t="str">
        <f t="shared" si="11"/>
        <v>landscape</v>
      </c>
      <c r="Q119" s="1" t="str">
        <f>SUBSTITUTE(MID($A119,I119+1,J119-I119-1),J$1&amp;":","")</f>
        <v>Matthew Olyphant - Dream a little Dream - 1997 - Oil,spray paint,fabric spray,oil paint stick,on canvas - 72&amp;#34; x 72&amp;#34;</v>
      </c>
    </row>
    <row r="120" spans="1:17">
      <c r="A120" t="s">
        <v>117</v>
      </c>
      <c r="B120">
        <f t="shared" si="8"/>
        <v>10</v>
      </c>
      <c r="C120">
        <f t="shared" si="15"/>
        <v>48</v>
      </c>
      <c r="D120">
        <f t="shared" si="15"/>
        <v>62</v>
      </c>
      <c r="E120">
        <f t="shared" si="15"/>
        <v>77</v>
      </c>
      <c r="F120">
        <f t="shared" si="15"/>
        <v>99</v>
      </c>
      <c r="G120">
        <f t="shared" si="15"/>
        <v>110</v>
      </c>
      <c r="H120">
        <f t="shared" si="15"/>
        <v>147</v>
      </c>
      <c r="I120">
        <f t="shared" si="15"/>
        <v>234</v>
      </c>
      <c r="J120">
        <f t="shared" si="15"/>
        <v>323</v>
      </c>
      <c r="K120">
        <f>LEN(A120)</f>
        <v>326</v>
      </c>
      <c r="L120" s="1" t="str">
        <f t="shared" si="12"/>
        <v>119</v>
      </c>
      <c r="M120" s="1" t="str">
        <f t="shared" si="10"/>
        <v>Matthew-Olyphant-SPHH-1995.jpg</v>
      </c>
      <c r="N120" s="1" t="str">
        <f t="shared" si="11"/>
        <v>1600</v>
      </c>
      <c r="O120" s="1" t="str">
        <f t="shared" si="11"/>
        <v>1551</v>
      </c>
      <c r="P120" s="1" t="str">
        <f t="shared" si="11"/>
        <v>landscape</v>
      </c>
      <c r="Q120" s="1" t="str">
        <f>SUBSTITUTE(MID($A120,I120+1,J120-I120-1),J$1&amp;":","")</f>
        <v>Matthew Olyphant - SPHH - 1995 - Oil,oil paint stick,on canvas - 72&amp;#34; x 72&amp;#34;</v>
      </c>
    </row>
    <row r="121" spans="1:17">
      <c r="A121" t="s">
        <v>118</v>
      </c>
      <c r="B121">
        <f t="shared" si="8"/>
        <v>10</v>
      </c>
      <c r="C121">
        <f t="shared" si="15"/>
        <v>71</v>
      </c>
      <c r="D121">
        <f t="shared" si="15"/>
        <v>85</v>
      </c>
      <c r="E121">
        <f t="shared" si="15"/>
        <v>100</v>
      </c>
      <c r="F121">
        <f t="shared" si="15"/>
        <v>121</v>
      </c>
      <c r="G121">
        <f t="shared" si="15"/>
        <v>132</v>
      </c>
      <c r="H121">
        <f t="shared" si="15"/>
        <v>192</v>
      </c>
      <c r="I121">
        <f t="shared" si="15"/>
        <v>330</v>
      </c>
      <c r="J121">
        <f t="shared" si="15"/>
        <v>470</v>
      </c>
      <c r="K121">
        <f>LEN(A121)</f>
        <v>473</v>
      </c>
      <c r="L121" s="1" t="str">
        <f t="shared" si="12"/>
        <v>120</v>
      </c>
      <c r="M121" s="1" t="str">
        <f t="shared" si="10"/>
        <v>Matthew-Olyphant-First-Class-Petty-Officer-1-1998.jpg</v>
      </c>
      <c r="N121" s="1" t="str">
        <f t="shared" si="11"/>
        <v>1600</v>
      </c>
      <c r="O121" s="1" t="str">
        <f t="shared" si="11"/>
        <v>1816</v>
      </c>
      <c r="P121" s="1" t="str">
        <f t="shared" si="11"/>
        <v>portrait</v>
      </c>
      <c r="Q121" s="1" t="str">
        <f>SUBSTITUTE(MID($A121,I121+1,J121-I121-1),J$1&amp;":","")</f>
        <v>Matthew Olyphant - First Class Petty Officer - 1998 - Diptych - Acrylic,oil,oil paint stick,spray paint,in canvas - 48&amp;#34; x 72&amp;#34;</v>
      </c>
    </row>
    <row r="122" spans="1:17">
      <c r="A122" t="s">
        <v>119</v>
      </c>
      <c r="B122">
        <f t="shared" si="8"/>
        <v>10</v>
      </c>
      <c r="C122">
        <f t="shared" si="15"/>
        <v>71</v>
      </c>
      <c r="D122">
        <f t="shared" si="15"/>
        <v>85</v>
      </c>
      <c r="E122">
        <f t="shared" si="15"/>
        <v>100</v>
      </c>
      <c r="F122">
        <f t="shared" si="15"/>
        <v>121</v>
      </c>
      <c r="G122">
        <f t="shared" si="15"/>
        <v>132</v>
      </c>
      <c r="H122">
        <f t="shared" si="15"/>
        <v>192</v>
      </c>
      <c r="I122">
        <f t="shared" si="15"/>
        <v>330</v>
      </c>
      <c r="J122">
        <f t="shared" si="15"/>
        <v>470</v>
      </c>
      <c r="K122">
        <f>LEN(A122)</f>
        <v>473</v>
      </c>
      <c r="L122" s="1" t="str">
        <f t="shared" si="12"/>
        <v>121</v>
      </c>
      <c r="M122" s="1" t="str">
        <f t="shared" si="10"/>
        <v>Matthew-Olyphant-First-Class-Petty-Officer-2-1998.jpg</v>
      </c>
      <c r="N122" s="1" t="str">
        <f t="shared" si="11"/>
        <v>1600</v>
      </c>
      <c r="O122" s="1" t="str">
        <f t="shared" si="11"/>
        <v>1861</v>
      </c>
      <c r="P122" s="1" t="str">
        <f t="shared" si="11"/>
        <v>portrait</v>
      </c>
      <c r="Q122" s="1" t="str">
        <f>SUBSTITUTE(MID($A122,I122+1,J122-I122-1),J$1&amp;":","")</f>
        <v>Matthew Olyphant - First Class Petty Officer - 1998 - Diptych - Acrylic,oil,oil paint stick,spray paint,in canvas - 48&amp;#34; x 72&amp;#34;</v>
      </c>
    </row>
    <row r="123" spans="1:17">
      <c r="A123" t="s">
        <v>120</v>
      </c>
      <c r="B123">
        <f t="shared" si="8"/>
        <v>10</v>
      </c>
      <c r="C123">
        <f t="shared" si="15"/>
        <v>50</v>
      </c>
      <c r="D123">
        <f t="shared" si="15"/>
        <v>64</v>
      </c>
      <c r="E123">
        <f t="shared" si="15"/>
        <v>79</v>
      </c>
      <c r="F123">
        <f t="shared" si="15"/>
        <v>100</v>
      </c>
      <c r="G123">
        <f t="shared" si="15"/>
        <v>111</v>
      </c>
      <c r="H123">
        <f t="shared" si="15"/>
        <v>150</v>
      </c>
      <c r="I123">
        <f t="shared" si="15"/>
        <v>235</v>
      </c>
      <c r="J123">
        <f t="shared" si="15"/>
        <v>322</v>
      </c>
      <c r="K123">
        <f>LEN(A123)</f>
        <v>325</v>
      </c>
      <c r="L123" s="1" t="str">
        <f t="shared" si="12"/>
        <v>122</v>
      </c>
      <c r="M123" s="1" t="str">
        <f t="shared" si="10"/>
        <v>Matthew-Olyphant-Heavan-1999.jpg</v>
      </c>
      <c r="N123" s="1" t="str">
        <f t="shared" si="11"/>
        <v>1600</v>
      </c>
      <c r="O123" s="1" t="str">
        <f t="shared" si="11"/>
        <v>2903</v>
      </c>
      <c r="P123" s="1" t="str">
        <f t="shared" si="11"/>
        <v>portrait</v>
      </c>
      <c r="Q123" s="1" t="str">
        <f>SUBSTITUTE(MID($A123,I123+1,J123-I123-1),J$1&amp;":","")</f>
        <v>Matthew Olyphant - Heavan - 1999 - Spray paint,oil,on canvas - 26&amp;#34; x 42&amp;#34;</v>
      </c>
    </row>
    <row r="124" spans="1:17">
      <c r="A124" t="s">
        <v>121</v>
      </c>
      <c r="B124">
        <f t="shared" si="8"/>
        <v>10</v>
      </c>
      <c r="C124">
        <f t="shared" si="15"/>
        <v>63</v>
      </c>
      <c r="D124">
        <f t="shared" si="15"/>
        <v>77</v>
      </c>
      <c r="E124">
        <f t="shared" si="15"/>
        <v>92</v>
      </c>
      <c r="F124">
        <f t="shared" si="15"/>
        <v>113</v>
      </c>
      <c r="G124">
        <f t="shared" si="15"/>
        <v>124</v>
      </c>
      <c r="H124">
        <f t="shared" si="15"/>
        <v>176</v>
      </c>
      <c r="I124">
        <f t="shared" si="15"/>
        <v>295</v>
      </c>
      <c r="J124">
        <f t="shared" si="15"/>
        <v>416</v>
      </c>
      <c r="K124">
        <f>LEN(A124)</f>
        <v>419</v>
      </c>
      <c r="L124" s="1" t="str">
        <f t="shared" si="12"/>
        <v>123</v>
      </c>
      <c r="M124" s="1" t="str">
        <f t="shared" si="10"/>
        <v>Matthew-Olyphant-Separation-of-Power-1996.jpg</v>
      </c>
      <c r="N124" s="1" t="str">
        <f t="shared" si="11"/>
        <v>1600</v>
      </c>
      <c r="O124" s="1" t="str">
        <f t="shared" si="11"/>
        <v>1764</v>
      </c>
      <c r="P124" s="1" t="str">
        <f t="shared" si="11"/>
        <v>portrait</v>
      </c>
      <c r="Q124" s="1" t="str">
        <f>SUBSTITUTE(MID($A124,I124+1,J124-I124-1),J$1&amp;":","")</f>
        <v>Matthew Olyphant - Separation of Power - 1996 - Acrylic,charcoal,oil,oil paint stick,on canvas - 72&amp;#34; x 72&amp;#34;</v>
      </c>
    </row>
    <row r="125" spans="1:17">
      <c r="A125" t="s">
        <v>122</v>
      </c>
      <c r="B125">
        <f t="shared" si="8"/>
        <v>10</v>
      </c>
      <c r="C125">
        <f t="shared" si="15"/>
        <v>61</v>
      </c>
      <c r="D125">
        <f t="shared" si="15"/>
        <v>75</v>
      </c>
      <c r="E125">
        <f t="shared" si="15"/>
        <v>90</v>
      </c>
      <c r="F125">
        <f t="shared" si="15"/>
        <v>112</v>
      </c>
      <c r="G125">
        <f t="shared" si="15"/>
        <v>123</v>
      </c>
      <c r="H125">
        <f t="shared" si="15"/>
        <v>173</v>
      </c>
      <c r="I125">
        <f t="shared" si="15"/>
        <v>332</v>
      </c>
      <c r="J125">
        <f t="shared" si="15"/>
        <v>493</v>
      </c>
      <c r="K125">
        <f>LEN(A125)</f>
        <v>496</v>
      </c>
      <c r="L125" s="1" t="str">
        <f t="shared" si="12"/>
        <v>124</v>
      </c>
      <c r="M125" s="1" t="str">
        <f t="shared" si="10"/>
        <v>Matthew-Olyphant-Hurry-up-and-Wait-1995.jpg</v>
      </c>
      <c r="N125" s="1" t="str">
        <f t="shared" si="11"/>
        <v>1600</v>
      </c>
      <c r="O125" s="1" t="str">
        <f t="shared" si="11"/>
        <v>1304</v>
      </c>
      <c r="P125" s="1" t="str">
        <f t="shared" si="11"/>
        <v>landscape</v>
      </c>
      <c r="Q125" s="1" t="str">
        <f>SUBSTITUTE(MID($A125,I125+1,J125-I125-1),J$1&amp;":","")</f>
        <v>Matthew Olyphant - Hurry up and Wait - 1995 - oil,acrylic,spray paint,paint brush,coffee mug,tequila bottle,cigarettes,nails,on canvas - 44&amp;#34; x 68&amp;#34;</v>
      </c>
    </row>
    <row r="126" spans="1:17">
      <c r="A126" t="s">
        <v>123</v>
      </c>
      <c r="B126">
        <f t="shared" si="8"/>
        <v>10</v>
      </c>
      <c r="C126">
        <f t="shared" si="15"/>
        <v>65</v>
      </c>
      <c r="D126">
        <f t="shared" si="15"/>
        <v>79</v>
      </c>
      <c r="E126">
        <f t="shared" si="15"/>
        <v>94</v>
      </c>
      <c r="F126">
        <f t="shared" si="15"/>
        <v>115</v>
      </c>
      <c r="G126">
        <f t="shared" si="15"/>
        <v>126</v>
      </c>
      <c r="H126">
        <f t="shared" si="15"/>
        <v>180</v>
      </c>
      <c r="I126">
        <f t="shared" si="15"/>
        <v>300</v>
      </c>
      <c r="J126">
        <f t="shared" si="15"/>
        <v>422</v>
      </c>
      <c r="K126">
        <f>LEN(A126)</f>
        <v>425</v>
      </c>
      <c r="L126" s="1" t="str">
        <f t="shared" si="12"/>
        <v>125</v>
      </c>
      <c r="M126" s="1" t="str">
        <f t="shared" si="10"/>
        <v>Matthew-Olyphant-Martini-(with-spider)-1995.jpg</v>
      </c>
      <c r="N126" s="1" t="str">
        <f t="shared" si="11"/>
        <v>1600</v>
      </c>
      <c r="O126" s="1" t="str">
        <f t="shared" si="11"/>
        <v>2031</v>
      </c>
      <c r="P126" s="1" t="str">
        <f t="shared" si="11"/>
        <v>portrait</v>
      </c>
      <c r="Q126" s="1" t="str">
        <f>SUBSTITUTE(MID($A126,I126+1,J126-I126-1),J$1&amp;":","")</f>
        <v>Matthew Olyphant - Martini (with spider) - 1995 - Spray paint,acrylic,oil paint stick,on canvas - 36&amp;#34; x 42&amp;#34;</v>
      </c>
    </row>
    <row r="127" spans="1:17">
      <c r="A127" t="s">
        <v>124</v>
      </c>
      <c r="B127">
        <f t="shared" si="8"/>
        <v>10</v>
      </c>
      <c r="C127">
        <f t="shared" si="15"/>
        <v>58</v>
      </c>
      <c r="D127">
        <f t="shared" si="15"/>
        <v>72</v>
      </c>
      <c r="E127">
        <f t="shared" si="15"/>
        <v>87</v>
      </c>
      <c r="F127">
        <f t="shared" si="15"/>
        <v>108</v>
      </c>
      <c r="G127">
        <f t="shared" si="15"/>
        <v>119</v>
      </c>
      <c r="H127">
        <f t="shared" si="15"/>
        <v>166</v>
      </c>
      <c r="I127">
        <f t="shared" si="15"/>
        <v>301</v>
      </c>
      <c r="J127">
        <f t="shared" si="15"/>
        <v>438</v>
      </c>
      <c r="K127">
        <f>LEN(A127)</f>
        <v>441</v>
      </c>
      <c r="L127" s="1" t="str">
        <f t="shared" si="12"/>
        <v>126</v>
      </c>
      <c r="M127" s="1" t="str">
        <f t="shared" si="10"/>
        <v>Matthew-Olyphant-Matter-of-Time-1996.jpg</v>
      </c>
      <c r="N127" s="1" t="str">
        <f t="shared" si="11"/>
        <v>1600</v>
      </c>
      <c r="O127" s="1" t="str">
        <f t="shared" si="11"/>
        <v>1953</v>
      </c>
      <c r="P127" s="1" t="str">
        <f t="shared" si="11"/>
        <v>portrait</v>
      </c>
      <c r="Q127" s="1" t="str">
        <f>SUBSTITUTE(MID($A127,I127+1,J127-I127-1),J$1&amp;":","")</f>
        <v>Matthew Olyphant - Matter of Time - 1996 - Acrylic,oil paint stick,spray paint,American flag,staples,on canvas - 48&amp;#34; x 58&amp;#34;</v>
      </c>
    </row>
    <row r="128" spans="1:17">
      <c r="A128" t="s">
        <v>125</v>
      </c>
      <c r="B128">
        <f t="shared" si="8"/>
        <v>10</v>
      </c>
      <c r="C128">
        <f t="shared" si="15"/>
        <v>59</v>
      </c>
      <c r="D128">
        <f t="shared" si="15"/>
        <v>73</v>
      </c>
      <c r="E128">
        <f t="shared" si="15"/>
        <v>88</v>
      </c>
      <c r="F128">
        <f t="shared" si="15"/>
        <v>110</v>
      </c>
      <c r="G128">
        <f t="shared" si="15"/>
        <v>121</v>
      </c>
      <c r="H128">
        <f t="shared" si="15"/>
        <v>169</v>
      </c>
      <c r="I128">
        <f t="shared" si="15"/>
        <v>276</v>
      </c>
      <c r="J128">
        <f t="shared" si="15"/>
        <v>385</v>
      </c>
      <c r="K128">
        <f>LEN(A128)</f>
        <v>388</v>
      </c>
      <c r="L128" s="1" t="str">
        <f t="shared" si="12"/>
        <v>127</v>
      </c>
      <c r="M128" s="1" t="str">
        <f t="shared" si="10"/>
        <v>Matthew-Olyphant-Field-of-Dreams-2000.jpg</v>
      </c>
      <c r="N128" s="1" t="str">
        <f t="shared" si="11"/>
        <v>1600</v>
      </c>
      <c r="O128" s="1" t="str">
        <f t="shared" si="11"/>
        <v>1056</v>
      </c>
      <c r="P128" s="1" t="str">
        <f t="shared" si="11"/>
        <v>landscape</v>
      </c>
      <c r="Q128" s="1" t="str">
        <f>SUBSTITUTE(MID($A128,I128+1,J128-I128-1),J$1&amp;":","")</f>
        <v>Matthew Olyphant - Field of Dreams - 2000 - Oil,oil paint stick,charcoal,on canvas - 48&amp;#34; x 72&amp;#34;</v>
      </c>
    </row>
    <row r="129" spans="1:17">
      <c r="A129" t="s">
        <v>126</v>
      </c>
      <c r="B129">
        <f t="shared" si="8"/>
        <v>10</v>
      </c>
      <c r="C129">
        <f t="shared" si="15"/>
        <v>52</v>
      </c>
      <c r="D129">
        <f t="shared" si="15"/>
        <v>66</v>
      </c>
      <c r="E129">
        <f t="shared" si="15"/>
        <v>81</v>
      </c>
      <c r="F129">
        <f t="shared" si="15"/>
        <v>102</v>
      </c>
      <c r="G129">
        <f t="shared" si="15"/>
        <v>113</v>
      </c>
      <c r="H129">
        <f t="shared" si="15"/>
        <v>154</v>
      </c>
      <c r="I129">
        <f t="shared" si="15"/>
        <v>254</v>
      </c>
      <c r="J129">
        <f t="shared" si="15"/>
        <v>356</v>
      </c>
      <c r="K129">
        <f>LEN(A129)</f>
        <v>359</v>
      </c>
      <c r="L129" s="1" t="str">
        <f t="shared" si="12"/>
        <v>128</v>
      </c>
      <c r="M129" s="1" t="str">
        <f t="shared" si="10"/>
        <v>Matthew-Olyphant-Patience-2001.jpg</v>
      </c>
      <c r="N129" s="1" t="str">
        <f t="shared" si="11"/>
        <v>1600</v>
      </c>
      <c r="O129" s="1" t="str">
        <f t="shared" si="11"/>
        <v>2627</v>
      </c>
      <c r="P129" s="1" t="str">
        <f t="shared" si="11"/>
        <v>portrait</v>
      </c>
      <c r="Q129" s="1" t="str">
        <f>SUBSTITUTE(MID($A129,I129+1,J129-I129-1),J$1&amp;":","")</f>
        <v>Matthew Olyphant - Patience - 2001 - Spray paint,acrylic,charcoal,on canvas - 28&amp;#34; x 42&amp;#34;</v>
      </c>
    </row>
    <row r="130" spans="1:17">
      <c r="A130" t="s">
        <v>127</v>
      </c>
      <c r="B130">
        <f t="shared" si="8"/>
        <v>10</v>
      </c>
      <c r="C130">
        <f t="shared" si="15"/>
        <v>55</v>
      </c>
      <c r="D130">
        <f t="shared" si="15"/>
        <v>69</v>
      </c>
      <c r="E130">
        <f t="shared" si="15"/>
        <v>84</v>
      </c>
      <c r="F130">
        <f t="shared" si="15"/>
        <v>105</v>
      </c>
      <c r="G130">
        <f t="shared" si="15"/>
        <v>116</v>
      </c>
      <c r="H130">
        <f t="shared" si="15"/>
        <v>160</v>
      </c>
      <c r="I130">
        <f t="shared" si="15"/>
        <v>258</v>
      </c>
      <c r="J130">
        <f t="shared" si="15"/>
        <v>358</v>
      </c>
      <c r="K130">
        <f>LEN(A130)</f>
        <v>361</v>
      </c>
      <c r="L130" s="1" t="str">
        <f t="shared" si="12"/>
        <v>129</v>
      </c>
      <c r="M130" s="1" t="str">
        <f t="shared" si="10"/>
        <v>Matthew-Olyphant-Yellow-Dots-2001.jpg</v>
      </c>
      <c r="N130" s="1" t="str">
        <f t="shared" si="11"/>
        <v>1600</v>
      </c>
      <c r="O130" s="1" t="str">
        <f t="shared" si="11"/>
        <v>2014</v>
      </c>
      <c r="P130" s="1" t="str">
        <f t="shared" si="11"/>
        <v>portrait</v>
      </c>
      <c r="Q130" s="1" t="str">
        <f>SUBSTITUTE(MID($A130,I130+1,J130-I130-1),J$1&amp;":","")</f>
        <v>Matthew Olyphant - Yellow Dots - 2001 - Spray paint,oil,acrylic,on canvas - 26&amp;#34; x 38&amp;#34;</v>
      </c>
    </row>
    <row r="131" spans="1:17">
      <c r="A131" t="s">
        <v>128</v>
      </c>
      <c r="B131">
        <f t="shared" ref="B131:B194" si="16">SEARCH("|",$A131)</f>
        <v>10</v>
      </c>
      <c r="C131">
        <f t="shared" ref="C131:J146" si="17">SEARCH("|",$A131,B131+1)</f>
        <v>47</v>
      </c>
      <c r="D131">
        <f t="shared" si="17"/>
        <v>61</v>
      </c>
      <c r="E131">
        <f t="shared" si="17"/>
        <v>76</v>
      </c>
      <c r="F131">
        <f t="shared" si="17"/>
        <v>97</v>
      </c>
      <c r="G131">
        <f t="shared" si="17"/>
        <v>108</v>
      </c>
      <c r="H131">
        <f t="shared" si="17"/>
        <v>144</v>
      </c>
      <c r="I131">
        <f t="shared" si="17"/>
        <v>222</v>
      </c>
      <c r="J131">
        <f t="shared" si="17"/>
        <v>302</v>
      </c>
      <c r="K131">
        <f>LEN(A131)</f>
        <v>305</v>
      </c>
      <c r="L131" s="1" t="str">
        <f t="shared" si="12"/>
        <v>130</v>
      </c>
      <c r="M131" s="1" t="str">
        <f t="shared" ref="M131:M194" si="18">SUBSTITUTE(MID($A131,B131+1,C131-B131-1),C$1&amp;":","")</f>
        <v>Matthew-Olyphant-JMB-2000.jpg</v>
      </c>
      <c r="N131" s="1" t="str">
        <f t="shared" ref="N131:P194" si="19">SUBSTITUTE(MID($A131,C131+1,D131-C131-1),D$1&amp;":","")</f>
        <v>1600</v>
      </c>
      <c r="O131" s="1" t="str">
        <f t="shared" si="19"/>
        <v>2959</v>
      </c>
      <c r="P131" s="1" t="str">
        <f t="shared" si="19"/>
        <v>portrait</v>
      </c>
      <c r="Q131" s="1" t="str">
        <f>SUBSTITUTE(MID($A131,I131+1,J131-I131-1),J$1&amp;":","")</f>
        <v>Matthew Olyphant - JMB - 2000 - Spray paint on canvas - 24&amp;#34; x 38&amp;#34;</v>
      </c>
    </row>
    <row r="132" spans="1:17">
      <c r="A132" t="s">
        <v>129</v>
      </c>
      <c r="B132">
        <f t="shared" si="16"/>
        <v>10</v>
      </c>
      <c r="C132">
        <f t="shared" si="17"/>
        <v>57</v>
      </c>
      <c r="D132">
        <f t="shared" si="17"/>
        <v>71</v>
      </c>
      <c r="E132">
        <f t="shared" si="17"/>
        <v>86</v>
      </c>
      <c r="F132">
        <f t="shared" si="17"/>
        <v>107</v>
      </c>
      <c r="G132">
        <f t="shared" si="17"/>
        <v>118</v>
      </c>
      <c r="H132">
        <f t="shared" si="17"/>
        <v>164</v>
      </c>
      <c r="I132">
        <f t="shared" si="17"/>
        <v>258</v>
      </c>
      <c r="J132">
        <f t="shared" si="17"/>
        <v>354</v>
      </c>
      <c r="K132">
        <f>LEN(A132)</f>
        <v>357</v>
      </c>
      <c r="L132" s="1" t="str">
        <f t="shared" ref="L132:L195" si="20">SUBSTITUTE(LEFT(A132,B132-1),B$1&amp;":","")</f>
        <v>131</v>
      </c>
      <c r="M132" s="1" t="str">
        <f t="shared" si="18"/>
        <v>Matthew-Olyphant-Self-portrait-1995.jpg</v>
      </c>
      <c r="N132" s="1" t="str">
        <f t="shared" si="19"/>
        <v>1600</v>
      </c>
      <c r="O132" s="1" t="str">
        <f t="shared" si="19"/>
        <v>6243</v>
      </c>
      <c r="P132" s="1" t="str">
        <f t="shared" si="19"/>
        <v>portrait</v>
      </c>
      <c r="Q132" s="1" t="str">
        <f>SUBSTITUTE(MID($A132,I132+1,J132-I132-1),J$1&amp;":","")</f>
        <v>Matthew Olyphant - Self portrait - 1995 - Oil,ink,wire,on wood blocks - 10&amp;#34; x 54&amp;#34;</v>
      </c>
    </row>
    <row r="133" spans="1:17">
      <c r="A133" t="s">
        <v>130</v>
      </c>
      <c r="B133">
        <f t="shared" si="16"/>
        <v>10</v>
      </c>
      <c r="C133">
        <f t="shared" si="17"/>
        <v>48</v>
      </c>
      <c r="D133">
        <f t="shared" si="17"/>
        <v>62</v>
      </c>
      <c r="E133">
        <f t="shared" si="17"/>
        <v>77</v>
      </c>
      <c r="F133">
        <f t="shared" si="17"/>
        <v>99</v>
      </c>
      <c r="G133">
        <f t="shared" si="17"/>
        <v>110</v>
      </c>
      <c r="H133">
        <f t="shared" si="17"/>
        <v>147</v>
      </c>
      <c r="I133">
        <f t="shared" si="17"/>
        <v>261</v>
      </c>
      <c r="J133">
        <f t="shared" si="17"/>
        <v>377</v>
      </c>
      <c r="K133">
        <f>LEN(A133)</f>
        <v>380</v>
      </c>
      <c r="L133" s="1" t="str">
        <f t="shared" si="20"/>
        <v>132</v>
      </c>
      <c r="M133" s="1" t="str">
        <f t="shared" si="18"/>
        <v>Matthew-Olyphant-Soul-1997.jpg</v>
      </c>
      <c r="N133" s="1" t="str">
        <f t="shared" si="19"/>
        <v>1600</v>
      </c>
      <c r="O133" s="1" t="str">
        <f t="shared" si="19"/>
        <v>1507</v>
      </c>
      <c r="P133" s="1" t="str">
        <f t="shared" si="19"/>
        <v>landscape</v>
      </c>
      <c r="Q133" s="1" t="str">
        <f>SUBSTITUTE(MID($A133,I133+1,J133-I133-1),J$1&amp;":","")</f>
        <v>Matthew Olyphant - Soul - 1997 - Oil,spray paint,oil paint stick,acrylic,pastel,on canvas - 72&amp;#34; x 72&amp;#34;</v>
      </c>
    </row>
    <row r="134" spans="1:17">
      <c r="A134" t="s">
        <v>131</v>
      </c>
      <c r="B134">
        <f t="shared" si="16"/>
        <v>10</v>
      </c>
      <c r="C134">
        <f t="shared" si="17"/>
        <v>58</v>
      </c>
      <c r="D134">
        <f t="shared" si="17"/>
        <v>72</v>
      </c>
      <c r="E134">
        <f t="shared" si="17"/>
        <v>87</v>
      </c>
      <c r="F134">
        <f t="shared" si="17"/>
        <v>108</v>
      </c>
      <c r="G134">
        <f t="shared" si="17"/>
        <v>119</v>
      </c>
      <c r="H134">
        <f t="shared" si="17"/>
        <v>166</v>
      </c>
      <c r="I134">
        <f t="shared" si="17"/>
        <v>299</v>
      </c>
      <c r="J134">
        <f t="shared" si="17"/>
        <v>434</v>
      </c>
      <c r="K134">
        <f>LEN(A134)</f>
        <v>437</v>
      </c>
      <c r="L134" s="1" t="str">
        <f t="shared" si="20"/>
        <v>133</v>
      </c>
      <c r="M134" s="1" t="str">
        <f t="shared" si="18"/>
        <v>Matthew-Olyphant-Stars-(silver)-1996.jpg</v>
      </c>
      <c r="N134" s="1" t="str">
        <f t="shared" si="19"/>
        <v>1600</v>
      </c>
      <c r="O134" s="1" t="str">
        <f t="shared" si="19"/>
        <v>1955</v>
      </c>
      <c r="P134" s="1" t="str">
        <f t="shared" si="19"/>
        <v>portrait</v>
      </c>
      <c r="Q134" s="1" t="str">
        <f>SUBSTITUTE(MID($A134,I134+1,J134-I134-1),J$1&amp;":","")</f>
        <v>Matthew Olyphant - Stars (silver) - 1996 - Oil,acrylic,spray paint,oil paint stick,paper,duct tape,on canvas - 48&amp;#34; x 54&amp;#34;</v>
      </c>
    </row>
    <row r="135" spans="1:17">
      <c r="A135" t="s">
        <v>132</v>
      </c>
      <c r="B135">
        <f t="shared" si="16"/>
        <v>10</v>
      </c>
      <c r="C135">
        <f t="shared" si="17"/>
        <v>59</v>
      </c>
      <c r="D135">
        <f t="shared" si="17"/>
        <v>73</v>
      </c>
      <c r="E135">
        <f t="shared" si="17"/>
        <v>88</v>
      </c>
      <c r="F135">
        <f t="shared" si="17"/>
        <v>109</v>
      </c>
      <c r="G135">
        <f t="shared" si="17"/>
        <v>120</v>
      </c>
      <c r="H135">
        <f t="shared" si="17"/>
        <v>168</v>
      </c>
      <c r="I135">
        <f t="shared" si="17"/>
        <v>266</v>
      </c>
      <c r="J135">
        <f t="shared" si="17"/>
        <v>366</v>
      </c>
      <c r="K135">
        <f>LEN(A135)</f>
        <v>369</v>
      </c>
      <c r="L135" s="1" t="str">
        <f t="shared" si="20"/>
        <v>134</v>
      </c>
      <c r="M135" s="1" t="str">
        <f t="shared" si="18"/>
        <v>Matthew-Olyphant-Thin-Green-Line-1997.jpg</v>
      </c>
      <c r="N135" s="1" t="str">
        <f t="shared" si="19"/>
        <v>1600</v>
      </c>
      <c r="O135" s="1" t="str">
        <f t="shared" si="19"/>
        <v>1803</v>
      </c>
      <c r="P135" s="1" t="str">
        <f t="shared" si="19"/>
        <v>portrait</v>
      </c>
      <c r="Q135" s="1" t="str">
        <f>SUBSTITUTE(MID($A135,I135+1,J135-I135-1),J$1&amp;":","")</f>
        <v>Matthew Olyphant - Thin Green Line - 1997 - Spray paint,acrylic,on canvas - 44&amp;#34; x 56&amp;#34;</v>
      </c>
    </row>
    <row r="136" spans="1:17">
      <c r="A136" t="s">
        <v>133</v>
      </c>
      <c r="B136">
        <f t="shared" si="16"/>
        <v>10</v>
      </c>
      <c r="C136">
        <f t="shared" si="17"/>
        <v>53</v>
      </c>
      <c r="D136">
        <f t="shared" si="17"/>
        <v>67</v>
      </c>
      <c r="E136">
        <f t="shared" si="17"/>
        <v>82</v>
      </c>
      <c r="F136">
        <f t="shared" si="17"/>
        <v>103</v>
      </c>
      <c r="G136">
        <f t="shared" si="17"/>
        <v>114</v>
      </c>
      <c r="H136">
        <f t="shared" si="17"/>
        <v>156</v>
      </c>
      <c r="I136">
        <f t="shared" si="17"/>
        <v>271</v>
      </c>
      <c r="J136">
        <f t="shared" si="17"/>
        <v>388</v>
      </c>
      <c r="K136">
        <f>LEN(A136)</f>
        <v>391</v>
      </c>
      <c r="L136" s="1" t="str">
        <f t="shared" si="20"/>
        <v>135</v>
      </c>
      <c r="M136" s="1" t="str">
        <f t="shared" si="18"/>
        <v>Matthew-Olyphant-Red-Cross-1999.jpg</v>
      </c>
      <c r="N136" s="1" t="str">
        <f t="shared" si="19"/>
        <v>1600</v>
      </c>
      <c r="O136" s="1" t="str">
        <f t="shared" si="19"/>
        <v>2102</v>
      </c>
      <c r="P136" s="1" t="str">
        <f t="shared" si="19"/>
        <v>portrait</v>
      </c>
      <c r="Q136" s="1" t="str">
        <f>SUBSTITUTE(MID($A136,I136+1,J136-I136-1),J$1&amp;":","")</f>
        <v>Matthew Olyphant - Red Cross - 1999 - Oil, Acrylic, Oil Paint Stick, Spray Paint On Canvas - 26&amp;#34; x 40&amp;#34;</v>
      </c>
    </row>
    <row r="137" spans="1:17">
      <c r="A137" t="s">
        <v>134</v>
      </c>
      <c r="B137">
        <f t="shared" si="16"/>
        <v>10</v>
      </c>
      <c r="C137">
        <f t="shared" si="17"/>
        <v>64</v>
      </c>
      <c r="D137">
        <f t="shared" si="17"/>
        <v>78</v>
      </c>
      <c r="E137">
        <f t="shared" si="17"/>
        <v>93</v>
      </c>
      <c r="F137">
        <f t="shared" si="17"/>
        <v>114</v>
      </c>
      <c r="G137">
        <f t="shared" si="17"/>
        <v>125</v>
      </c>
      <c r="H137">
        <f t="shared" si="17"/>
        <v>178</v>
      </c>
      <c r="I137">
        <f t="shared" si="17"/>
        <v>297</v>
      </c>
      <c r="J137">
        <f t="shared" si="17"/>
        <v>418</v>
      </c>
      <c r="K137">
        <f>LEN(A137)</f>
        <v>421</v>
      </c>
      <c r="L137" s="1" t="str">
        <f t="shared" si="20"/>
        <v>136</v>
      </c>
      <c r="M137" s="1" t="str">
        <f t="shared" si="18"/>
        <v>Matthew-Olyphant-All-Around-the-World-1997.jpg</v>
      </c>
      <c r="N137" s="1" t="str">
        <f t="shared" si="19"/>
        <v>1600</v>
      </c>
      <c r="O137" s="1" t="str">
        <f t="shared" si="19"/>
        <v>1884</v>
      </c>
      <c r="P137" s="1" t="str">
        <f t="shared" si="19"/>
        <v>portrait</v>
      </c>
      <c r="Q137" s="1" t="str">
        <f>SUBSTITUTE(MID($A137,I137+1,J137-I137-1),J$1&amp;":","")</f>
        <v>Matthew Olyphant - All Around the World - 1997 - Spray paint,acrylic,oil paint stick,on canvas - 46&amp;#34; x 52&amp;#34;</v>
      </c>
    </row>
    <row r="138" spans="1:17">
      <c r="A138" t="s">
        <v>135</v>
      </c>
      <c r="B138">
        <f t="shared" si="16"/>
        <v>10</v>
      </c>
      <c r="C138">
        <f t="shared" si="17"/>
        <v>53</v>
      </c>
      <c r="D138">
        <f t="shared" si="17"/>
        <v>67</v>
      </c>
      <c r="E138">
        <f t="shared" si="17"/>
        <v>82</v>
      </c>
      <c r="F138">
        <f t="shared" si="17"/>
        <v>103</v>
      </c>
      <c r="G138">
        <f t="shared" si="17"/>
        <v>114</v>
      </c>
      <c r="H138">
        <f t="shared" si="17"/>
        <v>156</v>
      </c>
      <c r="I138">
        <f t="shared" si="17"/>
        <v>245</v>
      </c>
      <c r="J138">
        <f t="shared" si="17"/>
        <v>336</v>
      </c>
      <c r="K138">
        <f>LEN(A138)</f>
        <v>339</v>
      </c>
      <c r="L138" s="1" t="str">
        <f t="shared" si="20"/>
        <v>137</v>
      </c>
      <c r="M138" s="1" t="str">
        <f t="shared" si="18"/>
        <v>Matthew-Olyphant-Pussy-Cat-1997.jpg</v>
      </c>
      <c r="N138" s="1" t="str">
        <f t="shared" si="19"/>
        <v>1600</v>
      </c>
      <c r="O138" s="1" t="str">
        <f t="shared" si="19"/>
        <v>2193</v>
      </c>
      <c r="P138" s="1" t="str">
        <f t="shared" si="19"/>
        <v>portrait</v>
      </c>
      <c r="Q138" s="1" t="str">
        <f>SUBSTITUTE(MID($A138,I138+1,J138-I138-1),J$1&amp;":","")</f>
        <v>Matthew Olyphant - Pussy Cat - 1997 - Spray Paint, Oil On Canvas - 34&amp;#34; x 46&amp;#34;</v>
      </c>
    </row>
    <row r="139" spans="1:17">
      <c r="A139" t="s">
        <v>136</v>
      </c>
      <c r="B139">
        <f t="shared" si="16"/>
        <v>10</v>
      </c>
      <c r="C139">
        <f t="shared" si="17"/>
        <v>56</v>
      </c>
      <c r="D139">
        <f t="shared" si="17"/>
        <v>70</v>
      </c>
      <c r="E139">
        <f t="shared" si="17"/>
        <v>85</v>
      </c>
      <c r="F139">
        <f t="shared" si="17"/>
        <v>106</v>
      </c>
      <c r="G139">
        <f t="shared" si="17"/>
        <v>117</v>
      </c>
      <c r="H139">
        <f t="shared" si="17"/>
        <v>162</v>
      </c>
      <c r="I139">
        <f t="shared" si="17"/>
        <v>273</v>
      </c>
      <c r="J139">
        <f t="shared" si="17"/>
        <v>386</v>
      </c>
      <c r="K139">
        <f>LEN(A139)</f>
        <v>389</v>
      </c>
      <c r="L139" s="1" t="str">
        <f t="shared" si="20"/>
        <v>138</v>
      </c>
      <c r="M139" s="1" t="str">
        <f t="shared" si="18"/>
        <v>Matthew-Olyphant-Yes,No,Maybe-1998.jpg</v>
      </c>
      <c r="N139" s="1" t="str">
        <f t="shared" si="19"/>
        <v>1600</v>
      </c>
      <c r="O139" s="1" t="str">
        <f t="shared" si="19"/>
        <v>2860</v>
      </c>
      <c r="P139" s="1" t="str">
        <f t="shared" si="19"/>
        <v>portrait</v>
      </c>
      <c r="Q139" s="1" t="str">
        <f>SUBSTITUTE(MID($A139,I139+1,J139-I139-1),J$1&amp;":","")</f>
        <v>Matthew Olyphant - Yes,No,Maybe - 1998 - Spray paint,oil,acrylic,oil,staples,on canvas - 24&amp;#34; x 42&amp;#34;</v>
      </c>
    </row>
    <row r="140" spans="1:17">
      <c r="A140" t="s">
        <v>137</v>
      </c>
      <c r="B140">
        <f t="shared" si="16"/>
        <v>10</v>
      </c>
      <c r="C140">
        <f t="shared" si="17"/>
        <v>52</v>
      </c>
      <c r="D140">
        <f t="shared" si="17"/>
        <v>66</v>
      </c>
      <c r="E140">
        <f t="shared" si="17"/>
        <v>81</v>
      </c>
      <c r="F140">
        <f t="shared" si="17"/>
        <v>102</v>
      </c>
      <c r="G140">
        <f t="shared" si="17"/>
        <v>113</v>
      </c>
      <c r="H140">
        <f t="shared" si="17"/>
        <v>154</v>
      </c>
      <c r="I140">
        <f t="shared" si="17"/>
        <v>241</v>
      </c>
      <c r="J140">
        <f t="shared" si="17"/>
        <v>330</v>
      </c>
      <c r="K140">
        <f>LEN(A140)</f>
        <v>333</v>
      </c>
      <c r="L140" s="1" t="str">
        <f t="shared" si="20"/>
        <v>139</v>
      </c>
      <c r="M140" s="1" t="str">
        <f t="shared" si="18"/>
        <v>Matthew-Olyphant-Movement-1997.jpg</v>
      </c>
      <c r="N140" s="1" t="str">
        <f t="shared" si="19"/>
        <v>1600</v>
      </c>
      <c r="O140" s="1" t="str">
        <f t="shared" si="19"/>
        <v>2867</v>
      </c>
      <c r="P140" s="1" t="str">
        <f t="shared" si="19"/>
        <v>portrait</v>
      </c>
      <c r="Q140" s="1" t="str">
        <f>SUBSTITUTE(MID($A140,I140+1,J140-I140-1),J$1&amp;":","")</f>
        <v>Matthew Olyphant - Movement - 1997 - Spray paint,oil,on canvas - 24&amp;#34; x 48&amp;#34;</v>
      </c>
    </row>
    <row r="141" spans="1:17">
      <c r="A141" t="s">
        <v>138</v>
      </c>
      <c r="B141">
        <f t="shared" si="16"/>
        <v>10</v>
      </c>
      <c r="C141">
        <f t="shared" si="17"/>
        <v>55</v>
      </c>
      <c r="D141">
        <f t="shared" si="17"/>
        <v>69</v>
      </c>
      <c r="E141">
        <f t="shared" si="17"/>
        <v>84</v>
      </c>
      <c r="F141">
        <f t="shared" si="17"/>
        <v>105</v>
      </c>
      <c r="G141">
        <f t="shared" si="17"/>
        <v>116</v>
      </c>
      <c r="H141">
        <f t="shared" si="17"/>
        <v>160</v>
      </c>
      <c r="I141">
        <f t="shared" si="17"/>
        <v>258</v>
      </c>
      <c r="J141">
        <f t="shared" si="17"/>
        <v>358</v>
      </c>
      <c r="K141">
        <f>LEN(A141)</f>
        <v>361</v>
      </c>
      <c r="L141" s="1" t="str">
        <f t="shared" si="20"/>
        <v>140</v>
      </c>
      <c r="M141" s="1" t="str">
        <f t="shared" si="18"/>
        <v>Matthew-Olyphant-Movement-II-1997.jpg</v>
      </c>
      <c r="N141" s="1" t="str">
        <f t="shared" si="19"/>
        <v>1600</v>
      </c>
      <c r="O141" s="1" t="str">
        <f t="shared" si="19"/>
        <v>1932</v>
      </c>
      <c r="P141" s="1" t="str">
        <f t="shared" si="19"/>
        <v>portrait</v>
      </c>
      <c r="Q141" s="1" t="str">
        <f>SUBSTITUTE(MID($A141,I141+1,J141-I141-1),J$1&amp;":","")</f>
        <v>Matthew Olyphant - Movement II - 1997 - Spray paint,oil,acrylic,on canvas - 44&amp;#34; x 56&amp;#34;</v>
      </c>
    </row>
    <row r="142" spans="1:17">
      <c r="A142" t="s">
        <v>139</v>
      </c>
      <c r="B142">
        <f t="shared" si="16"/>
        <v>10</v>
      </c>
      <c r="C142">
        <f t="shared" si="17"/>
        <v>58</v>
      </c>
      <c r="D142">
        <f t="shared" si="17"/>
        <v>72</v>
      </c>
      <c r="E142">
        <f t="shared" si="17"/>
        <v>87</v>
      </c>
      <c r="F142">
        <f t="shared" si="17"/>
        <v>108</v>
      </c>
      <c r="G142">
        <f t="shared" si="17"/>
        <v>119</v>
      </c>
      <c r="H142">
        <f t="shared" si="17"/>
        <v>166</v>
      </c>
      <c r="I142">
        <f t="shared" si="17"/>
        <v>259</v>
      </c>
      <c r="J142">
        <f t="shared" si="17"/>
        <v>354</v>
      </c>
      <c r="K142">
        <f>LEN(A142)</f>
        <v>357</v>
      </c>
      <c r="L142" s="1" t="str">
        <f t="shared" si="20"/>
        <v>141</v>
      </c>
      <c r="M142" s="1" t="str">
        <f t="shared" si="18"/>
        <v>Matthew-Olyphant-Silver-Skyline-1997.jpg</v>
      </c>
      <c r="N142" s="1" t="str">
        <f t="shared" si="19"/>
        <v>1600</v>
      </c>
      <c r="O142" s="1" t="str">
        <f t="shared" si="19"/>
        <v>1785</v>
      </c>
      <c r="P142" s="1" t="str">
        <f t="shared" si="19"/>
        <v>portrait</v>
      </c>
      <c r="Q142" s="1" t="str">
        <f>SUBSTITUTE(MID($A142,I142+1,J142-I142-1),J$1&amp;":","")</f>
        <v>Matthew Olyphant - Silver Skyline - 1997 - Spray paint,oil,on canvas - 62&amp;#34; x 72&amp;#34;</v>
      </c>
    </row>
    <row r="143" spans="1:17">
      <c r="A143" t="s">
        <v>140</v>
      </c>
      <c r="B143">
        <f t="shared" si="16"/>
        <v>10</v>
      </c>
      <c r="C143">
        <f t="shared" si="17"/>
        <v>51</v>
      </c>
      <c r="D143">
        <f t="shared" si="17"/>
        <v>65</v>
      </c>
      <c r="E143">
        <f t="shared" si="17"/>
        <v>80</v>
      </c>
      <c r="F143">
        <f t="shared" si="17"/>
        <v>101</v>
      </c>
      <c r="G143">
        <f t="shared" si="17"/>
        <v>112</v>
      </c>
      <c r="H143">
        <f t="shared" si="17"/>
        <v>152</v>
      </c>
      <c r="I143">
        <f t="shared" si="17"/>
        <v>246</v>
      </c>
      <c r="J143">
        <f t="shared" si="17"/>
        <v>342</v>
      </c>
      <c r="K143">
        <f>LEN(A143)</f>
        <v>345</v>
      </c>
      <c r="L143" s="1" t="str">
        <f t="shared" si="20"/>
        <v>142</v>
      </c>
      <c r="M143" s="1" t="str">
        <f t="shared" si="18"/>
        <v>Matthew-Olyphant-Blessed-1996.jpg</v>
      </c>
      <c r="N143" s="1" t="str">
        <f t="shared" si="19"/>
        <v>1600</v>
      </c>
      <c r="O143" s="1" t="str">
        <f t="shared" si="19"/>
        <v>1888</v>
      </c>
      <c r="P143" s="1" t="str">
        <f t="shared" si="19"/>
        <v>portrait</v>
      </c>
      <c r="Q143" s="1" t="str">
        <f>SUBSTITUTE(MID($A143,I143+1,J143-I143-1),J$1&amp;":","")</f>
        <v>Matthew Olyphant - Blessed - 1996 - Oil,acrylic,spray paint,on canvas - 64&amp;#34; x 78&amp;#34;</v>
      </c>
    </row>
    <row r="144" spans="1:17">
      <c r="A144" t="s">
        <v>141</v>
      </c>
      <c r="B144">
        <f t="shared" si="16"/>
        <v>10</v>
      </c>
      <c r="C144">
        <f t="shared" si="17"/>
        <v>51</v>
      </c>
      <c r="D144">
        <f t="shared" si="17"/>
        <v>65</v>
      </c>
      <c r="E144">
        <f t="shared" si="17"/>
        <v>80</v>
      </c>
      <c r="F144">
        <f t="shared" si="17"/>
        <v>101</v>
      </c>
      <c r="G144">
        <f t="shared" si="17"/>
        <v>112</v>
      </c>
      <c r="H144">
        <f t="shared" si="17"/>
        <v>152</v>
      </c>
      <c r="I144">
        <f t="shared" si="17"/>
        <v>238</v>
      </c>
      <c r="J144">
        <f t="shared" si="17"/>
        <v>326</v>
      </c>
      <c r="K144">
        <f>LEN(A144)</f>
        <v>329</v>
      </c>
      <c r="L144" s="1" t="str">
        <f t="shared" si="20"/>
        <v>143</v>
      </c>
      <c r="M144" s="1" t="str">
        <f t="shared" si="18"/>
        <v>Matthew-Olyphant-Pacific-1997.jpg</v>
      </c>
      <c r="N144" s="1" t="str">
        <f t="shared" si="19"/>
        <v>1600</v>
      </c>
      <c r="O144" s="1" t="str">
        <f t="shared" si="19"/>
        <v>1812</v>
      </c>
      <c r="P144" s="1" t="str">
        <f t="shared" si="19"/>
        <v>portrait</v>
      </c>
      <c r="Q144" s="1" t="str">
        <f>SUBSTITUTE(MID($A144,I144+1,J144-I144-1),J$1&amp;":","")</f>
        <v>Matthew Olyphant - Pacific - 1997 - Oil,spray paint,on canvas - 46&amp;#34; x 56&amp;#34;</v>
      </c>
    </row>
    <row r="145" spans="1:17">
      <c r="A145" t="s">
        <v>142</v>
      </c>
      <c r="B145">
        <f t="shared" si="16"/>
        <v>10</v>
      </c>
      <c r="C145">
        <f t="shared" si="17"/>
        <v>55</v>
      </c>
      <c r="D145">
        <f t="shared" si="17"/>
        <v>69</v>
      </c>
      <c r="E145">
        <f t="shared" si="17"/>
        <v>84</v>
      </c>
      <c r="F145">
        <f t="shared" si="17"/>
        <v>105</v>
      </c>
      <c r="G145">
        <f t="shared" si="17"/>
        <v>116</v>
      </c>
      <c r="H145">
        <f t="shared" si="17"/>
        <v>160</v>
      </c>
      <c r="I145">
        <f t="shared" si="17"/>
        <v>266</v>
      </c>
      <c r="J145">
        <f t="shared" si="17"/>
        <v>374</v>
      </c>
      <c r="K145">
        <f>LEN(A145)</f>
        <v>377</v>
      </c>
      <c r="L145" s="1" t="str">
        <f t="shared" si="20"/>
        <v>144</v>
      </c>
      <c r="M145" s="1" t="str">
        <f t="shared" si="18"/>
        <v>Matthew-Olyphant-Gold-Feline-1998.jpg</v>
      </c>
      <c r="N145" s="1" t="str">
        <f t="shared" si="19"/>
        <v>1600</v>
      </c>
      <c r="O145" s="1" t="str">
        <f t="shared" si="19"/>
        <v>1824</v>
      </c>
      <c r="P145" s="1" t="str">
        <f t="shared" si="19"/>
        <v>portrait</v>
      </c>
      <c r="Q145" s="1" t="str">
        <f>SUBSTITUTE(MID($A145,I145+1,J145-I145-1),J$1&amp;":","")</f>
        <v>Matthew Olyphant - Gold Feline - 1998 - Oil,oil paint stick,spray paint,on canvas - 46&amp;#34; x 58&amp;#34;</v>
      </c>
    </row>
    <row r="146" spans="1:17">
      <c r="A146" t="s">
        <v>143</v>
      </c>
      <c r="B146">
        <f t="shared" si="16"/>
        <v>10</v>
      </c>
      <c r="C146">
        <f t="shared" si="17"/>
        <v>49</v>
      </c>
      <c r="D146">
        <f t="shared" si="17"/>
        <v>63</v>
      </c>
      <c r="E146">
        <f t="shared" si="17"/>
        <v>77</v>
      </c>
      <c r="F146">
        <f t="shared" si="17"/>
        <v>98</v>
      </c>
      <c r="G146">
        <f t="shared" si="17"/>
        <v>109</v>
      </c>
      <c r="H146">
        <f t="shared" si="17"/>
        <v>147</v>
      </c>
      <c r="I146">
        <f t="shared" si="17"/>
        <v>241</v>
      </c>
      <c r="J146">
        <f t="shared" si="17"/>
        <v>337</v>
      </c>
      <c r="K146">
        <f>LEN(A146)</f>
        <v>340</v>
      </c>
      <c r="L146" s="1" t="str">
        <f t="shared" si="20"/>
        <v>145</v>
      </c>
      <c r="M146" s="1" t="str">
        <f t="shared" si="18"/>
        <v>Matthew-Olyphant-Chima-1998.jpg</v>
      </c>
      <c r="N146" s="1" t="str">
        <f t="shared" si="19"/>
        <v>1600</v>
      </c>
      <c r="O146" s="1" t="str">
        <f t="shared" si="19"/>
        <v>780</v>
      </c>
      <c r="P146" s="1" t="str">
        <f t="shared" si="19"/>
        <v>portrait</v>
      </c>
      <c r="Q146" s="1" t="str">
        <f>SUBSTITUTE(MID($A146,I146+1,J146-I146-1),J$1&amp;":","")</f>
        <v>Matthew Olyphant - Chima - 1998 - (trip-tych) Oil,charcoal,on canvas - 72&amp;#34; x 180&amp;#34;</v>
      </c>
    </row>
    <row r="147" spans="1:17">
      <c r="A147" t="s">
        <v>144</v>
      </c>
      <c r="B147">
        <f t="shared" si="16"/>
        <v>10</v>
      </c>
      <c r="C147">
        <f t="shared" ref="C147:J162" si="21">SEARCH("|",$A147,B147+1)</f>
        <v>51</v>
      </c>
      <c r="D147">
        <f t="shared" si="21"/>
        <v>65</v>
      </c>
      <c r="E147">
        <f t="shared" si="21"/>
        <v>80</v>
      </c>
      <c r="F147">
        <f t="shared" si="21"/>
        <v>101</v>
      </c>
      <c r="G147">
        <f t="shared" si="21"/>
        <v>112</v>
      </c>
      <c r="H147">
        <f t="shared" si="21"/>
        <v>152</v>
      </c>
      <c r="I147">
        <f t="shared" si="21"/>
        <v>255</v>
      </c>
      <c r="J147">
        <f t="shared" si="21"/>
        <v>360</v>
      </c>
      <c r="K147">
        <f>LEN(A147)</f>
        <v>363</v>
      </c>
      <c r="L147" s="1" t="str">
        <f t="shared" si="20"/>
        <v>146</v>
      </c>
      <c r="M147" s="1" t="str">
        <f t="shared" si="18"/>
        <v>Matthew-Olyphant-SF-City-2002.jpg</v>
      </c>
      <c r="N147" s="1" t="str">
        <f t="shared" si="19"/>
        <v>1600</v>
      </c>
      <c r="O147" s="1" t="str">
        <f t="shared" si="19"/>
        <v>2364</v>
      </c>
      <c r="P147" s="1" t="str">
        <f t="shared" si="19"/>
        <v>portrait</v>
      </c>
      <c r="Q147" s="1" t="str">
        <f>SUBSTITUTE(MID($A147,I147+1,J147-I147-1),J$1&amp;":","")</f>
        <v>Matthew Olyphant - SF City - 2002 - Charcoal,oil paint stick,acrylic,on canvas - 32&amp;#34; x 48&amp;#34;</v>
      </c>
    </row>
    <row r="148" spans="1:17">
      <c r="A148" t="s">
        <v>145</v>
      </c>
      <c r="B148">
        <f t="shared" si="16"/>
        <v>10</v>
      </c>
      <c r="C148">
        <f t="shared" si="21"/>
        <v>56</v>
      </c>
      <c r="D148">
        <f t="shared" si="21"/>
        <v>70</v>
      </c>
      <c r="E148">
        <f t="shared" si="21"/>
        <v>85</v>
      </c>
      <c r="F148">
        <f t="shared" si="21"/>
        <v>107</v>
      </c>
      <c r="G148">
        <f t="shared" si="21"/>
        <v>118</v>
      </c>
      <c r="H148">
        <f t="shared" si="21"/>
        <v>163</v>
      </c>
      <c r="I148">
        <f t="shared" si="21"/>
        <v>275</v>
      </c>
      <c r="J148">
        <f t="shared" si="21"/>
        <v>389</v>
      </c>
      <c r="K148">
        <f>LEN(A148)</f>
        <v>392</v>
      </c>
      <c r="L148" s="1" t="str">
        <f t="shared" si="20"/>
        <v>147</v>
      </c>
      <c r="M148" s="1" t="str">
        <f t="shared" si="18"/>
        <v>Matthew-Olyphant-City-Skyline-2002.jpg</v>
      </c>
      <c r="N148" s="1" t="str">
        <f t="shared" si="19"/>
        <v>1600</v>
      </c>
      <c r="O148" s="1" t="str">
        <f t="shared" si="19"/>
        <v>1300</v>
      </c>
      <c r="P148" s="1" t="str">
        <f t="shared" si="19"/>
        <v>landscape</v>
      </c>
      <c r="Q148" s="1" t="str">
        <f>SUBSTITUTE(MID($A148,I148+1,J148-I148-1),J$1&amp;":","")</f>
        <v>Matthew Olyphant - City Skyline - 2002 - Charcoal,oil paint stick,oil,acrylic,on canvas - 48&amp;#34; x 58&amp;#34;</v>
      </c>
    </row>
    <row r="149" spans="1:17">
      <c r="A149" t="s">
        <v>146</v>
      </c>
      <c r="B149">
        <f t="shared" si="16"/>
        <v>10</v>
      </c>
      <c r="C149">
        <f t="shared" si="21"/>
        <v>58</v>
      </c>
      <c r="D149">
        <f t="shared" si="21"/>
        <v>72</v>
      </c>
      <c r="E149">
        <f t="shared" si="21"/>
        <v>87</v>
      </c>
      <c r="F149">
        <f t="shared" si="21"/>
        <v>108</v>
      </c>
      <c r="G149">
        <f t="shared" si="21"/>
        <v>119</v>
      </c>
      <c r="H149">
        <f t="shared" si="21"/>
        <v>166</v>
      </c>
      <c r="I149">
        <f t="shared" si="21"/>
        <v>264</v>
      </c>
      <c r="J149">
        <f t="shared" si="21"/>
        <v>364</v>
      </c>
      <c r="K149">
        <f>LEN(A149)</f>
        <v>367</v>
      </c>
      <c r="L149" s="1" t="str">
        <f t="shared" si="20"/>
        <v>148</v>
      </c>
      <c r="M149" s="1" t="str">
        <f t="shared" si="18"/>
        <v>Matthew-Olyphant-California-St.-2002.jpg</v>
      </c>
      <c r="N149" s="1" t="str">
        <f t="shared" si="19"/>
        <v>1600</v>
      </c>
      <c r="O149" s="1" t="str">
        <f t="shared" si="19"/>
        <v>2351</v>
      </c>
      <c r="P149" s="1" t="str">
        <f t="shared" si="19"/>
        <v>portrait</v>
      </c>
      <c r="Q149" s="1" t="str">
        <f>SUBSTITUTE(MID($A149,I149+1,J149-I149-1),J$1&amp;":","")</f>
        <v>Matthew Olyphant - California St. - 2002 - Charcoal,oil,acrylic,on canvas - 32&amp;#34; x 48&amp;#34;</v>
      </c>
    </row>
    <row r="150" spans="1:17">
      <c r="A150" t="s">
        <v>147</v>
      </c>
      <c r="B150">
        <f t="shared" si="16"/>
        <v>10</v>
      </c>
      <c r="C150">
        <f t="shared" si="21"/>
        <v>53</v>
      </c>
      <c r="D150">
        <f t="shared" si="21"/>
        <v>67</v>
      </c>
      <c r="E150">
        <f t="shared" si="21"/>
        <v>82</v>
      </c>
      <c r="F150">
        <f t="shared" si="21"/>
        <v>104</v>
      </c>
      <c r="G150">
        <f t="shared" si="21"/>
        <v>115</v>
      </c>
      <c r="H150">
        <f t="shared" si="21"/>
        <v>157</v>
      </c>
      <c r="I150">
        <f t="shared" si="21"/>
        <v>254</v>
      </c>
      <c r="J150">
        <f t="shared" si="21"/>
        <v>353</v>
      </c>
      <c r="K150">
        <f>LEN(A150)</f>
        <v>356</v>
      </c>
      <c r="L150" s="1" t="str">
        <f t="shared" si="20"/>
        <v>149</v>
      </c>
      <c r="M150" s="1" t="str">
        <f t="shared" si="18"/>
        <v>Matthew-Olyphant-SF-Winter-2003.jpg</v>
      </c>
      <c r="N150" s="1" t="str">
        <f t="shared" si="19"/>
        <v>1600</v>
      </c>
      <c r="O150" s="1" t="str">
        <f t="shared" si="19"/>
        <v>1137</v>
      </c>
      <c r="P150" s="1" t="str">
        <f t="shared" si="19"/>
        <v>landscape</v>
      </c>
      <c r="Q150" s="1" t="str">
        <f>SUBSTITUTE(MID($A150,I150+1,J150-I150-1),J$1&amp;":","")</f>
        <v>Matthew Olyphant - SF Winter - 2003 - Spray paint,charcoal,oil,on canvas - 48&amp;#34; x 58&amp;#34;</v>
      </c>
    </row>
    <row r="151" spans="1:17">
      <c r="A151" t="s">
        <v>148</v>
      </c>
      <c r="B151">
        <f t="shared" si="16"/>
        <v>10</v>
      </c>
      <c r="C151">
        <f t="shared" si="21"/>
        <v>52</v>
      </c>
      <c r="D151">
        <f t="shared" si="21"/>
        <v>66</v>
      </c>
      <c r="E151">
        <f t="shared" si="21"/>
        <v>81</v>
      </c>
      <c r="F151">
        <f t="shared" si="21"/>
        <v>102</v>
      </c>
      <c r="G151">
        <f t="shared" si="21"/>
        <v>113</v>
      </c>
      <c r="H151">
        <f t="shared" si="21"/>
        <v>154</v>
      </c>
      <c r="I151">
        <f t="shared" si="21"/>
        <v>238</v>
      </c>
      <c r="J151">
        <f t="shared" si="21"/>
        <v>324</v>
      </c>
      <c r="K151">
        <f>LEN(A151)</f>
        <v>327</v>
      </c>
      <c r="L151" s="1" t="str">
        <f t="shared" si="20"/>
        <v>150</v>
      </c>
      <c r="M151" s="1" t="str">
        <f t="shared" si="18"/>
        <v>Matthew-Olyphant-Downtown-2001.jpg</v>
      </c>
      <c r="N151" s="1" t="str">
        <f t="shared" si="19"/>
        <v>1600</v>
      </c>
      <c r="O151" s="1" t="str">
        <f t="shared" si="19"/>
        <v>1610</v>
      </c>
      <c r="P151" s="1" t="str">
        <f t="shared" si="19"/>
        <v>portrait</v>
      </c>
      <c r="Q151" s="1" t="str">
        <f>SUBSTITUTE(MID($A151,I151+1,J151-I151-1),J$1&amp;":","")</f>
        <v>Matthew Olyphant - Downtown - 2001 - Charcoal,oil,on canvas - 72&amp;#34; x 72&amp;#34;</v>
      </c>
    </row>
    <row r="152" spans="1:17">
      <c r="A152" t="s">
        <v>149</v>
      </c>
      <c r="B152">
        <f t="shared" si="16"/>
        <v>10</v>
      </c>
      <c r="C152">
        <f t="shared" si="21"/>
        <v>52</v>
      </c>
      <c r="D152">
        <f t="shared" si="21"/>
        <v>66</v>
      </c>
      <c r="E152">
        <f t="shared" si="21"/>
        <v>81</v>
      </c>
      <c r="F152">
        <f t="shared" si="21"/>
        <v>102</v>
      </c>
      <c r="G152">
        <f t="shared" si="21"/>
        <v>113</v>
      </c>
      <c r="H152">
        <f t="shared" si="21"/>
        <v>154</v>
      </c>
      <c r="I152">
        <f t="shared" si="21"/>
        <v>245</v>
      </c>
      <c r="J152">
        <f t="shared" si="21"/>
        <v>338</v>
      </c>
      <c r="K152">
        <f>LEN(A152)</f>
        <v>341</v>
      </c>
      <c r="L152" s="1" t="str">
        <f t="shared" si="20"/>
        <v>151</v>
      </c>
      <c r="M152" s="1" t="str">
        <f t="shared" si="18"/>
        <v>Matthew-Olyphant-Figure-1-2003.jpg</v>
      </c>
      <c r="N152" s="1" t="str">
        <f t="shared" si="19"/>
        <v>1600</v>
      </c>
      <c r="O152" s="1" t="str">
        <f t="shared" si="19"/>
        <v>2184</v>
      </c>
      <c r="P152" s="1" t="str">
        <f t="shared" si="19"/>
        <v>portrait</v>
      </c>
      <c r="Q152" s="1" t="str">
        <f>SUBSTITUTE(MID($A152,I152+1,J152-I152-1),J$1&amp;":","")</f>
        <v>Matthew Olyphant - Figure 1 - 2003 - Spray paint,acrylic,on canvas - 46&amp;#34; x 58&amp;#34;</v>
      </c>
    </row>
    <row r="153" spans="1:17">
      <c r="A153" t="s">
        <v>150</v>
      </c>
      <c r="B153">
        <f t="shared" si="16"/>
        <v>10</v>
      </c>
      <c r="C153">
        <f t="shared" si="21"/>
        <v>50</v>
      </c>
      <c r="D153">
        <f t="shared" si="21"/>
        <v>64</v>
      </c>
      <c r="E153">
        <f t="shared" si="21"/>
        <v>79</v>
      </c>
      <c r="F153">
        <f t="shared" si="21"/>
        <v>100</v>
      </c>
      <c r="G153">
        <f t="shared" si="21"/>
        <v>111</v>
      </c>
      <c r="H153">
        <f t="shared" si="21"/>
        <v>150</v>
      </c>
      <c r="I153">
        <f t="shared" si="21"/>
        <v>239</v>
      </c>
      <c r="J153">
        <f t="shared" si="21"/>
        <v>330</v>
      </c>
      <c r="K153">
        <f>LEN(A153)</f>
        <v>333</v>
      </c>
      <c r="L153" s="1" t="str">
        <f t="shared" si="20"/>
        <v>152</v>
      </c>
      <c r="M153" s="1" t="str">
        <f t="shared" si="18"/>
        <v>Matthew-Olyphant-Beauty-2003.jpg</v>
      </c>
      <c r="N153" s="1" t="str">
        <f t="shared" si="19"/>
        <v>1600</v>
      </c>
      <c r="O153" s="1" t="str">
        <f t="shared" si="19"/>
        <v>2618</v>
      </c>
      <c r="P153" s="1" t="str">
        <f t="shared" si="19"/>
        <v>portrait</v>
      </c>
      <c r="Q153" s="1" t="str">
        <f>SUBSTITUTE(MID($A153,I153+1,J153-I153-1),J$1&amp;":","")</f>
        <v>Matthew Olyphant - Beauty - 2003 - Spray paint,acrylic,on canvas - 42&amp;#34; x 68&amp;#34;</v>
      </c>
    </row>
    <row r="154" spans="1:17">
      <c r="A154" t="s">
        <v>151</v>
      </c>
      <c r="B154">
        <f t="shared" si="16"/>
        <v>10</v>
      </c>
      <c r="C154">
        <f t="shared" si="21"/>
        <v>52</v>
      </c>
      <c r="D154">
        <f t="shared" si="21"/>
        <v>66</v>
      </c>
      <c r="E154">
        <f t="shared" si="21"/>
        <v>81</v>
      </c>
      <c r="F154">
        <f t="shared" si="21"/>
        <v>102</v>
      </c>
      <c r="G154">
        <f t="shared" si="21"/>
        <v>113</v>
      </c>
      <c r="H154">
        <f t="shared" si="21"/>
        <v>154</v>
      </c>
      <c r="I154">
        <f t="shared" si="21"/>
        <v>245</v>
      </c>
      <c r="J154">
        <f t="shared" si="21"/>
        <v>338</v>
      </c>
      <c r="K154">
        <f>LEN(A154)</f>
        <v>341</v>
      </c>
      <c r="L154" s="1" t="str">
        <f t="shared" si="20"/>
        <v>153</v>
      </c>
      <c r="M154" s="1" t="str">
        <f t="shared" si="18"/>
        <v>Matthew-Olyphant-Figure-2-2003.jpg</v>
      </c>
      <c r="N154" s="1" t="str">
        <f t="shared" si="19"/>
        <v>1600</v>
      </c>
      <c r="O154" s="1" t="str">
        <f t="shared" si="19"/>
        <v>2162</v>
      </c>
      <c r="P154" s="1" t="str">
        <f t="shared" si="19"/>
        <v>portrait</v>
      </c>
      <c r="Q154" s="1" t="str">
        <f>SUBSTITUTE(MID($A154,I154+1,J154-I154-1),J$1&amp;":","")</f>
        <v>Matthew Olyphant - Figure 2 - 2003 - Spray paint,acrylic,on canvas - 46&amp;#34; x 58&amp;#34;</v>
      </c>
    </row>
    <row r="155" spans="1:17">
      <c r="A155" t="s">
        <v>152</v>
      </c>
      <c r="B155">
        <f t="shared" si="16"/>
        <v>10</v>
      </c>
      <c r="C155">
        <f t="shared" si="21"/>
        <v>52</v>
      </c>
      <c r="D155">
        <f t="shared" si="21"/>
        <v>66</v>
      </c>
      <c r="E155">
        <f t="shared" si="21"/>
        <v>81</v>
      </c>
      <c r="F155">
        <f t="shared" si="21"/>
        <v>102</v>
      </c>
      <c r="G155">
        <f t="shared" si="21"/>
        <v>113</v>
      </c>
      <c r="H155">
        <f t="shared" si="21"/>
        <v>154</v>
      </c>
      <c r="I155">
        <f t="shared" si="21"/>
        <v>245</v>
      </c>
      <c r="J155">
        <f t="shared" si="21"/>
        <v>338</v>
      </c>
      <c r="K155">
        <f>LEN(A155)</f>
        <v>341</v>
      </c>
      <c r="L155" s="1" t="str">
        <f t="shared" si="20"/>
        <v>154</v>
      </c>
      <c r="M155" s="1" t="str">
        <f t="shared" si="18"/>
        <v>Matthew-Olyphant-Fat-Fish-2001.jpg</v>
      </c>
      <c r="N155" s="1" t="str">
        <f t="shared" si="19"/>
        <v>1600</v>
      </c>
      <c r="O155" s="1" t="str">
        <f t="shared" si="19"/>
        <v>3110</v>
      </c>
      <c r="P155" s="1" t="str">
        <f t="shared" si="19"/>
        <v>portrait</v>
      </c>
      <c r="Q155" s="1" t="str">
        <f>SUBSTITUTE(MID($A155,I155+1,J155-I155-1),J$1&amp;":","")</f>
        <v>Matthew Olyphant - Fat Fish - 2001 - Acrylic,spray paint,on canvas - 24&amp;#34; x 36&amp;#34;</v>
      </c>
    </row>
    <row r="156" spans="1:17">
      <c r="A156" t="s">
        <v>153</v>
      </c>
      <c r="B156">
        <f t="shared" si="16"/>
        <v>10</v>
      </c>
      <c r="C156">
        <f t="shared" si="21"/>
        <v>50</v>
      </c>
      <c r="D156">
        <f t="shared" si="21"/>
        <v>64</v>
      </c>
      <c r="E156">
        <f t="shared" si="21"/>
        <v>79</v>
      </c>
      <c r="F156">
        <f t="shared" si="21"/>
        <v>100</v>
      </c>
      <c r="G156">
        <f t="shared" si="21"/>
        <v>111</v>
      </c>
      <c r="H156">
        <f t="shared" si="21"/>
        <v>150</v>
      </c>
      <c r="I156">
        <f t="shared" si="21"/>
        <v>260</v>
      </c>
      <c r="J156">
        <f t="shared" si="21"/>
        <v>372</v>
      </c>
      <c r="K156">
        <f>LEN(A156)</f>
        <v>375</v>
      </c>
      <c r="L156" s="1" t="str">
        <f t="shared" si="20"/>
        <v>155</v>
      </c>
      <c r="M156" s="1" t="str">
        <f t="shared" si="18"/>
        <v>Matthew-Olyphant-Hooked-2002.jpg</v>
      </c>
      <c r="N156" s="1" t="str">
        <f t="shared" si="19"/>
        <v>1600</v>
      </c>
      <c r="O156" s="1" t="str">
        <f t="shared" si="19"/>
        <v>2616</v>
      </c>
      <c r="P156" s="1" t="str">
        <f t="shared" si="19"/>
        <v>portrait</v>
      </c>
      <c r="Q156" s="1" t="str">
        <f>SUBSTITUTE(MID($A156,I156+1,J156-I156-1),J$1&amp;":","")</f>
        <v>Matthew Olyphant - Hooked - 2002 - Charcoal,oil paint stick,oil,spray paint,on canvas - 24&amp;#34; x 46&amp;#34;</v>
      </c>
    </row>
    <row r="157" spans="1:17">
      <c r="A157" t="s">
        <v>154</v>
      </c>
      <c r="B157">
        <f t="shared" si="16"/>
        <v>10</v>
      </c>
      <c r="C157">
        <f t="shared" si="21"/>
        <v>64</v>
      </c>
      <c r="D157">
        <f t="shared" si="21"/>
        <v>78</v>
      </c>
      <c r="E157">
        <f t="shared" si="21"/>
        <v>93</v>
      </c>
      <c r="F157">
        <f t="shared" si="21"/>
        <v>114</v>
      </c>
      <c r="G157">
        <f t="shared" si="21"/>
        <v>125</v>
      </c>
      <c r="H157">
        <f t="shared" si="21"/>
        <v>178</v>
      </c>
      <c r="I157">
        <f t="shared" si="21"/>
        <v>281</v>
      </c>
      <c r="J157">
        <f t="shared" si="21"/>
        <v>386</v>
      </c>
      <c r="K157">
        <f>LEN(A157)</f>
        <v>389</v>
      </c>
      <c r="L157" s="1" t="str">
        <f t="shared" si="20"/>
        <v>156</v>
      </c>
      <c r="M157" s="1" t="str">
        <f t="shared" si="18"/>
        <v>Matthew-Olyphant-Martini-(with-olive)-2003.jpg</v>
      </c>
      <c r="N157" s="1" t="str">
        <f t="shared" si="19"/>
        <v>1600</v>
      </c>
      <c r="O157" s="1" t="str">
        <f t="shared" si="19"/>
        <v>2435</v>
      </c>
      <c r="P157" s="1" t="str">
        <f t="shared" si="19"/>
        <v>portrait</v>
      </c>
      <c r="Q157" s="1" t="str">
        <f>SUBSTITUTE(MID($A157,I157+1,J157-I157-1),J$1&amp;":","")</f>
        <v>Matthew Olyphant - Martini (with olive) - 2003 - Spray paint,acrylic,on canvas - 24&amp;#34; x 36&amp;#34;</v>
      </c>
    </row>
    <row r="158" spans="1:17">
      <c r="A158" t="s">
        <v>155</v>
      </c>
      <c r="B158">
        <f t="shared" si="16"/>
        <v>10</v>
      </c>
      <c r="C158">
        <f t="shared" si="21"/>
        <v>48</v>
      </c>
      <c r="D158">
        <f t="shared" si="21"/>
        <v>62</v>
      </c>
      <c r="E158">
        <f t="shared" si="21"/>
        <v>77</v>
      </c>
      <c r="F158">
        <f t="shared" si="21"/>
        <v>98</v>
      </c>
      <c r="G158">
        <f t="shared" si="21"/>
        <v>109</v>
      </c>
      <c r="H158">
        <f t="shared" si="21"/>
        <v>146</v>
      </c>
      <c r="I158">
        <f t="shared" si="21"/>
        <v>234</v>
      </c>
      <c r="J158">
        <f t="shared" si="21"/>
        <v>324</v>
      </c>
      <c r="K158">
        <f>LEN(A158)</f>
        <v>327</v>
      </c>
      <c r="L158" s="1" t="str">
        <f t="shared" si="20"/>
        <v>158</v>
      </c>
      <c r="M158" s="1" t="str">
        <f t="shared" si="18"/>
        <v>Matthew-Olyphant-Lush-2003.jpg</v>
      </c>
      <c r="N158" s="1" t="str">
        <f t="shared" si="19"/>
        <v>1600</v>
      </c>
      <c r="O158" s="1" t="str">
        <f t="shared" si="19"/>
        <v>2398</v>
      </c>
      <c r="P158" s="1" t="str">
        <f t="shared" si="19"/>
        <v>portrait</v>
      </c>
      <c r="Q158" s="1" t="str">
        <f>SUBSTITUTE(MID($A158,I158+1,J158-I158-1),J$1&amp;":","")</f>
        <v>Matthew Olyphant - Lush - 2003 - Charcoal,spray paint,on canvas - 24&amp;#34; x 46&amp;#34;</v>
      </c>
    </row>
    <row r="159" spans="1:17">
      <c r="A159" t="s">
        <v>156</v>
      </c>
      <c r="B159">
        <f t="shared" si="16"/>
        <v>10</v>
      </c>
      <c r="C159">
        <f t="shared" si="21"/>
        <v>49</v>
      </c>
      <c r="D159">
        <f t="shared" si="21"/>
        <v>63</v>
      </c>
      <c r="E159">
        <f t="shared" si="21"/>
        <v>78</v>
      </c>
      <c r="F159">
        <f t="shared" si="21"/>
        <v>100</v>
      </c>
      <c r="G159">
        <f t="shared" si="21"/>
        <v>111</v>
      </c>
      <c r="H159">
        <f t="shared" si="21"/>
        <v>149</v>
      </c>
      <c r="I159">
        <f t="shared" si="21"/>
        <v>249</v>
      </c>
      <c r="J159">
        <f t="shared" si="21"/>
        <v>351</v>
      </c>
      <c r="K159">
        <f>LEN(A159)</f>
        <v>354</v>
      </c>
      <c r="L159" s="1" t="str">
        <f t="shared" si="20"/>
        <v>159</v>
      </c>
      <c r="M159" s="1" t="str">
        <f t="shared" si="18"/>
        <v>Matthew-Olyphant-Shine-1995.jpg</v>
      </c>
      <c r="N159" s="1" t="str">
        <f t="shared" si="19"/>
        <v>1600</v>
      </c>
      <c r="O159" s="1" t="str">
        <f t="shared" si="19"/>
        <v>1503</v>
      </c>
      <c r="P159" s="1" t="str">
        <f t="shared" si="19"/>
        <v>landscape</v>
      </c>
      <c r="Q159" s="1" t="str">
        <f>SUBSTITUTE(MID($A159,I159+1,J159-I159-1),J$1&amp;":","")</f>
        <v>Matthew Olyphant - Shine - 1995 - Oil,oil paint stick,spray paint,on canvas - 46&amp;#34; x 72&amp;#34;</v>
      </c>
    </row>
    <row r="160" spans="1:17">
      <c r="A160" t="s">
        <v>157</v>
      </c>
      <c r="B160">
        <f t="shared" si="16"/>
        <v>10</v>
      </c>
      <c r="C160">
        <f t="shared" si="21"/>
        <v>61</v>
      </c>
      <c r="D160">
        <f t="shared" si="21"/>
        <v>75</v>
      </c>
      <c r="E160">
        <f t="shared" si="21"/>
        <v>90</v>
      </c>
      <c r="F160">
        <f t="shared" si="21"/>
        <v>111</v>
      </c>
      <c r="G160">
        <f t="shared" si="21"/>
        <v>122</v>
      </c>
      <c r="H160">
        <f t="shared" si="21"/>
        <v>172</v>
      </c>
      <c r="I160">
        <f t="shared" si="21"/>
        <v>276</v>
      </c>
      <c r="J160">
        <f t="shared" si="21"/>
        <v>382</v>
      </c>
      <c r="K160">
        <f>LEN(A160)</f>
        <v>385</v>
      </c>
      <c r="L160" s="1" t="str">
        <f t="shared" si="20"/>
        <v>160</v>
      </c>
      <c r="M160" s="1" t="str">
        <f t="shared" si="18"/>
        <v>Matthew-Olyphant-Double-White-Line-2003.jpg</v>
      </c>
      <c r="N160" s="1" t="str">
        <f t="shared" si="19"/>
        <v>1600</v>
      </c>
      <c r="O160" s="1" t="str">
        <f t="shared" si="19"/>
        <v>1857</v>
      </c>
      <c r="P160" s="1" t="str">
        <f t="shared" si="19"/>
        <v>portrait</v>
      </c>
      <c r="Q160" s="1" t="str">
        <f>SUBSTITUTE(MID($A160,I160+1,J160-I160-1),J$1&amp;":","")</f>
        <v>Matthew Olyphant - Double White Line - 2003 - Spray paint,acrylic,oil,on canvas - 38&amp;#34; x 46&amp;#34;</v>
      </c>
    </row>
    <row r="161" spans="1:17">
      <c r="A161" t="s">
        <v>158</v>
      </c>
      <c r="B161">
        <f t="shared" si="16"/>
        <v>10</v>
      </c>
      <c r="C161">
        <f t="shared" si="21"/>
        <v>53</v>
      </c>
      <c r="D161">
        <f t="shared" si="21"/>
        <v>67</v>
      </c>
      <c r="E161">
        <f t="shared" si="21"/>
        <v>82</v>
      </c>
      <c r="F161">
        <f t="shared" si="21"/>
        <v>104</v>
      </c>
      <c r="G161">
        <f t="shared" si="21"/>
        <v>115</v>
      </c>
      <c r="H161">
        <f t="shared" si="21"/>
        <v>157</v>
      </c>
      <c r="I161">
        <f t="shared" si="21"/>
        <v>259</v>
      </c>
      <c r="J161">
        <f t="shared" si="21"/>
        <v>363</v>
      </c>
      <c r="K161">
        <f>LEN(A161)</f>
        <v>366</v>
      </c>
      <c r="L161" s="1" t="str">
        <f t="shared" si="20"/>
        <v>161</v>
      </c>
      <c r="M161" s="1" t="str">
        <f t="shared" si="18"/>
        <v>Matthew-Olyphant-Valentine-2002.jpg</v>
      </c>
      <c r="N161" s="1" t="str">
        <f t="shared" si="19"/>
        <v>1600</v>
      </c>
      <c r="O161" s="1" t="str">
        <f t="shared" si="19"/>
        <v>1286</v>
      </c>
      <c r="P161" s="1" t="str">
        <f t="shared" si="19"/>
        <v>landscape</v>
      </c>
      <c r="Q161" s="1" t="str">
        <f>SUBSTITUTE(MID($A161,I161+1,J161-I161-1),J$1&amp;":","")</f>
        <v>Matthew Olyphant - Valentine - 2002 - Diptych - Acrylic,spray paint,on canvas - 48&amp;#34; x 48&amp;#34;</v>
      </c>
    </row>
    <row r="162" spans="1:17">
      <c r="A162" t="s">
        <v>159</v>
      </c>
      <c r="B162">
        <f t="shared" si="16"/>
        <v>10</v>
      </c>
      <c r="C162">
        <f t="shared" si="21"/>
        <v>50</v>
      </c>
      <c r="D162">
        <f t="shared" si="21"/>
        <v>64</v>
      </c>
      <c r="E162">
        <f t="shared" si="21"/>
        <v>79</v>
      </c>
      <c r="F162">
        <f t="shared" si="21"/>
        <v>100</v>
      </c>
      <c r="G162">
        <f t="shared" si="21"/>
        <v>111</v>
      </c>
      <c r="H162">
        <f t="shared" si="21"/>
        <v>150</v>
      </c>
      <c r="I162">
        <f t="shared" si="21"/>
        <v>244</v>
      </c>
      <c r="J162">
        <f t="shared" si="21"/>
        <v>340</v>
      </c>
      <c r="K162">
        <f>LEN(A162)</f>
        <v>343</v>
      </c>
      <c r="L162" s="1" t="str">
        <f t="shared" si="20"/>
        <v>162</v>
      </c>
      <c r="M162" s="1" t="str">
        <f t="shared" si="18"/>
        <v>Matthew-Olyphant-Golden-2009.jpg</v>
      </c>
      <c r="N162" s="1" t="str">
        <f t="shared" si="19"/>
        <v>1600</v>
      </c>
      <c r="O162" s="1" t="str">
        <f t="shared" si="19"/>
        <v>2618</v>
      </c>
      <c r="P162" s="1" t="str">
        <f t="shared" si="19"/>
        <v>portrait</v>
      </c>
      <c r="Q162" s="1" t="str">
        <f>SUBSTITUTE(MID($A162,I162+1,J162-I162-1),J$1&amp;":","")</f>
        <v>Matthew Olyphant - Golden - 2009 - Spray paint,oil,charcoal,on canvas - 24&amp;#34; x 46&amp;#34;</v>
      </c>
    </row>
    <row r="163" spans="1:17">
      <c r="A163" t="s">
        <v>160</v>
      </c>
      <c r="B163">
        <f t="shared" si="16"/>
        <v>10</v>
      </c>
      <c r="C163">
        <f t="shared" ref="C163:J178" si="22">SEARCH("|",$A163,B163+1)</f>
        <v>51</v>
      </c>
      <c r="D163">
        <f t="shared" si="22"/>
        <v>65</v>
      </c>
      <c r="E163">
        <f t="shared" si="22"/>
        <v>80</v>
      </c>
      <c r="F163">
        <f t="shared" si="22"/>
        <v>101</v>
      </c>
      <c r="G163">
        <f t="shared" si="22"/>
        <v>112</v>
      </c>
      <c r="H163">
        <f t="shared" si="22"/>
        <v>152</v>
      </c>
      <c r="I163">
        <f t="shared" si="22"/>
        <v>234</v>
      </c>
      <c r="J163">
        <f t="shared" si="22"/>
        <v>318</v>
      </c>
      <c r="K163">
        <f>LEN(A163)</f>
        <v>321</v>
      </c>
      <c r="L163" s="1" t="str">
        <f t="shared" si="20"/>
        <v>163</v>
      </c>
      <c r="M163" s="1" t="str">
        <f t="shared" si="18"/>
        <v>Matthew-Olyphant-Passion-2010.jpg</v>
      </c>
      <c r="N163" s="1" t="str">
        <f t="shared" si="19"/>
        <v>1600</v>
      </c>
      <c r="O163" s="1" t="str">
        <f t="shared" si="19"/>
        <v>2640</v>
      </c>
      <c r="P163" s="1" t="str">
        <f t="shared" si="19"/>
        <v>portrait</v>
      </c>
      <c r="Q163" s="1" t="str">
        <f>SUBSTITUTE(MID($A163,I163+1,J163-I163-1),J$1&amp;":","")</f>
        <v>Matthew Olyphant - Passion - 2010 - Spray paint on canvas - 32&amp;#34; x 46&amp;#34;</v>
      </c>
    </row>
    <row r="164" spans="1:17">
      <c r="A164" t="s">
        <v>161</v>
      </c>
      <c r="B164">
        <f t="shared" si="16"/>
        <v>10</v>
      </c>
      <c r="C164">
        <f t="shared" si="22"/>
        <v>58</v>
      </c>
      <c r="D164">
        <f t="shared" si="22"/>
        <v>72</v>
      </c>
      <c r="E164">
        <f t="shared" si="22"/>
        <v>87</v>
      </c>
      <c r="F164">
        <f t="shared" si="22"/>
        <v>108</v>
      </c>
      <c r="G164">
        <f t="shared" si="22"/>
        <v>119</v>
      </c>
      <c r="H164">
        <f t="shared" si="22"/>
        <v>166</v>
      </c>
      <c r="I164">
        <f t="shared" si="22"/>
        <v>268</v>
      </c>
      <c r="J164">
        <f t="shared" si="22"/>
        <v>372</v>
      </c>
      <c r="K164">
        <f>LEN(A164)</f>
        <v>375</v>
      </c>
      <c r="L164" s="1" t="str">
        <f t="shared" si="20"/>
        <v>164</v>
      </c>
      <c r="M164" s="1" t="str">
        <f t="shared" si="18"/>
        <v>Matthew-Olyphant-Don't-Let-Them-2010.jpg</v>
      </c>
      <c r="N164" s="1" t="str">
        <f t="shared" si="19"/>
        <v>1600</v>
      </c>
      <c r="O164" s="1" t="str">
        <f t="shared" si="19"/>
        <v>2423</v>
      </c>
      <c r="P164" s="1" t="str">
        <f t="shared" si="19"/>
        <v>portrait</v>
      </c>
      <c r="Q164" s="1" t="str">
        <f>SUBSTITUTE(MID($A164,I164+1,J164-I164-1),J$1&amp;":","")</f>
        <v>Matthew Olyphant - Don't Let Them - 2010 - Spray paint,charcoal,oil,on canvas - 44&amp;#34; x 56&amp;#34;</v>
      </c>
    </row>
    <row r="165" spans="1:17">
      <c r="A165" t="s">
        <v>162</v>
      </c>
      <c r="B165">
        <f t="shared" si="16"/>
        <v>10</v>
      </c>
      <c r="C165">
        <f t="shared" si="22"/>
        <v>50</v>
      </c>
      <c r="D165">
        <f t="shared" si="22"/>
        <v>64</v>
      </c>
      <c r="E165">
        <f t="shared" si="22"/>
        <v>79</v>
      </c>
      <c r="F165">
        <f t="shared" si="22"/>
        <v>100</v>
      </c>
      <c r="G165">
        <f t="shared" si="22"/>
        <v>111</v>
      </c>
      <c r="H165">
        <f t="shared" si="22"/>
        <v>150</v>
      </c>
      <c r="I165">
        <f t="shared" si="22"/>
        <v>245</v>
      </c>
      <c r="J165">
        <f t="shared" si="22"/>
        <v>342</v>
      </c>
      <c r="K165">
        <f>LEN(A165)</f>
        <v>345</v>
      </c>
      <c r="L165" s="1" t="str">
        <f t="shared" si="20"/>
        <v>165</v>
      </c>
      <c r="M165" s="1" t="str">
        <f t="shared" si="18"/>
        <v>Matthew-Olyphant-Let-Go-2010.jpg</v>
      </c>
      <c r="N165" s="1" t="str">
        <f t="shared" si="19"/>
        <v>1600</v>
      </c>
      <c r="O165" s="1" t="str">
        <f t="shared" si="19"/>
        <v>2227</v>
      </c>
      <c r="P165" s="1" t="str">
        <f t="shared" si="19"/>
        <v>portrait</v>
      </c>
      <c r="Q165" s="1" t="str">
        <f>SUBSTITUTE(MID($A165,I165+1,J165-I165-1),J$1&amp;":","")</f>
        <v>Matthew Olyphant - Let Go - 2010 - Spray Paint, Oil, Acrylic On Canvas - 45&amp;#34; x 64&amp;#34;</v>
      </c>
    </row>
    <row r="166" spans="1:17">
      <c r="A166" t="s">
        <v>163</v>
      </c>
      <c r="B166">
        <f t="shared" si="16"/>
        <v>10</v>
      </c>
      <c r="C166">
        <f t="shared" si="22"/>
        <v>48</v>
      </c>
      <c r="D166">
        <f t="shared" si="22"/>
        <v>62</v>
      </c>
      <c r="E166">
        <f t="shared" si="22"/>
        <v>77</v>
      </c>
      <c r="F166">
        <f t="shared" si="22"/>
        <v>98</v>
      </c>
      <c r="G166">
        <f t="shared" si="22"/>
        <v>109</v>
      </c>
      <c r="H166">
        <f t="shared" si="22"/>
        <v>146</v>
      </c>
      <c r="I166">
        <f t="shared" si="22"/>
        <v>239</v>
      </c>
      <c r="J166">
        <f t="shared" si="22"/>
        <v>334</v>
      </c>
      <c r="K166">
        <f>LEN(A166)</f>
        <v>337</v>
      </c>
      <c r="L166" s="1" t="str">
        <f t="shared" si="20"/>
        <v>166</v>
      </c>
      <c r="M166" s="1" t="str">
        <f t="shared" si="18"/>
        <v>Matthew-Olyphant-Rise-2010.jpg</v>
      </c>
      <c r="N166" s="1" t="str">
        <f t="shared" si="19"/>
        <v>1600</v>
      </c>
      <c r="O166" s="1" t="str">
        <f t="shared" si="19"/>
        <v>1935</v>
      </c>
      <c r="P166" s="1" t="str">
        <f t="shared" si="19"/>
        <v>portrait</v>
      </c>
      <c r="Q166" s="1" t="str">
        <f>SUBSTITUTE(MID($A166,I166+1,J166-I166-1),J$1&amp;":","")</f>
        <v>Matthew Olyphant - Rise - 2010 - Spray Piant, Oil, Acrylic On Canvas - 54&amp;#34; x 68&amp;#34;</v>
      </c>
    </row>
    <row r="167" spans="1:17">
      <c r="A167" t="s">
        <v>164</v>
      </c>
      <c r="B167">
        <f t="shared" si="16"/>
        <v>10</v>
      </c>
      <c r="C167">
        <f t="shared" si="22"/>
        <v>47</v>
      </c>
      <c r="D167">
        <f t="shared" si="22"/>
        <v>61</v>
      </c>
      <c r="E167">
        <f t="shared" si="22"/>
        <v>76</v>
      </c>
      <c r="F167">
        <f t="shared" si="22"/>
        <v>98</v>
      </c>
      <c r="G167">
        <f t="shared" si="22"/>
        <v>109</v>
      </c>
      <c r="H167">
        <f t="shared" si="22"/>
        <v>145</v>
      </c>
      <c r="I167">
        <f t="shared" si="22"/>
        <v>247</v>
      </c>
      <c r="J167">
        <f t="shared" si="22"/>
        <v>351</v>
      </c>
      <c r="K167">
        <f>LEN(A167)</f>
        <v>354</v>
      </c>
      <c r="L167" s="1" t="str">
        <f t="shared" si="20"/>
        <v>167</v>
      </c>
      <c r="M167" s="1" t="str">
        <f t="shared" si="18"/>
        <v>Matthew-Olyphant-Sin-2010.jpg</v>
      </c>
      <c r="N167" s="1" t="str">
        <f t="shared" si="19"/>
        <v>1600</v>
      </c>
      <c r="O167" s="1" t="str">
        <f t="shared" si="19"/>
        <v>1272</v>
      </c>
      <c r="P167" s="1" t="str">
        <f t="shared" si="19"/>
        <v>landscape</v>
      </c>
      <c r="Q167" s="1" t="str">
        <f>SUBSTITUTE(MID($A167,I167+1,J167-I167-1),J$1&amp;":","")</f>
        <v>Matthew Olyphant - Sin - 2010 - Spray Paint, Oil, Acrylic, Charcoal On Canvas - 24&amp;#34; x 32&amp;#34;</v>
      </c>
    </row>
    <row r="168" spans="1:17">
      <c r="A168" t="s">
        <v>165</v>
      </c>
      <c r="B168">
        <f t="shared" si="16"/>
        <v>10</v>
      </c>
      <c r="C168">
        <f t="shared" si="22"/>
        <v>51</v>
      </c>
      <c r="D168">
        <f t="shared" si="22"/>
        <v>65</v>
      </c>
      <c r="E168">
        <f t="shared" si="22"/>
        <v>79</v>
      </c>
      <c r="F168">
        <f t="shared" si="22"/>
        <v>100</v>
      </c>
      <c r="G168">
        <f t="shared" si="22"/>
        <v>111</v>
      </c>
      <c r="H168">
        <f t="shared" si="22"/>
        <v>151</v>
      </c>
      <c r="I168">
        <f t="shared" si="22"/>
        <v>258</v>
      </c>
      <c r="J168">
        <f t="shared" si="22"/>
        <v>367</v>
      </c>
      <c r="K168">
        <f>LEN(A168)</f>
        <v>370</v>
      </c>
      <c r="L168" s="1" t="str">
        <f t="shared" si="20"/>
        <v>168</v>
      </c>
      <c r="M168" s="1" t="str">
        <f t="shared" si="18"/>
        <v>Matthew-Olyphant-Beach-1-2010.jpg</v>
      </c>
      <c r="N168" s="1" t="str">
        <f t="shared" si="19"/>
        <v>1600</v>
      </c>
      <c r="O168" s="1" t="str">
        <f t="shared" si="19"/>
        <v>768</v>
      </c>
      <c r="P168" s="1" t="str">
        <f t="shared" si="19"/>
        <v>portrait</v>
      </c>
      <c r="Q168" s="1" t="str">
        <f>SUBSTITUTE(MID($A168,I168+1,J168-I168-1),J$1&amp;":","")</f>
        <v>Matthew Olyphant - Beach 1 - 2010 - (Commission Piece) Oil, Spray Paint, On Canvas - 24&amp;#34; x 60&amp;#34;</v>
      </c>
    </row>
    <row r="169" spans="1:17">
      <c r="A169" t="s">
        <v>166</v>
      </c>
      <c r="B169">
        <f t="shared" si="16"/>
        <v>10</v>
      </c>
      <c r="C169">
        <f t="shared" si="22"/>
        <v>51</v>
      </c>
      <c r="D169">
        <f t="shared" si="22"/>
        <v>65</v>
      </c>
      <c r="E169">
        <f t="shared" si="22"/>
        <v>80</v>
      </c>
      <c r="F169">
        <f t="shared" si="22"/>
        <v>102</v>
      </c>
      <c r="G169">
        <f t="shared" si="22"/>
        <v>113</v>
      </c>
      <c r="H169">
        <f t="shared" si="22"/>
        <v>153</v>
      </c>
      <c r="I169">
        <f t="shared" si="22"/>
        <v>260</v>
      </c>
      <c r="J169">
        <f t="shared" si="22"/>
        <v>369</v>
      </c>
      <c r="K169">
        <f>LEN(A169)</f>
        <v>372</v>
      </c>
      <c r="L169" s="1" t="str">
        <f t="shared" si="20"/>
        <v>169</v>
      </c>
      <c r="M169" s="1" t="str">
        <f t="shared" si="18"/>
        <v>Matthew-Olyphant-Beach-2-2010.jpg</v>
      </c>
      <c r="N169" s="1" t="str">
        <f t="shared" si="19"/>
        <v>1600</v>
      </c>
      <c r="O169" s="1" t="str">
        <f t="shared" si="19"/>
        <v>1226</v>
      </c>
      <c r="P169" s="1" t="str">
        <f t="shared" si="19"/>
        <v>landscape</v>
      </c>
      <c r="Q169" s="1" t="str">
        <f>SUBSTITUTE(MID($A169,I169+1,J169-I169-1),J$1&amp;":","")</f>
        <v>Matthew Olyphant - Beach 2 - 2010 - (Commission Piece) Oil, Spray Paint, On Canvas - 36&amp;#34; x 46&amp;#34;</v>
      </c>
    </row>
    <row r="170" spans="1:17">
      <c r="A170" t="s">
        <v>167</v>
      </c>
      <c r="B170">
        <f t="shared" si="16"/>
        <v>10</v>
      </c>
      <c r="C170">
        <f t="shared" si="22"/>
        <v>50</v>
      </c>
      <c r="D170">
        <f t="shared" si="22"/>
        <v>64</v>
      </c>
      <c r="E170">
        <f t="shared" si="22"/>
        <v>78</v>
      </c>
      <c r="F170">
        <f t="shared" si="22"/>
        <v>99</v>
      </c>
      <c r="G170">
        <f t="shared" si="22"/>
        <v>110</v>
      </c>
      <c r="H170">
        <f t="shared" si="22"/>
        <v>149</v>
      </c>
      <c r="I170">
        <f t="shared" si="22"/>
        <v>245</v>
      </c>
      <c r="J170">
        <f t="shared" si="22"/>
        <v>343</v>
      </c>
      <c r="K170">
        <f>LEN(A170)</f>
        <v>346</v>
      </c>
      <c r="L170" s="1" t="str">
        <f t="shared" si="20"/>
        <v>170</v>
      </c>
      <c r="M170" s="1" t="str">
        <f t="shared" si="18"/>
        <v>Matthew-Olyphant-Yellow-2011.jpg</v>
      </c>
      <c r="N170" s="1" t="str">
        <f t="shared" si="19"/>
        <v>1600</v>
      </c>
      <c r="O170" s="1" t="str">
        <f t="shared" si="19"/>
        <v>990</v>
      </c>
      <c r="P170" s="1" t="str">
        <f t="shared" si="19"/>
        <v>portrait</v>
      </c>
      <c r="Q170" s="1" t="str">
        <f>SUBSTITUTE(MID($A170,I170+1,J170-I170-1),J$1&amp;":","")</f>
        <v>Matthew Olyphant - Yellow - 2011 - Oil, Spray Paint, Charcoal On Canvas - 26&amp;#34; x 42&amp;#34;</v>
      </c>
    </row>
    <row r="171" spans="1:17">
      <c r="A171" t="s">
        <v>168</v>
      </c>
      <c r="B171">
        <f t="shared" si="16"/>
        <v>10</v>
      </c>
      <c r="C171">
        <f t="shared" si="22"/>
        <v>64</v>
      </c>
      <c r="D171">
        <f t="shared" si="22"/>
        <v>78</v>
      </c>
      <c r="E171">
        <f t="shared" si="22"/>
        <v>93</v>
      </c>
      <c r="F171">
        <f t="shared" si="22"/>
        <v>115</v>
      </c>
      <c r="G171">
        <f t="shared" si="22"/>
        <v>126</v>
      </c>
      <c r="H171">
        <f t="shared" si="22"/>
        <v>179</v>
      </c>
      <c r="I171">
        <f t="shared" si="22"/>
        <v>298</v>
      </c>
      <c r="J171">
        <f t="shared" si="22"/>
        <v>419</v>
      </c>
      <c r="K171">
        <f>LEN(A171)</f>
        <v>422</v>
      </c>
      <c r="L171" s="1" t="str">
        <f t="shared" si="20"/>
        <v>171</v>
      </c>
      <c r="M171" s="1" t="str">
        <f t="shared" si="18"/>
        <v>Matthew-Olyphant-Empire-State-Of-Mind-2010.jpg</v>
      </c>
      <c r="N171" s="1" t="str">
        <f t="shared" si="19"/>
        <v>1600</v>
      </c>
      <c r="O171" s="1" t="str">
        <f t="shared" si="19"/>
        <v>1322</v>
      </c>
      <c r="P171" s="1" t="str">
        <f t="shared" si="19"/>
        <v>landscape</v>
      </c>
      <c r="Q171" s="1" t="str">
        <f>SUBSTITUTE(MID($A171,I171+1,J171-I171-1),J$1&amp;":","")</f>
        <v>Matthew Olyphant - Empire State Of Mind - 2010 - Spray Paint, Oil, Acrylic, Charcoal On Canvas - 46&amp;#34; x 56&amp;#34;</v>
      </c>
    </row>
    <row r="172" spans="1:17">
      <c r="A172" t="s">
        <v>169</v>
      </c>
      <c r="B172">
        <f t="shared" si="16"/>
        <v>10</v>
      </c>
      <c r="C172">
        <f t="shared" si="22"/>
        <v>53</v>
      </c>
      <c r="D172">
        <f t="shared" si="22"/>
        <v>67</v>
      </c>
      <c r="E172">
        <f t="shared" si="22"/>
        <v>82</v>
      </c>
      <c r="F172">
        <f t="shared" si="22"/>
        <v>104</v>
      </c>
      <c r="G172">
        <f t="shared" si="22"/>
        <v>115</v>
      </c>
      <c r="H172">
        <f t="shared" si="22"/>
        <v>157</v>
      </c>
      <c r="I172">
        <f t="shared" si="22"/>
        <v>279</v>
      </c>
      <c r="J172">
        <f t="shared" si="22"/>
        <v>403</v>
      </c>
      <c r="K172">
        <f>LEN(A172)</f>
        <v>406</v>
      </c>
      <c r="L172" s="1" t="str">
        <f t="shared" si="20"/>
        <v>172</v>
      </c>
      <c r="M172" s="1" t="str">
        <f t="shared" si="18"/>
        <v>Matthew-Olyphant-Millenium-2010.jpg</v>
      </c>
      <c r="N172" s="1" t="str">
        <f t="shared" si="19"/>
        <v>1600</v>
      </c>
      <c r="O172" s="1" t="str">
        <f t="shared" si="19"/>
        <v>1181</v>
      </c>
      <c r="P172" s="1" t="str">
        <f t="shared" si="19"/>
        <v>landscape</v>
      </c>
      <c r="Q172" s="1" t="str">
        <f>SUBSTITUTE(MID($A172,I172+1,J172-I172-1),J$1&amp;":","")</f>
        <v>Matthew Olyphant - Millenium - 2010 - Spray Paint, Charcoal, Acrylic, Oil, Glitter Glue On Canvas - 44&amp;#34; x 56&amp;#34;</v>
      </c>
    </row>
    <row r="173" spans="1:17">
      <c r="A173" t="s">
        <v>170</v>
      </c>
      <c r="B173">
        <f t="shared" si="16"/>
        <v>10</v>
      </c>
      <c r="C173">
        <f t="shared" si="22"/>
        <v>51</v>
      </c>
      <c r="D173">
        <f t="shared" si="22"/>
        <v>65</v>
      </c>
      <c r="E173">
        <f t="shared" si="22"/>
        <v>80</v>
      </c>
      <c r="F173">
        <f t="shared" si="22"/>
        <v>101</v>
      </c>
      <c r="G173">
        <f t="shared" si="22"/>
        <v>112</v>
      </c>
      <c r="H173">
        <f t="shared" si="22"/>
        <v>152</v>
      </c>
      <c r="I173">
        <f t="shared" si="22"/>
        <v>284</v>
      </c>
      <c r="J173">
        <f t="shared" si="22"/>
        <v>418</v>
      </c>
      <c r="K173">
        <f>LEN(A173)</f>
        <v>421</v>
      </c>
      <c r="L173" s="1" t="str">
        <f t="shared" si="20"/>
        <v>173</v>
      </c>
      <c r="M173" s="1" t="str">
        <f t="shared" si="18"/>
        <v>Matthew-Olyphant-Liberty-2010.jpg</v>
      </c>
      <c r="N173" s="1" t="str">
        <f t="shared" si="19"/>
        <v>1600</v>
      </c>
      <c r="O173" s="1" t="str">
        <f t="shared" si="19"/>
        <v>2133</v>
      </c>
      <c r="P173" s="1" t="str">
        <f t="shared" si="19"/>
        <v>portrait</v>
      </c>
      <c r="Q173" s="1" t="str">
        <f>SUBSTITUTE(MID($A173,I173+1,J173-I173-1),J$1&amp;":","")</f>
        <v>Matthew Olyphant - Liberty - 2010 - Oil, Acrylic, Oil Paint Stick, Spray Paint, Charcoal, Staples On Canvas - 28&amp;#34; x 42&amp;#34;</v>
      </c>
    </row>
    <row r="174" spans="1:17">
      <c r="A174" t="s">
        <v>171</v>
      </c>
      <c r="B174">
        <f t="shared" si="16"/>
        <v>10</v>
      </c>
      <c r="C174">
        <f t="shared" si="22"/>
        <v>49</v>
      </c>
      <c r="D174">
        <f t="shared" si="22"/>
        <v>63</v>
      </c>
      <c r="E174">
        <f t="shared" si="22"/>
        <v>77</v>
      </c>
      <c r="F174">
        <f t="shared" si="22"/>
        <v>98</v>
      </c>
      <c r="G174">
        <f t="shared" si="22"/>
        <v>109</v>
      </c>
      <c r="H174">
        <f t="shared" si="22"/>
        <v>147</v>
      </c>
      <c r="I174">
        <f t="shared" si="22"/>
        <v>294</v>
      </c>
      <c r="J174">
        <f t="shared" si="22"/>
        <v>443</v>
      </c>
      <c r="K174">
        <f>LEN(A174)</f>
        <v>446</v>
      </c>
      <c r="L174" s="1" t="str">
        <f t="shared" si="20"/>
        <v>174</v>
      </c>
      <c r="M174" s="1" t="str">
        <f t="shared" si="18"/>
        <v>Matthew-Olyphant-Sunny-2011.jpg</v>
      </c>
      <c r="N174" s="1" t="str">
        <f t="shared" si="19"/>
        <v>1600</v>
      </c>
      <c r="O174" s="1" t="str">
        <f t="shared" si="19"/>
        <v>638</v>
      </c>
      <c r="P174" s="1" t="str">
        <f t="shared" si="19"/>
        <v>portrait</v>
      </c>
      <c r="Q174" s="1" t="str">
        <f>SUBSTITUTE(MID($A174,I174+1,J174-I174-1),J$1&amp;":","")</f>
        <v>Matthew Olyphant - Sunny - 2011 - Diptych(Commission Piece) Oil, Acrylic, Spray Paint, Charcoal, Oil Paint Stick On Canvas - 24&amp;#34; x 72&amp;#34;</v>
      </c>
    </row>
    <row r="175" spans="1:17">
      <c r="A175" t="s">
        <v>172</v>
      </c>
      <c r="B175">
        <f t="shared" si="16"/>
        <v>10</v>
      </c>
      <c r="C175">
        <f t="shared" si="22"/>
        <v>54</v>
      </c>
      <c r="D175">
        <f t="shared" si="22"/>
        <v>68</v>
      </c>
      <c r="E175">
        <f t="shared" si="22"/>
        <v>83</v>
      </c>
      <c r="F175">
        <f t="shared" si="22"/>
        <v>105</v>
      </c>
      <c r="G175">
        <f t="shared" si="22"/>
        <v>116</v>
      </c>
      <c r="H175">
        <f t="shared" si="22"/>
        <v>159</v>
      </c>
      <c r="I175">
        <f t="shared" si="22"/>
        <v>275</v>
      </c>
      <c r="J175">
        <f t="shared" si="22"/>
        <v>393</v>
      </c>
      <c r="K175">
        <f>LEN(A175)</f>
        <v>396</v>
      </c>
      <c r="L175" s="1" t="str">
        <f t="shared" si="20"/>
        <v>175</v>
      </c>
      <c r="M175" s="1" t="str">
        <f t="shared" si="18"/>
        <v>Matthew-Olyphant-Union-Jack-2012.jpg</v>
      </c>
      <c r="N175" s="1" t="str">
        <f t="shared" si="19"/>
        <v>1600</v>
      </c>
      <c r="O175" s="1" t="str">
        <f t="shared" si="19"/>
        <v>1166</v>
      </c>
      <c r="P175" s="1" t="str">
        <f t="shared" si="19"/>
        <v>landscape</v>
      </c>
      <c r="Q175" s="1" t="str">
        <f>SUBSTITUTE(MID($A175,I175+1,J175-I175-1),J$1&amp;":","")</f>
        <v>Matthew Olyphant - Union Jack - 2012 - Oil, Acrylic, Oil Paint Stick, Spray Paint On Canvas - 44&amp;#34; x 62&amp;#34;</v>
      </c>
    </row>
    <row r="176" spans="1:17">
      <c r="A176" t="s">
        <v>173</v>
      </c>
      <c r="B176">
        <f t="shared" si="16"/>
        <v>10</v>
      </c>
      <c r="C176">
        <f t="shared" si="22"/>
        <v>50</v>
      </c>
      <c r="D176">
        <f t="shared" si="22"/>
        <v>64</v>
      </c>
      <c r="E176">
        <f t="shared" si="22"/>
        <v>79</v>
      </c>
      <c r="F176">
        <f t="shared" si="22"/>
        <v>101</v>
      </c>
      <c r="G176">
        <f t="shared" si="22"/>
        <v>112</v>
      </c>
      <c r="H176">
        <f t="shared" si="22"/>
        <v>151</v>
      </c>
      <c r="I176">
        <f t="shared" si="22"/>
        <v>292</v>
      </c>
      <c r="J176">
        <f t="shared" si="22"/>
        <v>435</v>
      </c>
      <c r="K176">
        <f>LEN(A176)</f>
        <v>438</v>
      </c>
      <c r="L176" s="1" t="str">
        <f t="shared" si="20"/>
        <v>176</v>
      </c>
      <c r="M176" s="1" t="str">
        <f t="shared" si="18"/>
        <v>Matthew-Olyphant-3rd-St-2012.jpg</v>
      </c>
      <c r="N176" s="1" t="str">
        <f t="shared" si="19"/>
        <v>1600</v>
      </c>
      <c r="O176" s="1" t="str">
        <f t="shared" si="19"/>
        <v>1196</v>
      </c>
      <c r="P176" s="1" t="str">
        <f t="shared" si="19"/>
        <v>landscape</v>
      </c>
      <c r="Q176" s="1" t="str">
        <f>SUBSTITUTE(MID($A176,I176+1,J176-I176-1),J$1&amp;":","")</f>
        <v>Matthew Olyphant - 3rd St - 2012 - (Commission Piece) Oil, Acrylic, Spray Paint, Charcoal, Oil Paint Stick On Canvas - 42&amp;#34; x 54&amp;#34;</v>
      </c>
    </row>
    <row r="177" spans="1:17">
      <c r="A177" t="s">
        <v>174</v>
      </c>
      <c r="B177">
        <f t="shared" si="16"/>
        <v>10</v>
      </c>
      <c r="C177">
        <f t="shared" si="22"/>
        <v>57</v>
      </c>
      <c r="D177">
        <f t="shared" si="22"/>
        <v>71</v>
      </c>
      <c r="E177">
        <f t="shared" si="22"/>
        <v>86</v>
      </c>
      <c r="F177">
        <f t="shared" si="22"/>
        <v>108</v>
      </c>
      <c r="G177">
        <f t="shared" si="22"/>
        <v>119</v>
      </c>
      <c r="H177">
        <f t="shared" si="22"/>
        <v>165</v>
      </c>
      <c r="I177">
        <f t="shared" si="22"/>
        <v>294</v>
      </c>
      <c r="J177">
        <f t="shared" si="22"/>
        <v>425</v>
      </c>
      <c r="K177">
        <f>LEN(A177)</f>
        <v>428</v>
      </c>
      <c r="L177" s="1" t="str">
        <f t="shared" si="20"/>
        <v>177</v>
      </c>
      <c r="M177" s="1" t="str">
        <f t="shared" si="18"/>
        <v>Matthew-Olyphant-Mr-Cab-Driver-2012.jpg</v>
      </c>
      <c r="N177" s="1" t="str">
        <f t="shared" si="19"/>
        <v>1600</v>
      </c>
      <c r="O177" s="1" t="str">
        <f t="shared" si="19"/>
        <v>1286</v>
      </c>
      <c r="P177" s="1" t="str">
        <f t="shared" si="19"/>
        <v>landscape</v>
      </c>
      <c r="Q177" s="1" t="str">
        <f>SUBSTITUTE(MID($A177,I177+1,J177-I177-1),J$1&amp;":","")</f>
        <v>Matthew Olyphant - Mr Cab Driver - 2012 - Spray Paint, Charcoal, Acrylic, Oil, Oil Paint Stick On Canvas - 44&amp;#34; x 56&amp;#34;</v>
      </c>
    </row>
    <row r="178" spans="1:17">
      <c r="A178" t="s">
        <v>175</v>
      </c>
      <c r="B178">
        <f t="shared" si="16"/>
        <v>10</v>
      </c>
      <c r="C178">
        <f t="shared" si="22"/>
        <v>63</v>
      </c>
      <c r="D178">
        <f t="shared" si="22"/>
        <v>77</v>
      </c>
      <c r="E178">
        <f t="shared" si="22"/>
        <v>92</v>
      </c>
      <c r="F178">
        <f t="shared" si="22"/>
        <v>113</v>
      </c>
      <c r="G178">
        <f t="shared" si="22"/>
        <v>124</v>
      </c>
      <c r="H178">
        <f t="shared" si="22"/>
        <v>176</v>
      </c>
      <c r="I178">
        <f t="shared" si="22"/>
        <v>294</v>
      </c>
      <c r="J178">
        <f t="shared" si="22"/>
        <v>414</v>
      </c>
      <c r="K178">
        <f>LEN(A178)</f>
        <v>417</v>
      </c>
      <c r="L178" s="1" t="str">
        <f t="shared" si="20"/>
        <v>178</v>
      </c>
      <c r="M178" s="1" t="str">
        <f t="shared" si="18"/>
        <v>Matthew-Olyphant-Defined-&amp;-Committed-2012.jpg</v>
      </c>
      <c r="N178" s="1" t="str">
        <f t="shared" si="19"/>
        <v>1600</v>
      </c>
      <c r="O178" s="1" t="str">
        <f t="shared" si="19"/>
        <v>2383</v>
      </c>
      <c r="P178" s="1" t="str">
        <f t="shared" si="19"/>
        <v>portrait</v>
      </c>
      <c r="Q178" s="1" t="str">
        <f>SUBSTITUTE(MID($A178,I178+1,J178-I178-1),J$1&amp;":","")</f>
        <v>Matthew Olyphant - Defined &amp; Committed - 2012 - Spray Paint, Charcoal, Acrylic, Oil On Canvas - 28&amp;#34; x 40&amp;#34;</v>
      </c>
    </row>
    <row r="179" spans="1:17">
      <c r="A179" t="s">
        <v>176</v>
      </c>
      <c r="B179">
        <f t="shared" si="16"/>
        <v>10</v>
      </c>
      <c r="C179">
        <f t="shared" ref="C179:J194" si="23">SEARCH("|",$A179,B179+1)</f>
        <v>63</v>
      </c>
      <c r="D179">
        <f t="shared" si="23"/>
        <v>77</v>
      </c>
      <c r="E179">
        <f t="shared" si="23"/>
        <v>92</v>
      </c>
      <c r="F179">
        <f t="shared" si="23"/>
        <v>113</v>
      </c>
      <c r="G179">
        <f t="shared" si="23"/>
        <v>124</v>
      </c>
      <c r="H179">
        <f t="shared" si="23"/>
        <v>176</v>
      </c>
      <c r="I179">
        <f t="shared" si="23"/>
        <v>294</v>
      </c>
      <c r="J179">
        <f t="shared" si="23"/>
        <v>414</v>
      </c>
      <c r="K179">
        <f>LEN(A179)</f>
        <v>417</v>
      </c>
      <c r="L179" s="1" t="str">
        <f t="shared" si="20"/>
        <v>179</v>
      </c>
      <c r="M179" s="1" t="str">
        <f t="shared" si="18"/>
        <v>Matthew-Olyphant-Open-Sky-Open-Ether-2012.jpg</v>
      </c>
      <c r="N179" s="1" t="str">
        <f t="shared" si="19"/>
        <v>1600</v>
      </c>
      <c r="O179" s="1" t="str">
        <f t="shared" si="19"/>
        <v>2382</v>
      </c>
      <c r="P179" s="1" t="str">
        <f t="shared" si="19"/>
        <v>portrait</v>
      </c>
      <c r="Q179" s="1" t="str">
        <f>SUBSTITUTE(MID($A179,I179+1,J179-I179-1),J$1&amp;":","")</f>
        <v>Matthew Olyphant - Open Sky Open Ether - 2012 - Spray Paint, Charcoal, Acrylic, Oil On Canvas - 36&amp;#34; x 42&amp;#34;</v>
      </c>
    </row>
    <row r="180" spans="1:17">
      <c r="A180" t="s">
        <v>177</v>
      </c>
      <c r="B180">
        <f t="shared" si="16"/>
        <v>10</v>
      </c>
      <c r="C180">
        <f t="shared" si="23"/>
        <v>57</v>
      </c>
      <c r="D180">
        <f t="shared" si="23"/>
        <v>71</v>
      </c>
      <c r="E180">
        <f t="shared" si="23"/>
        <v>86</v>
      </c>
      <c r="F180">
        <f t="shared" si="23"/>
        <v>107</v>
      </c>
      <c r="G180">
        <f t="shared" si="23"/>
        <v>118</v>
      </c>
      <c r="H180">
        <f t="shared" si="23"/>
        <v>164</v>
      </c>
      <c r="I180">
        <f t="shared" si="23"/>
        <v>283</v>
      </c>
      <c r="J180">
        <f t="shared" si="23"/>
        <v>404</v>
      </c>
      <c r="K180">
        <f>LEN(A180)</f>
        <v>407</v>
      </c>
      <c r="L180" s="1" t="str">
        <f t="shared" si="20"/>
        <v>180</v>
      </c>
      <c r="M180" s="1" t="str">
        <f t="shared" si="18"/>
        <v>Matthew-Olyphant-Downtown-Deal-2012.jpg</v>
      </c>
      <c r="N180" s="1" t="str">
        <f t="shared" si="19"/>
        <v>1600</v>
      </c>
      <c r="O180" s="1" t="str">
        <f t="shared" si="19"/>
        <v>1701</v>
      </c>
      <c r="P180" s="1" t="str">
        <f t="shared" si="19"/>
        <v>portrait</v>
      </c>
      <c r="Q180" s="1" t="str">
        <f>SUBSTITUTE(MID($A180,I180+1,J180-I180-1),J$1&amp;":","")</f>
        <v>Matthew Olyphant - Downtown Deal - 2012 - Oil, Acrylic, Oil Paint Stick, Spray Paint On Canvas - 48&amp;#34; x 48&amp;#34;</v>
      </c>
    </row>
    <row r="181" spans="1:17">
      <c r="A181" t="s">
        <v>178</v>
      </c>
      <c r="B181">
        <f t="shared" si="16"/>
        <v>10</v>
      </c>
      <c r="C181">
        <f t="shared" si="23"/>
        <v>68</v>
      </c>
      <c r="D181">
        <f t="shared" si="23"/>
        <v>82</v>
      </c>
      <c r="E181">
        <f t="shared" si="23"/>
        <v>96</v>
      </c>
      <c r="F181">
        <f t="shared" si="23"/>
        <v>117</v>
      </c>
      <c r="G181">
        <f t="shared" si="23"/>
        <v>128</v>
      </c>
      <c r="H181">
        <f t="shared" si="23"/>
        <v>185</v>
      </c>
      <c r="I181">
        <f t="shared" si="23"/>
        <v>315</v>
      </c>
      <c r="J181">
        <f t="shared" si="23"/>
        <v>447</v>
      </c>
      <c r="K181">
        <f>LEN(A181)</f>
        <v>450</v>
      </c>
      <c r="L181" s="1" t="str">
        <f t="shared" si="20"/>
        <v>181</v>
      </c>
      <c r="M181" s="1" t="str">
        <f t="shared" si="18"/>
        <v>Matthew-Olyphant-Untitled-(Barbed-Wire)-1-2012.jpg</v>
      </c>
      <c r="N181" s="1" t="str">
        <f t="shared" si="19"/>
        <v>1600</v>
      </c>
      <c r="O181" s="1" t="str">
        <f t="shared" si="19"/>
        <v>955</v>
      </c>
      <c r="P181" s="1" t="str">
        <f t="shared" si="19"/>
        <v>portrait</v>
      </c>
      <c r="Q181" s="1" t="str">
        <f>SUBSTITUTE(MID($A181,I181+1,J181-I181-1),J$1&amp;":","")</f>
        <v>Matthew Olyphant - Untitled (Barbed Wire) 1 - 2012 - Oil, Acrylic, Oil Paint Stick, Spray Paint On Canvas - 32&amp;#34; x 64&amp;#34;</v>
      </c>
    </row>
    <row r="182" spans="1:17">
      <c r="A182" t="s">
        <v>179</v>
      </c>
      <c r="B182">
        <f t="shared" si="16"/>
        <v>10</v>
      </c>
      <c r="C182">
        <f t="shared" si="23"/>
        <v>68</v>
      </c>
      <c r="D182">
        <f t="shared" si="23"/>
        <v>82</v>
      </c>
      <c r="E182">
        <f t="shared" si="23"/>
        <v>97</v>
      </c>
      <c r="F182">
        <f t="shared" si="23"/>
        <v>119</v>
      </c>
      <c r="G182">
        <f t="shared" si="23"/>
        <v>130</v>
      </c>
      <c r="H182">
        <f t="shared" si="23"/>
        <v>187</v>
      </c>
      <c r="I182">
        <f t="shared" si="23"/>
        <v>317</v>
      </c>
      <c r="J182">
        <f t="shared" si="23"/>
        <v>449</v>
      </c>
      <c r="K182">
        <f>LEN(A182)</f>
        <v>452</v>
      </c>
      <c r="L182" s="1" t="str">
        <f t="shared" si="20"/>
        <v>182</v>
      </c>
      <c r="M182" s="1" t="str">
        <f t="shared" si="18"/>
        <v>Matthew-Olyphant-Untitled-(Barbed-Wire)-2-2012.jpg</v>
      </c>
      <c r="N182" s="1" t="str">
        <f t="shared" si="19"/>
        <v>1600</v>
      </c>
      <c r="O182" s="1" t="str">
        <f t="shared" si="19"/>
        <v>1278</v>
      </c>
      <c r="P182" s="1" t="str">
        <f t="shared" si="19"/>
        <v>landscape</v>
      </c>
      <c r="Q182" s="1" t="str">
        <f>SUBSTITUTE(MID($A182,I182+1,J182-I182-1),J$1&amp;":","")</f>
        <v>Matthew Olyphant - Untitled (Barbed Wire) 2 - 2012 - Oil, Acrylic, Oil Paint Stick, Spray Paint On Canvas - 54&amp;#34; x 72&amp;#34;</v>
      </c>
    </row>
    <row r="183" spans="1:17">
      <c r="A183" t="s">
        <v>180</v>
      </c>
      <c r="B183">
        <f t="shared" si="16"/>
        <v>10</v>
      </c>
      <c r="C183">
        <f t="shared" si="23"/>
        <v>68</v>
      </c>
      <c r="D183">
        <f t="shared" si="23"/>
        <v>82</v>
      </c>
      <c r="E183">
        <f t="shared" si="23"/>
        <v>96</v>
      </c>
      <c r="F183">
        <f t="shared" si="23"/>
        <v>117</v>
      </c>
      <c r="G183">
        <f t="shared" si="23"/>
        <v>128</v>
      </c>
      <c r="H183">
        <f t="shared" si="23"/>
        <v>185</v>
      </c>
      <c r="I183">
        <f t="shared" si="23"/>
        <v>315</v>
      </c>
      <c r="J183">
        <f t="shared" si="23"/>
        <v>447</v>
      </c>
      <c r="K183">
        <f>LEN(A183)</f>
        <v>450</v>
      </c>
      <c r="L183" s="1" t="str">
        <f t="shared" si="20"/>
        <v>183</v>
      </c>
      <c r="M183" s="1" t="str">
        <f t="shared" si="18"/>
        <v>Matthew-Olyphant-Untitled-(Barbed-Wire)-3-2012.jpg</v>
      </c>
      <c r="N183" s="1" t="str">
        <f t="shared" si="19"/>
        <v>1600</v>
      </c>
      <c r="O183" s="1" t="str">
        <f t="shared" si="19"/>
        <v>867</v>
      </c>
      <c r="P183" s="1" t="str">
        <f t="shared" si="19"/>
        <v>portrait</v>
      </c>
      <c r="Q183" s="1" t="str">
        <f>SUBSTITUTE(MID($A183,I183+1,J183-I183-1),J$1&amp;":","")</f>
        <v>Matthew Olyphant - Untitled (Barbed Wire) 3 - 2012 - Oil, Acrylic, Oil Paint Stick, Spray Paint On Canvas - 42&amp;#34; x 68&amp;#34;</v>
      </c>
    </row>
    <row r="184" spans="1:17">
      <c r="A184" t="s">
        <v>181</v>
      </c>
      <c r="B184">
        <f t="shared" si="16"/>
        <v>10</v>
      </c>
      <c r="C184">
        <f t="shared" si="23"/>
        <v>58</v>
      </c>
      <c r="D184">
        <f t="shared" si="23"/>
        <v>72</v>
      </c>
      <c r="E184">
        <f t="shared" si="23"/>
        <v>87</v>
      </c>
      <c r="F184">
        <f t="shared" si="23"/>
        <v>109</v>
      </c>
      <c r="G184">
        <f t="shared" si="23"/>
        <v>120</v>
      </c>
      <c r="H184">
        <f t="shared" si="23"/>
        <v>167</v>
      </c>
      <c r="I184">
        <f t="shared" si="23"/>
        <v>297</v>
      </c>
      <c r="J184">
        <f t="shared" si="23"/>
        <v>429</v>
      </c>
      <c r="K184">
        <f>LEN(A184)</f>
        <v>432</v>
      </c>
      <c r="L184" s="1" t="str">
        <f t="shared" si="20"/>
        <v>184</v>
      </c>
      <c r="M184" s="1" t="str">
        <f t="shared" si="18"/>
        <v>Matthew-Olyphant-October-Bridge-2012.jpg</v>
      </c>
      <c r="N184" s="1" t="str">
        <f t="shared" si="19"/>
        <v>1600</v>
      </c>
      <c r="O184" s="1" t="str">
        <f t="shared" si="19"/>
        <v>1268</v>
      </c>
      <c r="P184" s="1" t="str">
        <f t="shared" si="19"/>
        <v>landscape</v>
      </c>
      <c r="Q184" s="1" t="str">
        <f>SUBSTITUTE(MID($A184,I184+1,J184-I184-1),J$1&amp;":","")</f>
        <v>Matthew Olyphant - October Bridge - 2012 - Oil, Charcoal, Acrylic, Oil Paint Stick, Spray Paint On Canvas - 42&amp;#34; x 54&amp;#34;</v>
      </c>
    </row>
    <row r="185" spans="1:17">
      <c r="A185" t="s">
        <v>182</v>
      </c>
      <c r="B185">
        <f t="shared" si="16"/>
        <v>10</v>
      </c>
      <c r="C185">
        <f t="shared" si="23"/>
        <v>46</v>
      </c>
      <c r="D185">
        <f t="shared" si="23"/>
        <v>60</v>
      </c>
      <c r="E185">
        <f t="shared" si="23"/>
        <v>74</v>
      </c>
      <c r="F185">
        <f t="shared" si="23"/>
        <v>95</v>
      </c>
      <c r="G185">
        <f t="shared" si="23"/>
        <v>106</v>
      </c>
      <c r="H185">
        <f t="shared" si="23"/>
        <v>141</v>
      </c>
      <c r="I185">
        <f t="shared" si="23"/>
        <v>261</v>
      </c>
      <c r="J185">
        <f t="shared" si="23"/>
        <v>383</v>
      </c>
      <c r="K185">
        <f>LEN(A185)</f>
        <v>386</v>
      </c>
      <c r="L185" s="1" t="str">
        <f t="shared" si="20"/>
        <v>185</v>
      </c>
      <c r="M185" s="1" t="str">
        <f t="shared" si="18"/>
        <v>Matthew-Olyphant-KL-2012.jpg</v>
      </c>
      <c r="N185" s="1" t="str">
        <f t="shared" si="19"/>
        <v>1600</v>
      </c>
      <c r="O185" s="1" t="str">
        <f t="shared" si="19"/>
        <v>848</v>
      </c>
      <c r="P185" s="1" t="str">
        <f t="shared" si="19"/>
        <v>portrait</v>
      </c>
      <c r="Q185" s="1" t="str">
        <f>SUBSTITUTE(MID($A185,I185+1,J185-I185-1),J$1&amp;":","")</f>
        <v>Matthew Olyphant - KL - 2012 - (Commission Piece) Charcoal, Spray Paint, Acrylic, Oil On Canvas - 36&amp;#34; x 62&amp;#34;</v>
      </c>
    </row>
    <row r="186" spans="1:17">
      <c r="A186" t="s">
        <v>183</v>
      </c>
      <c r="B186">
        <f t="shared" si="16"/>
        <v>10</v>
      </c>
      <c r="C186">
        <f t="shared" si="23"/>
        <v>68</v>
      </c>
      <c r="D186">
        <f t="shared" si="23"/>
        <v>82</v>
      </c>
      <c r="E186">
        <f t="shared" si="23"/>
        <v>96</v>
      </c>
      <c r="F186">
        <f t="shared" si="23"/>
        <v>117</v>
      </c>
      <c r="G186">
        <f t="shared" si="23"/>
        <v>128</v>
      </c>
      <c r="H186">
        <f t="shared" si="23"/>
        <v>185</v>
      </c>
      <c r="I186">
        <f t="shared" si="23"/>
        <v>315</v>
      </c>
      <c r="J186">
        <f t="shared" si="23"/>
        <v>447</v>
      </c>
      <c r="K186">
        <f>LEN(A186)</f>
        <v>450</v>
      </c>
      <c r="L186" s="1" t="str">
        <f t="shared" si="20"/>
        <v>186</v>
      </c>
      <c r="M186" s="1" t="str">
        <f t="shared" si="18"/>
        <v>Matthew-Olyphant-Untitled-(Barbed-Wire)-4-2012.jpg</v>
      </c>
      <c r="N186" s="1" t="str">
        <f t="shared" si="19"/>
        <v>1600</v>
      </c>
      <c r="O186" s="1" t="str">
        <f t="shared" si="19"/>
        <v>791</v>
      </c>
      <c r="P186" s="1" t="str">
        <f t="shared" si="19"/>
        <v>portrait</v>
      </c>
      <c r="Q186" s="1" t="str">
        <f>SUBSTITUTE(MID($A186,I186+1,J186-I186-1),J$1&amp;":","")</f>
        <v>Matthew Olyphant - Untitled (Barbed Wire) 4 - 2012 - Oil, Acrylic, Oil Paint Stick, Spray Paint On Canvas - 32&amp;#34; x 46&amp;#34;</v>
      </c>
    </row>
    <row r="187" spans="1:17">
      <c r="A187" t="s">
        <v>184</v>
      </c>
      <c r="B187">
        <f t="shared" si="16"/>
        <v>10</v>
      </c>
      <c r="C187">
        <f t="shared" si="23"/>
        <v>57</v>
      </c>
      <c r="D187">
        <f t="shared" si="23"/>
        <v>71</v>
      </c>
      <c r="E187">
        <f t="shared" si="23"/>
        <v>86</v>
      </c>
      <c r="F187">
        <f t="shared" si="23"/>
        <v>107</v>
      </c>
      <c r="G187">
        <f t="shared" si="23"/>
        <v>118</v>
      </c>
      <c r="H187">
        <f t="shared" si="23"/>
        <v>164</v>
      </c>
      <c r="I187">
        <f t="shared" si="23"/>
        <v>283</v>
      </c>
      <c r="J187">
        <f t="shared" si="23"/>
        <v>404</v>
      </c>
      <c r="K187">
        <f>LEN(A187)</f>
        <v>407</v>
      </c>
      <c r="L187" s="1" t="str">
        <f t="shared" si="20"/>
        <v>187</v>
      </c>
      <c r="M187" s="1" t="str">
        <f t="shared" si="18"/>
        <v>Matthew-Olyphant-Sleep-Walking-2012.jpg</v>
      </c>
      <c r="N187" s="1" t="str">
        <f t="shared" si="19"/>
        <v>1600</v>
      </c>
      <c r="O187" s="1" t="str">
        <f t="shared" si="19"/>
        <v>2674</v>
      </c>
      <c r="P187" s="1" t="str">
        <f t="shared" si="19"/>
        <v>portrait</v>
      </c>
      <c r="Q187" s="1" t="str">
        <f>SUBSTITUTE(MID($A187,I187+1,J187-I187-1),J$1&amp;":","")</f>
        <v>Matthew Olyphant - Sleep Walking - 2012 - Oil, Acrylic, Oil Paint Stick, Spray Paint On Canvas - 30&amp;#34; x 62&amp;#34;</v>
      </c>
    </row>
    <row r="188" spans="1:17">
      <c r="A188" t="s">
        <v>185</v>
      </c>
      <c r="B188">
        <f t="shared" si="16"/>
        <v>10</v>
      </c>
      <c r="C188">
        <f t="shared" si="23"/>
        <v>55</v>
      </c>
      <c r="D188">
        <f t="shared" si="23"/>
        <v>69</v>
      </c>
      <c r="E188">
        <f t="shared" si="23"/>
        <v>84</v>
      </c>
      <c r="F188">
        <f t="shared" si="23"/>
        <v>106</v>
      </c>
      <c r="G188">
        <f t="shared" si="23"/>
        <v>117</v>
      </c>
      <c r="H188">
        <f t="shared" si="23"/>
        <v>161</v>
      </c>
      <c r="I188">
        <f t="shared" si="23"/>
        <v>288</v>
      </c>
      <c r="J188">
        <f t="shared" si="23"/>
        <v>417</v>
      </c>
      <c r="K188">
        <f>LEN(A188)</f>
        <v>420</v>
      </c>
      <c r="L188" s="1" t="str">
        <f t="shared" si="20"/>
        <v>188</v>
      </c>
      <c r="M188" s="1" t="str">
        <f t="shared" si="18"/>
        <v>Matthew-Olyphant-Day-Tripper-2012.jpg</v>
      </c>
      <c r="N188" s="1" t="str">
        <f t="shared" si="19"/>
        <v>1600</v>
      </c>
      <c r="O188" s="1" t="str">
        <f t="shared" si="19"/>
        <v>1090</v>
      </c>
      <c r="P188" s="1" t="str">
        <f t="shared" si="19"/>
        <v>landscape</v>
      </c>
      <c r="Q188" s="1" t="str">
        <f>SUBSTITUTE(MID($A188,I188+1,J188-I188-1),J$1&amp;":","")</f>
        <v>Matthew Olyphant - Day Tripper - 2012 - Oil, Acrylic, Oil Paint Stick, Spray Paint, Charcoal On Canvas - 44&amp;#34; x 64&amp;#34;</v>
      </c>
    </row>
    <row r="189" spans="1:17">
      <c r="A189" t="s">
        <v>186</v>
      </c>
      <c r="B189">
        <f t="shared" si="16"/>
        <v>10</v>
      </c>
      <c r="C189">
        <f t="shared" si="23"/>
        <v>49</v>
      </c>
      <c r="D189">
        <f t="shared" si="23"/>
        <v>63</v>
      </c>
      <c r="E189">
        <f t="shared" si="23"/>
        <v>78</v>
      </c>
      <c r="F189">
        <f t="shared" si="23"/>
        <v>100</v>
      </c>
      <c r="G189">
        <f t="shared" si="23"/>
        <v>111</v>
      </c>
      <c r="H189">
        <f t="shared" si="23"/>
        <v>149</v>
      </c>
      <c r="I189">
        <f t="shared" si="23"/>
        <v>270</v>
      </c>
      <c r="J189">
        <f t="shared" si="23"/>
        <v>393</v>
      </c>
      <c r="K189">
        <f>LEN(A189)</f>
        <v>396</v>
      </c>
      <c r="L189" s="1" t="str">
        <f t="shared" si="20"/>
        <v>189</v>
      </c>
      <c r="M189" s="1" t="str">
        <f t="shared" si="18"/>
        <v>Matthew-Olyphant-Autum-2012.jpg</v>
      </c>
      <c r="N189" s="1" t="str">
        <f t="shared" si="19"/>
        <v>1600</v>
      </c>
      <c r="O189" s="1" t="str">
        <f t="shared" si="19"/>
        <v>1251</v>
      </c>
      <c r="P189" s="1" t="str">
        <f t="shared" si="19"/>
        <v>landscape</v>
      </c>
      <c r="Q189" s="1" t="str">
        <f>SUBSTITUTE(MID($A189,I189+1,J189-I189-1),J$1&amp;":","")</f>
        <v>Matthew Olyphant - Autum - 2012 - Oil, Acrylic, Oil Paint Stick, Spray Paint, Charcoal On Canvas - 46&amp;#34; x 54&amp;#34;</v>
      </c>
    </row>
    <row r="190" spans="1:17">
      <c r="A190" t="s">
        <v>187</v>
      </c>
      <c r="B190">
        <f t="shared" si="16"/>
        <v>10</v>
      </c>
      <c r="C190">
        <f t="shared" si="23"/>
        <v>74</v>
      </c>
      <c r="D190">
        <f t="shared" si="23"/>
        <v>88</v>
      </c>
      <c r="E190">
        <f t="shared" si="23"/>
        <v>103</v>
      </c>
      <c r="F190">
        <f t="shared" si="23"/>
        <v>125</v>
      </c>
      <c r="G190">
        <f t="shared" si="23"/>
        <v>136</v>
      </c>
      <c r="H190">
        <f t="shared" si="23"/>
        <v>199</v>
      </c>
      <c r="I190">
        <f t="shared" si="23"/>
        <v>364</v>
      </c>
      <c r="J190">
        <f t="shared" si="23"/>
        <v>531</v>
      </c>
      <c r="K190">
        <f>LEN(A190)</f>
        <v>534</v>
      </c>
      <c r="L190" s="1" t="str">
        <f t="shared" si="20"/>
        <v>190</v>
      </c>
      <c r="M190" s="1" t="str">
        <f t="shared" si="18"/>
        <v>Matthew-Olyphant-Medicine-Shop-(Double-Feature)-2012.jpg</v>
      </c>
      <c r="N190" s="1" t="str">
        <f t="shared" si="19"/>
        <v>1600</v>
      </c>
      <c r="O190" s="1" t="str">
        <f t="shared" si="19"/>
        <v>1529</v>
      </c>
      <c r="P190" s="1" t="str">
        <f t="shared" si="19"/>
        <v>landscape</v>
      </c>
      <c r="Q190" s="1" t="str">
        <f>SUBSTITUTE(MID($A190,I190+1,J190-I190-1),J$1&amp;":","")</f>
        <v>Matthew Olyphant - Medicine Shop (Double Feature) - 2012 - (Commission Piece) Oil, Acrylic, Spray Paint, Charcoal, Oil Paint Stick On Canvas - 48&amp;#34; x 48&amp;#34;</v>
      </c>
    </row>
    <row r="191" spans="1:17">
      <c r="A191" t="s">
        <v>188</v>
      </c>
      <c r="B191">
        <f t="shared" si="16"/>
        <v>10</v>
      </c>
      <c r="C191">
        <f t="shared" si="23"/>
        <v>60</v>
      </c>
      <c r="D191">
        <f t="shared" si="23"/>
        <v>74</v>
      </c>
      <c r="E191">
        <f t="shared" si="23"/>
        <v>89</v>
      </c>
      <c r="F191">
        <f t="shared" si="23"/>
        <v>110</v>
      </c>
      <c r="G191">
        <f t="shared" si="23"/>
        <v>121</v>
      </c>
      <c r="H191">
        <f t="shared" si="23"/>
        <v>170</v>
      </c>
      <c r="I191">
        <f t="shared" si="23"/>
        <v>283</v>
      </c>
      <c r="J191">
        <f t="shared" si="23"/>
        <v>398</v>
      </c>
      <c r="K191">
        <f>LEN(A191)</f>
        <v>401</v>
      </c>
      <c r="L191" s="1" t="str">
        <f t="shared" si="20"/>
        <v>191</v>
      </c>
      <c r="M191" s="1" t="str">
        <f t="shared" si="18"/>
        <v>Matthew-Olyphant-You-Asked-For-It-2012.jpg</v>
      </c>
      <c r="N191" s="1" t="str">
        <f t="shared" si="19"/>
        <v>1600</v>
      </c>
      <c r="O191" s="1" t="str">
        <f t="shared" si="19"/>
        <v>2045</v>
      </c>
      <c r="P191" s="1" t="str">
        <f t="shared" si="19"/>
        <v>portrait</v>
      </c>
      <c r="Q191" s="1" t="str">
        <f>SUBSTITUTE(MID($A191,I191+1,J191-I191-1),J$1&amp;":","")</f>
        <v>Matthew Olyphant - You Asked For It - 2012 - Oil, Spray Paint, Oil Paint Stick On Canvas - 44&amp;#34; x 58&amp;#34;</v>
      </c>
    </row>
    <row r="192" spans="1:17">
      <c r="A192" t="s">
        <v>189</v>
      </c>
      <c r="B192">
        <f t="shared" si="16"/>
        <v>10</v>
      </c>
      <c r="C192">
        <f t="shared" si="23"/>
        <v>47</v>
      </c>
      <c r="D192">
        <f t="shared" si="23"/>
        <v>61</v>
      </c>
      <c r="E192">
        <f t="shared" si="23"/>
        <v>76</v>
      </c>
      <c r="F192">
        <f t="shared" si="23"/>
        <v>97</v>
      </c>
      <c r="G192">
        <f t="shared" si="23"/>
        <v>108</v>
      </c>
      <c r="H192">
        <f t="shared" si="23"/>
        <v>144</v>
      </c>
      <c r="I192">
        <f t="shared" si="23"/>
        <v>236</v>
      </c>
      <c r="J192">
        <f t="shared" si="23"/>
        <v>330</v>
      </c>
      <c r="K192">
        <f>LEN(A192)</f>
        <v>333</v>
      </c>
      <c r="L192" s="1" t="str">
        <f t="shared" si="20"/>
        <v>192</v>
      </c>
      <c r="M192" s="1" t="str">
        <f t="shared" si="18"/>
        <v>Matthew-Olyphant-JKL-2012.jpg</v>
      </c>
      <c r="N192" s="1" t="str">
        <f t="shared" si="19"/>
        <v>1600</v>
      </c>
      <c r="O192" s="1" t="str">
        <f t="shared" si="19"/>
        <v>2187</v>
      </c>
      <c r="P192" s="1" t="str">
        <f t="shared" si="19"/>
        <v>portrait</v>
      </c>
      <c r="Q192" s="1" t="str">
        <f>SUBSTITUTE(MID($A192,I192+1,J192-I192-1),J$1&amp;":","")</f>
        <v>Matthew Olyphant - JKL - 2012 - Spray Paint, Oil, Acrylic On Canvas - 46&amp;#34; x 54&amp;#34;</v>
      </c>
    </row>
    <row r="193" spans="1:17">
      <c r="A193" t="s">
        <v>190</v>
      </c>
      <c r="B193">
        <f t="shared" si="16"/>
        <v>10</v>
      </c>
      <c r="C193">
        <f t="shared" si="23"/>
        <v>55</v>
      </c>
      <c r="D193">
        <f t="shared" si="23"/>
        <v>69</v>
      </c>
      <c r="E193">
        <f t="shared" si="23"/>
        <v>84</v>
      </c>
      <c r="F193">
        <f t="shared" si="23"/>
        <v>106</v>
      </c>
      <c r="G193">
        <f t="shared" si="23"/>
        <v>117</v>
      </c>
      <c r="H193">
        <f t="shared" si="23"/>
        <v>161</v>
      </c>
      <c r="I193">
        <f t="shared" si="23"/>
        <v>288</v>
      </c>
      <c r="J193">
        <f t="shared" si="23"/>
        <v>417</v>
      </c>
      <c r="K193">
        <f>LEN(A193)</f>
        <v>420</v>
      </c>
      <c r="L193" s="1" t="str">
        <f t="shared" si="20"/>
        <v>193</v>
      </c>
      <c r="M193" s="1" t="str">
        <f t="shared" si="18"/>
        <v>Matthew-Olyphant-000-Adeline-2012.jpg</v>
      </c>
      <c r="N193" s="1" t="str">
        <f t="shared" si="19"/>
        <v>1600</v>
      </c>
      <c r="O193" s="1" t="str">
        <f t="shared" si="19"/>
        <v>1162</v>
      </c>
      <c r="P193" s="1" t="str">
        <f t="shared" si="19"/>
        <v>landscape</v>
      </c>
      <c r="Q193" s="1" t="str">
        <f>SUBSTITUTE(MID($A193,I193+1,J193-I193-1),J$1&amp;":","")</f>
        <v>Matthew Olyphant - 000 Adeline - 2012 - Spray Paint, Charcoal, Acrylic, Oil, Oil Paint Stick On Canvas - 46&amp;#34; x 60&amp;#34;</v>
      </c>
    </row>
    <row r="194" spans="1:17">
      <c r="A194" t="s">
        <v>191</v>
      </c>
      <c r="B194">
        <f t="shared" si="16"/>
        <v>10</v>
      </c>
      <c r="C194">
        <f t="shared" si="23"/>
        <v>54</v>
      </c>
      <c r="D194">
        <f t="shared" si="23"/>
        <v>68</v>
      </c>
      <c r="E194">
        <f t="shared" si="23"/>
        <v>83</v>
      </c>
      <c r="F194">
        <f t="shared" si="23"/>
        <v>105</v>
      </c>
      <c r="G194">
        <f t="shared" si="23"/>
        <v>116</v>
      </c>
      <c r="H194">
        <f t="shared" si="23"/>
        <v>159</v>
      </c>
      <c r="I194">
        <f t="shared" si="23"/>
        <v>285</v>
      </c>
      <c r="J194">
        <f t="shared" si="23"/>
        <v>413</v>
      </c>
      <c r="K194">
        <f>LEN(A194)</f>
        <v>416</v>
      </c>
      <c r="L194" s="1" t="str">
        <f t="shared" si="20"/>
        <v>194</v>
      </c>
      <c r="M194" s="1" t="str">
        <f t="shared" si="18"/>
        <v>Matthew-Olyphant-Poets-Life-2012.jpg</v>
      </c>
      <c r="N194" s="1" t="str">
        <f t="shared" si="19"/>
        <v>1600</v>
      </c>
      <c r="O194" s="1" t="str">
        <f t="shared" si="19"/>
        <v>1296</v>
      </c>
      <c r="P194" s="1" t="str">
        <f t="shared" si="19"/>
        <v>landscape</v>
      </c>
      <c r="Q194" s="1" t="str">
        <f>SUBSTITUTE(MID($A194,I194+1,J194-I194-1),J$1&amp;":","")</f>
        <v>Matthew Olyphant - Poets Life - 2012 - Oil, Acrylic, Oil Paint Stick, Spray Paint, Charcoal On Canvas - 44&amp;#34; x 58&amp;#34;</v>
      </c>
    </row>
    <row r="195" spans="1:17">
      <c r="A195" t="s">
        <v>192</v>
      </c>
      <c r="B195">
        <f t="shared" ref="B195:B225" si="24">SEARCH("|",$A195)</f>
        <v>10</v>
      </c>
      <c r="C195">
        <f t="shared" ref="C195:J210" si="25">SEARCH("|",$A195,B195+1)</f>
        <v>53</v>
      </c>
      <c r="D195">
        <f t="shared" si="25"/>
        <v>67</v>
      </c>
      <c r="E195">
        <f t="shared" si="25"/>
        <v>82</v>
      </c>
      <c r="F195">
        <f t="shared" si="25"/>
        <v>104</v>
      </c>
      <c r="G195">
        <f t="shared" si="25"/>
        <v>115</v>
      </c>
      <c r="H195">
        <f t="shared" si="25"/>
        <v>157</v>
      </c>
      <c r="I195">
        <f t="shared" si="25"/>
        <v>301</v>
      </c>
      <c r="J195">
        <f t="shared" si="25"/>
        <v>447</v>
      </c>
      <c r="K195">
        <f>LEN(A195)</f>
        <v>450</v>
      </c>
      <c r="L195" s="1" t="str">
        <f t="shared" si="20"/>
        <v>195</v>
      </c>
      <c r="M195" s="1" t="str">
        <f t="shared" ref="M195:M225" si="26">SUBSTITUTE(MID($A195,B195+1,C195-B195-1),C$1&amp;":","")</f>
        <v>Matthew-Olyphant-Sno-White-2012.jpg</v>
      </c>
      <c r="N195" s="1" t="str">
        <f t="shared" ref="N195:P225" si="27">SUBSTITUTE(MID($A195,C195+1,D195-C195-1),D$1&amp;":","")</f>
        <v>1600</v>
      </c>
      <c r="O195" s="1" t="str">
        <f t="shared" si="27"/>
        <v>1076</v>
      </c>
      <c r="P195" s="1" t="str">
        <f t="shared" si="27"/>
        <v>landscape</v>
      </c>
      <c r="Q195" s="1" t="str">
        <f>SUBSTITUTE(MID($A195,I195+1,J195-I195-1),J$1&amp;":","")</f>
        <v>Matthew Olyphant - Sno-White - 2012 - (Commission Piece) Oil, Acrylic, Spray Paint, Charcoal, Oil Paint Stick On Canvas - 54&amp;#34; x 72&amp;#34;</v>
      </c>
    </row>
    <row r="196" spans="1:17">
      <c r="A196" t="s">
        <v>193</v>
      </c>
      <c r="B196">
        <f t="shared" si="24"/>
        <v>10</v>
      </c>
      <c r="C196">
        <f t="shared" si="25"/>
        <v>53</v>
      </c>
      <c r="D196">
        <f t="shared" si="25"/>
        <v>67</v>
      </c>
      <c r="E196">
        <f t="shared" si="25"/>
        <v>82</v>
      </c>
      <c r="F196">
        <f t="shared" si="25"/>
        <v>104</v>
      </c>
      <c r="G196">
        <f t="shared" si="25"/>
        <v>115</v>
      </c>
      <c r="H196">
        <f t="shared" si="25"/>
        <v>157</v>
      </c>
      <c r="I196">
        <f t="shared" si="25"/>
        <v>282</v>
      </c>
      <c r="J196">
        <f t="shared" si="25"/>
        <v>409</v>
      </c>
      <c r="K196">
        <f>LEN(A196)</f>
        <v>412</v>
      </c>
      <c r="L196" s="1" t="str">
        <f t="shared" ref="L196:L225" si="28">SUBSTITUTE(LEFT(A196,B196-1),B$1&amp;":","")</f>
        <v>196</v>
      </c>
      <c r="M196" s="1" t="str">
        <f t="shared" si="26"/>
        <v>Matthew-Olyphant-City-Hall-2008.jpg</v>
      </c>
      <c r="N196" s="1" t="str">
        <f t="shared" si="27"/>
        <v>1600</v>
      </c>
      <c r="O196" s="1" t="str">
        <f t="shared" si="27"/>
        <v>1317</v>
      </c>
      <c r="P196" s="1" t="str">
        <f t="shared" si="27"/>
        <v>landscape</v>
      </c>
      <c r="Q196" s="1" t="str">
        <f>SUBSTITUTE(MID($A196,I196+1,J196-I196-1),J$1&amp;":","")</f>
        <v>Matthew Olyphant - City Hall - 2008 - Oil, Acrylic, Oil Paint Stick, Spray Paint, Charcoal On Canvas - 46&amp;#34; x 58&amp;#34;</v>
      </c>
    </row>
    <row r="197" spans="1:17">
      <c r="A197" t="s">
        <v>194</v>
      </c>
      <c r="B197">
        <f t="shared" si="24"/>
        <v>10</v>
      </c>
      <c r="C197">
        <f t="shared" si="25"/>
        <v>55</v>
      </c>
      <c r="D197">
        <f t="shared" si="25"/>
        <v>69</v>
      </c>
      <c r="E197">
        <f t="shared" si="25"/>
        <v>84</v>
      </c>
      <c r="F197">
        <f t="shared" si="25"/>
        <v>106</v>
      </c>
      <c r="G197">
        <f t="shared" si="25"/>
        <v>117</v>
      </c>
      <c r="H197">
        <f t="shared" si="25"/>
        <v>161</v>
      </c>
      <c r="I197">
        <f t="shared" si="25"/>
        <v>297</v>
      </c>
      <c r="J197">
        <f t="shared" si="25"/>
        <v>435</v>
      </c>
      <c r="K197">
        <f>LEN(A197)</f>
        <v>438</v>
      </c>
      <c r="L197" s="1" t="str">
        <f t="shared" si="28"/>
        <v>197</v>
      </c>
      <c r="M197" s="1" t="str">
        <f t="shared" si="26"/>
        <v>Matthew-Olyphant-Mattropolis-2008.jpg</v>
      </c>
      <c r="N197" s="1" t="str">
        <f t="shared" si="27"/>
        <v>1600</v>
      </c>
      <c r="O197" s="1" t="str">
        <f t="shared" si="27"/>
        <v>1323</v>
      </c>
      <c r="P197" s="1" t="str">
        <f t="shared" si="27"/>
        <v>landscape</v>
      </c>
      <c r="Q197" s="1" t="str">
        <f>SUBSTITUTE(MID($A197,I197+1,J197-I197-1),J$1&amp;":","")</f>
        <v>Matthew Olyphant - Mattropolis - 2008 - Oil, Acrylic, Oil Paint Stick, Spray Paint, Charcoal, Staples On Canvas - 48&amp;#34; x 58&amp;#34;</v>
      </c>
    </row>
    <row r="198" spans="1:17">
      <c r="A198" t="s">
        <v>195</v>
      </c>
      <c r="B198">
        <f t="shared" si="24"/>
        <v>10</v>
      </c>
      <c r="C198">
        <f t="shared" si="25"/>
        <v>49</v>
      </c>
      <c r="D198">
        <f t="shared" si="25"/>
        <v>63</v>
      </c>
      <c r="E198">
        <f t="shared" si="25"/>
        <v>78</v>
      </c>
      <c r="F198">
        <f t="shared" si="25"/>
        <v>100</v>
      </c>
      <c r="G198">
        <f t="shared" si="25"/>
        <v>111</v>
      </c>
      <c r="H198">
        <f t="shared" si="25"/>
        <v>149</v>
      </c>
      <c r="I198">
        <f t="shared" si="25"/>
        <v>277</v>
      </c>
      <c r="J198">
        <f t="shared" si="25"/>
        <v>407</v>
      </c>
      <c r="K198">
        <f>LEN(A198)</f>
        <v>410</v>
      </c>
      <c r="L198" s="1" t="str">
        <f t="shared" si="28"/>
        <v>198</v>
      </c>
      <c r="M198" s="1" t="str">
        <f t="shared" si="26"/>
        <v>Matthew-Olyphant-Daisy-2010.jpg</v>
      </c>
      <c r="N198" s="1" t="str">
        <f t="shared" si="27"/>
        <v>1600</v>
      </c>
      <c r="O198" s="1" t="str">
        <f t="shared" si="27"/>
        <v>1192</v>
      </c>
      <c r="P198" s="1" t="str">
        <f t="shared" si="27"/>
        <v>landscape</v>
      </c>
      <c r="Q198" s="1" t="str">
        <f>SUBSTITUTE(MID($A198,I198+1,J198-I198-1),J$1&amp;":","")</f>
        <v>Matthew Olyphant - Daisy - 2010 - DiptychSpray Paint, Charcoal, Acrylic, Oil, Oil Paint Stick On Canvas - 72&amp;#34; x 48&amp;#34;</v>
      </c>
    </row>
    <row r="199" spans="1:17">
      <c r="A199" t="s">
        <v>196</v>
      </c>
      <c r="B199">
        <f t="shared" si="24"/>
        <v>10</v>
      </c>
      <c r="C199">
        <f t="shared" si="25"/>
        <v>48</v>
      </c>
      <c r="D199">
        <f t="shared" si="25"/>
        <v>62</v>
      </c>
      <c r="E199">
        <f t="shared" si="25"/>
        <v>77</v>
      </c>
      <c r="F199">
        <f t="shared" si="25"/>
        <v>99</v>
      </c>
      <c r="G199">
        <f t="shared" si="25"/>
        <v>110</v>
      </c>
      <c r="H199">
        <f t="shared" si="25"/>
        <v>147</v>
      </c>
      <c r="I199">
        <f t="shared" si="25"/>
        <v>251</v>
      </c>
      <c r="J199">
        <f t="shared" si="25"/>
        <v>357</v>
      </c>
      <c r="K199">
        <f>LEN(A199)</f>
        <v>360</v>
      </c>
      <c r="L199" s="1" t="str">
        <f t="shared" si="28"/>
        <v>199</v>
      </c>
      <c r="M199" s="1" t="str">
        <f t="shared" si="26"/>
        <v>Matthew-Olyphant-Lily-2010.jpg</v>
      </c>
      <c r="N199" s="1" t="str">
        <f t="shared" si="27"/>
        <v>1600</v>
      </c>
      <c r="O199" s="1" t="str">
        <f t="shared" si="27"/>
        <v>1200</v>
      </c>
      <c r="P199" s="1" t="str">
        <f t="shared" si="27"/>
        <v>landscape</v>
      </c>
      <c r="Q199" s="1" t="str">
        <f>SUBSTITUTE(MID($A199,I199+1,J199-I199-1),J$1&amp;":","")</f>
        <v>Matthew Olyphant - Lily - 2010 - (Commission Piece) Oil, Spray Paint, On Canvas - 24&amp;#34; x 36&amp;#34;</v>
      </c>
    </row>
    <row r="200" spans="1:17">
      <c r="A200" t="s">
        <v>197</v>
      </c>
      <c r="B200">
        <f t="shared" si="24"/>
        <v>10</v>
      </c>
      <c r="C200">
        <f t="shared" si="25"/>
        <v>48</v>
      </c>
      <c r="D200">
        <f t="shared" si="25"/>
        <v>62</v>
      </c>
      <c r="E200">
        <f t="shared" si="25"/>
        <v>77</v>
      </c>
      <c r="F200">
        <f t="shared" si="25"/>
        <v>98</v>
      </c>
      <c r="G200">
        <f t="shared" si="25"/>
        <v>109</v>
      </c>
      <c r="H200">
        <f t="shared" si="25"/>
        <v>146</v>
      </c>
      <c r="I200">
        <f t="shared" si="25"/>
        <v>240</v>
      </c>
      <c r="J200">
        <f t="shared" si="25"/>
        <v>336</v>
      </c>
      <c r="K200">
        <f>LEN(A200)</f>
        <v>339</v>
      </c>
      <c r="L200" s="1" t="str">
        <f t="shared" si="28"/>
        <v>200</v>
      </c>
      <c r="M200" s="1" t="str">
        <f t="shared" si="26"/>
        <v>Matthew-Olyphant-Pink-2010.jpg</v>
      </c>
      <c r="N200" s="1" t="str">
        <f t="shared" si="27"/>
        <v>1600</v>
      </c>
      <c r="O200" s="1" t="str">
        <f t="shared" si="27"/>
        <v>2477</v>
      </c>
      <c r="P200" s="1" t="str">
        <f t="shared" si="27"/>
        <v>portrait</v>
      </c>
      <c r="Q200" s="1" t="str">
        <f>SUBSTITUTE(MID($A200,I200+1,J200-I200-1),J$1&amp;":","")</f>
        <v>Matthew Olyphant - Pink - 2010 - Oil, Spray Paint, Charcoal On Canvas - 32&amp;#34; x 44&amp;#34;</v>
      </c>
    </row>
    <row r="201" spans="1:17">
      <c r="A201" t="s">
        <v>198</v>
      </c>
      <c r="B201">
        <f t="shared" si="24"/>
        <v>10</v>
      </c>
      <c r="C201">
        <f t="shared" si="25"/>
        <v>61</v>
      </c>
      <c r="D201">
        <f t="shared" si="25"/>
        <v>75</v>
      </c>
      <c r="E201">
        <f t="shared" si="25"/>
        <v>90</v>
      </c>
      <c r="F201">
        <f t="shared" si="25"/>
        <v>111</v>
      </c>
      <c r="G201">
        <f t="shared" si="25"/>
        <v>122</v>
      </c>
      <c r="H201">
        <f t="shared" si="25"/>
        <v>172</v>
      </c>
      <c r="I201">
        <f t="shared" si="25"/>
        <v>311</v>
      </c>
      <c r="J201">
        <f t="shared" si="25"/>
        <v>452</v>
      </c>
      <c r="K201">
        <f>LEN(A201)</f>
        <v>455</v>
      </c>
      <c r="L201" s="1" t="str">
        <f t="shared" si="28"/>
        <v>201</v>
      </c>
      <c r="M201" s="1" t="str">
        <f t="shared" si="26"/>
        <v>Matthew-Olyphant-Lipstick-Track-12-1998.jpg</v>
      </c>
      <c r="N201" s="1" t="str">
        <f t="shared" si="27"/>
        <v>1600</v>
      </c>
      <c r="O201" s="1" t="str">
        <f t="shared" si="27"/>
        <v>2426</v>
      </c>
      <c r="P201" s="1" t="str">
        <f t="shared" si="27"/>
        <v>portrait</v>
      </c>
      <c r="Q201" s="1" t="str">
        <f>SUBSTITUTE(MID($A201,I201+1,J201-I201-1),J$1&amp;":","")</f>
        <v>Matthew Olyphant - Lipstick Track 12 - 1998 - Spray Paint, Charcoal, Acrylic, Oil, Oil Paint Stick, Rope On Canvas - 46&amp;#34; x 72&amp;#34;</v>
      </c>
    </row>
    <row r="202" spans="1:17">
      <c r="A202" t="s">
        <v>199</v>
      </c>
      <c r="B202">
        <f t="shared" si="24"/>
        <v>10</v>
      </c>
      <c r="C202">
        <f t="shared" si="25"/>
        <v>57</v>
      </c>
      <c r="D202">
        <f t="shared" si="25"/>
        <v>71</v>
      </c>
      <c r="E202">
        <f t="shared" si="25"/>
        <v>86</v>
      </c>
      <c r="F202">
        <f t="shared" si="25"/>
        <v>107</v>
      </c>
      <c r="G202">
        <f t="shared" si="25"/>
        <v>118</v>
      </c>
      <c r="H202">
        <f t="shared" si="25"/>
        <v>164</v>
      </c>
      <c r="I202">
        <f t="shared" si="25"/>
        <v>266</v>
      </c>
      <c r="J202">
        <f t="shared" si="25"/>
        <v>370</v>
      </c>
      <c r="K202">
        <f>LEN(A202)</f>
        <v>373</v>
      </c>
      <c r="L202" s="1" t="str">
        <f t="shared" si="28"/>
        <v>202</v>
      </c>
      <c r="M202" s="1" t="str">
        <f t="shared" si="26"/>
        <v>Matthew-Olyphant-Cat-(Fetisha)-1997.jpg</v>
      </c>
      <c r="N202" s="1" t="str">
        <f t="shared" si="27"/>
        <v>1600</v>
      </c>
      <c r="O202" s="1" t="str">
        <f t="shared" si="27"/>
        <v>1761</v>
      </c>
      <c r="P202" s="1" t="str">
        <f t="shared" si="27"/>
        <v>portrait</v>
      </c>
      <c r="Q202" s="1" t="str">
        <f>SUBSTITUTE(MID($A202,I202+1,J202-I202-1),J$1&amp;":","")</f>
        <v>Matthew Olyphant - Cat (Fetisha) - 1997 - Spray Paint, Oil, Acrylic On Canvas - 46&amp;#34; x 54&amp;#34;</v>
      </c>
    </row>
    <row r="203" spans="1:17">
      <c r="A203" t="s">
        <v>200</v>
      </c>
      <c r="B203">
        <f t="shared" si="24"/>
        <v>10</v>
      </c>
      <c r="C203">
        <f t="shared" si="25"/>
        <v>56</v>
      </c>
      <c r="D203">
        <f t="shared" si="25"/>
        <v>70</v>
      </c>
      <c r="E203">
        <f t="shared" si="25"/>
        <v>85</v>
      </c>
      <c r="F203">
        <f t="shared" si="25"/>
        <v>106</v>
      </c>
      <c r="G203">
        <f t="shared" si="25"/>
        <v>117</v>
      </c>
      <c r="H203">
        <f t="shared" si="25"/>
        <v>162</v>
      </c>
      <c r="I203">
        <f t="shared" si="25"/>
        <v>263</v>
      </c>
      <c r="J203">
        <f t="shared" si="25"/>
        <v>366</v>
      </c>
      <c r="K203">
        <f>LEN(A203)</f>
        <v>369</v>
      </c>
      <c r="L203" s="1" t="str">
        <f t="shared" si="28"/>
        <v>203</v>
      </c>
      <c r="M203" s="1" t="str">
        <f t="shared" si="26"/>
        <v>Matthew-Olyphant-Ball-Of-Yarn-1997.jpg</v>
      </c>
      <c r="N203" s="1" t="str">
        <f t="shared" si="27"/>
        <v>1600</v>
      </c>
      <c r="O203" s="1" t="str">
        <f t="shared" si="27"/>
        <v>1794</v>
      </c>
      <c r="P203" s="1" t="str">
        <f t="shared" si="27"/>
        <v>portrait</v>
      </c>
      <c r="Q203" s="1" t="str">
        <f>SUBSTITUTE(MID($A203,I203+1,J203-I203-1),J$1&amp;":","")</f>
        <v>Matthew Olyphant - Ball Of Yarn - 1997 - Spray Paint, Oil, Acrylic On Canvas - 46&amp;#34; x 54&amp;#34;</v>
      </c>
    </row>
    <row r="204" spans="1:17">
      <c r="A204" t="s">
        <v>201</v>
      </c>
      <c r="B204">
        <f t="shared" si="24"/>
        <v>10</v>
      </c>
      <c r="C204">
        <f t="shared" si="25"/>
        <v>61</v>
      </c>
      <c r="D204">
        <f t="shared" si="25"/>
        <v>75</v>
      </c>
      <c r="E204">
        <f t="shared" si="25"/>
        <v>90</v>
      </c>
      <c r="F204">
        <f t="shared" si="25"/>
        <v>111</v>
      </c>
      <c r="G204">
        <f t="shared" si="25"/>
        <v>122</v>
      </c>
      <c r="H204">
        <f t="shared" si="25"/>
        <v>172</v>
      </c>
      <c r="I204">
        <f t="shared" si="25"/>
        <v>305</v>
      </c>
      <c r="J204">
        <f t="shared" si="25"/>
        <v>440</v>
      </c>
      <c r="K204">
        <f>LEN(A204)</f>
        <v>443</v>
      </c>
      <c r="L204" s="1" t="str">
        <f t="shared" si="28"/>
        <v>204</v>
      </c>
      <c r="M204" s="1" t="str">
        <f t="shared" si="26"/>
        <v>Matthew-Olyphant-American-Nostagia-1997.jpg</v>
      </c>
      <c r="N204" s="1" t="str">
        <f t="shared" si="27"/>
        <v>1600</v>
      </c>
      <c r="O204" s="1" t="str">
        <f t="shared" si="27"/>
        <v>1817</v>
      </c>
      <c r="P204" s="1" t="str">
        <f t="shared" si="27"/>
        <v>portrait</v>
      </c>
      <c r="Q204" s="1" t="str">
        <f>SUBSTITUTE(MID($A204,I204+1,J204-I204-1),J$1&amp;":","")</f>
        <v>Matthew Olyphant - American Nostagia - 1997 - Spray Paint, Charcoal, Acrylic, Oil, Oil Paint Stick On Canvas - 44&amp;#34; x 72&amp;#34;</v>
      </c>
    </row>
    <row r="205" spans="1:17">
      <c r="A205" t="s">
        <v>202</v>
      </c>
      <c r="B205">
        <f t="shared" si="24"/>
        <v>10</v>
      </c>
      <c r="C205">
        <f t="shared" si="25"/>
        <v>54</v>
      </c>
      <c r="D205">
        <f t="shared" si="25"/>
        <v>68</v>
      </c>
      <c r="E205">
        <f t="shared" si="25"/>
        <v>83</v>
      </c>
      <c r="F205">
        <f t="shared" si="25"/>
        <v>104</v>
      </c>
      <c r="G205">
        <f t="shared" si="25"/>
        <v>115</v>
      </c>
      <c r="H205">
        <f t="shared" si="25"/>
        <v>158</v>
      </c>
      <c r="I205">
        <f t="shared" si="25"/>
        <v>284</v>
      </c>
      <c r="J205">
        <f t="shared" si="25"/>
        <v>412</v>
      </c>
      <c r="K205">
        <f>LEN(A205)</f>
        <v>415</v>
      </c>
      <c r="L205" s="1" t="str">
        <f t="shared" si="28"/>
        <v>205</v>
      </c>
      <c r="M205" s="1" t="str">
        <f t="shared" si="26"/>
        <v>Matthew-Olyphant-Lost-In-Kp-1997.jpg</v>
      </c>
      <c r="N205" s="1" t="str">
        <f t="shared" si="27"/>
        <v>1600</v>
      </c>
      <c r="O205" s="1" t="str">
        <f t="shared" si="27"/>
        <v>1748</v>
      </c>
      <c r="P205" s="1" t="str">
        <f t="shared" si="27"/>
        <v>portrait</v>
      </c>
      <c r="Q205" s="1" t="str">
        <f>SUBSTITUTE(MID($A205,I205+1,J205-I205-1),J$1&amp;":","")</f>
        <v>Matthew Olyphant - Lost In Kp - 1997 - Spray Paint, Charcoal, Acrylic, Oil, Oil Paint Stick On Canvas - 44&amp;#34; x 56&amp;#34;</v>
      </c>
    </row>
    <row r="206" spans="1:17">
      <c r="A206" t="s">
        <v>203</v>
      </c>
      <c r="B206">
        <f t="shared" si="24"/>
        <v>10</v>
      </c>
      <c r="C206">
        <f t="shared" si="25"/>
        <v>50</v>
      </c>
      <c r="D206">
        <f t="shared" si="25"/>
        <v>64</v>
      </c>
      <c r="E206">
        <f t="shared" si="25"/>
        <v>79</v>
      </c>
      <c r="F206">
        <f t="shared" si="25"/>
        <v>101</v>
      </c>
      <c r="G206">
        <f t="shared" si="25"/>
        <v>112</v>
      </c>
      <c r="H206">
        <f t="shared" si="25"/>
        <v>151</v>
      </c>
      <c r="I206">
        <f t="shared" si="25"/>
        <v>263</v>
      </c>
      <c r="J206">
        <f t="shared" si="25"/>
        <v>377</v>
      </c>
      <c r="K206">
        <f>LEN(A206)</f>
        <v>380</v>
      </c>
      <c r="L206" s="1" t="str">
        <f t="shared" si="28"/>
        <v>206</v>
      </c>
      <c r="M206" s="1" t="str">
        <f t="shared" si="26"/>
        <v>Matthew-Olyphant-Taurus-1996.jpg</v>
      </c>
      <c r="N206" s="1" t="str">
        <f t="shared" si="27"/>
        <v>1600</v>
      </c>
      <c r="O206" s="1" t="str">
        <f t="shared" si="27"/>
        <v>1552</v>
      </c>
      <c r="P206" s="1" t="str">
        <f t="shared" si="27"/>
        <v>landscape</v>
      </c>
      <c r="Q206" s="1" t="str">
        <f>SUBSTITUTE(MID($A206,I206+1,J206-I206-1),J$1&amp;":","")</f>
        <v>Matthew Olyphant - Taurus - 1996 - Spray Paint, Oil, Acrylic, Oil Paint Stick On Canvas - 56&amp;#34; x 72&amp;#34;</v>
      </c>
    </row>
    <row r="207" spans="1:17">
      <c r="A207" t="s">
        <v>204</v>
      </c>
      <c r="B207">
        <f t="shared" si="24"/>
        <v>10</v>
      </c>
      <c r="C207">
        <f t="shared" si="25"/>
        <v>49</v>
      </c>
      <c r="D207">
        <f t="shared" si="25"/>
        <v>63</v>
      </c>
      <c r="E207">
        <f t="shared" si="25"/>
        <v>78</v>
      </c>
      <c r="F207">
        <f t="shared" si="25"/>
        <v>99</v>
      </c>
      <c r="G207">
        <f t="shared" si="25"/>
        <v>110</v>
      </c>
      <c r="H207">
        <f t="shared" si="25"/>
        <v>148</v>
      </c>
      <c r="I207">
        <f t="shared" si="25"/>
        <v>259</v>
      </c>
      <c r="J207">
        <f t="shared" si="25"/>
        <v>372</v>
      </c>
      <c r="K207">
        <f>LEN(A207)</f>
        <v>375</v>
      </c>
      <c r="L207" s="1" t="str">
        <f t="shared" si="28"/>
        <v>207</v>
      </c>
      <c r="M207" s="1" t="str">
        <f t="shared" si="26"/>
        <v>Matthew-Olyphant-Flies-1997.jpg</v>
      </c>
      <c r="N207" s="1" t="str">
        <f t="shared" si="27"/>
        <v>1600</v>
      </c>
      <c r="O207" s="1" t="str">
        <f t="shared" si="27"/>
        <v>3131</v>
      </c>
      <c r="P207" s="1" t="str">
        <f t="shared" si="27"/>
        <v>portrait</v>
      </c>
      <c r="Q207" s="1" t="str">
        <f>SUBSTITUTE(MID($A207,I207+1,J207-I207-1),J$1&amp;":","")</f>
        <v>Matthew Olyphant - Flies - 1997 - Spray Paint, Oil, Acrylic, Oil Paint Stick On Canvas - 34&amp;#34; x 48&amp;#34;</v>
      </c>
    </row>
    <row r="208" spans="1:17">
      <c r="A208" t="s">
        <v>205</v>
      </c>
      <c r="B208">
        <f t="shared" si="24"/>
        <v>10</v>
      </c>
      <c r="C208">
        <f t="shared" si="25"/>
        <v>64</v>
      </c>
      <c r="D208">
        <f t="shared" si="25"/>
        <v>78</v>
      </c>
      <c r="E208">
        <f t="shared" si="25"/>
        <v>93</v>
      </c>
      <c r="F208">
        <f t="shared" si="25"/>
        <v>114</v>
      </c>
      <c r="G208">
        <f t="shared" si="25"/>
        <v>125</v>
      </c>
      <c r="H208">
        <f t="shared" si="25"/>
        <v>178</v>
      </c>
      <c r="I208">
        <f t="shared" si="25"/>
        <v>288</v>
      </c>
      <c r="J208">
        <f t="shared" si="25"/>
        <v>400</v>
      </c>
      <c r="K208">
        <f>LEN(A208)</f>
        <v>403</v>
      </c>
      <c r="L208" s="1" t="str">
        <f t="shared" si="28"/>
        <v>208</v>
      </c>
      <c r="M208" s="1" t="str">
        <f t="shared" si="26"/>
        <v>Matthew-Olyphant-Fetish-7-Album-Cover-1996.jpg</v>
      </c>
      <c r="N208" s="1" t="str">
        <f t="shared" si="27"/>
        <v>1600</v>
      </c>
      <c r="O208" s="1" t="str">
        <f t="shared" si="27"/>
        <v>1636</v>
      </c>
      <c r="P208" s="1" t="str">
        <f t="shared" si="27"/>
        <v>portrait</v>
      </c>
      <c r="Q208" s="1" t="str">
        <f>SUBSTITUTE(MID($A208,I208+1,J208-I208-1),J$1&amp;":","")</f>
        <v>Matthew Olyphant - Fetish 7" Album Cover - 1996 - Spray Paint, Oil, Acrylic On Canvas - 72&amp;#34; x 72&amp;#34;</v>
      </c>
    </row>
    <row r="209" spans="1:17">
      <c r="A209" t="s">
        <v>206</v>
      </c>
      <c r="B209">
        <f t="shared" si="24"/>
        <v>10</v>
      </c>
      <c r="C209">
        <f t="shared" si="25"/>
        <v>52</v>
      </c>
      <c r="D209">
        <f t="shared" si="25"/>
        <v>66</v>
      </c>
      <c r="E209">
        <f t="shared" si="25"/>
        <v>81</v>
      </c>
      <c r="F209">
        <f t="shared" si="25"/>
        <v>102</v>
      </c>
      <c r="G209">
        <f t="shared" si="25"/>
        <v>113</v>
      </c>
      <c r="H209">
        <f t="shared" si="25"/>
        <v>154</v>
      </c>
      <c r="I209">
        <f t="shared" si="25"/>
        <v>261</v>
      </c>
      <c r="J209">
        <f t="shared" si="25"/>
        <v>370</v>
      </c>
      <c r="K209">
        <f>LEN(A209)</f>
        <v>373</v>
      </c>
      <c r="L209" s="1" t="str">
        <f t="shared" si="28"/>
        <v>209</v>
      </c>
      <c r="M209" s="1" t="str">
        <f t="shared" si="26"/>
        <v>Matthew-Olyphant-Strength-1996.jpg</v>
      </c>
      <c r="N209" s="1" t="str">
        <f t="shared" si="27"/>
        <v>1600</v>
      </c>
      <c r="O209" s="1" t="str">
        <f t="shared" si="27"/>
        <v>1769</v>
      </c>
      <c r="P209" s="1" t="str">
        <f t="shared" si="27"/>
        <v>portrait</v>
      </c>
      <c r="Q209" s="1" t="str">
        <f>SUBSTITUTE(MID($A209,I209+1,J209-I209-1),J$1&amp;":","")</f>
        <v>Matthew Olyphant - Strength - 1996 - (Tattoos) Spray Paint, Acrylic, Oil On Canvas - 54&amp;#34; x 72&amp;#34;</v>
      </c>
    </row>
    <row r="210" spans="1:17">
      <c r="A210" t="s">
        <v>207</v>
      </c>
      <c r="B210">
        <f t="shared" si="24"/>
        <v>10</v>
      </c>
      <c r="C210">
        <f t="shared" si="25"/>
        <v>61</v>
      </c>
      <c r="D210">
        <f t="shared" si="25"/>
        <v>75</v>
      </c>
      <c r="E210">
        <f t="shared" si="25"/>
        <v>90</v>
      </c>
      <c r="F210">
        <f t="shared" si="25"/>
        <v>111</v>
      </c>
      <c r="G210">
        <f t="shared" si="25"/>
        <v>122</v>
      </c>
      <c r="H210">
        <f t="shared" si="25"/>
        <v>172</v>
      </c>
      <c r="I210">
        <f t="shared" si="25"/>
        <v>269</v>
      </c>
      <c r="J210">
        <f t="shared" si="25"/>
        <v>368</v>
      </c>
      <c r="K210">
        <f>LEN(A210)</f>
        <v>371</v>
      </c>
      <c r="L210" s="1" t="str">
        <f t="shared" si="28"/>
        <v>210</v>
      </c>
      <c r="M210" s="1" t="str">
        <f t="shared" si="26"/>
        <v>Matthew-Olyphant-Pills,Pills,Pills-1999.jpg</v>
      </c>
      <c r="N210" s="1" t="str">
        <f t="shared" si="27"/>
        <v>1600</v>
      </c>
      <c r="O210" s="1" t="str">
        <f t="shared" si="27"/>
        <v>2034</v>
      </c>
      <c r="P210" s="1" t="str">
        <f t="shared" si="27"/>
        <v>portrait</v>
      </c>
      <c r="Q210" s="1" t="str">
        <f>SUBSTITUTE(MID($A210,I210+1,J210-I210-1),J$1&amp;":","")</f>
        <v>Matthew Olyphant - Pills,Pills,Pills - 1999 - Spray Paint, Oil On Canvas - 32&amp;#34; x 44&amp;#34;</v>
      </c>
    </row>
    <row r="211" spans="1:17">
      <c r="L211" s="1"/>
      <c r="M211" s="1"/>
      <c r="N211" s="1"/>
      <c r="O211" s="1"/>
      <c r="P211" s="1"/>
      <c r="Q211" s="1"/>
    </row>
    <row r="212" spans="1:17">
      <c r="A212" t="s">
        <v>208</v>
      </c>
      <c r="B212">
        <f t="shared" si="24"/>
        <v>10</v>
      </c>
      <c r="C212">
        <f t="shared" ref="C212:J225" si="29">SEARCH("|",$A212,B212+1)</f>
        <v>48</v>
      </c>
      <c r="D212">
        <f t="shared" si="29"/>
        <v>62</v>
      </c>
      <c r="E212">
        <f t="shared" si="29"/>
        <v>77</v>
      </c>
      <c r="F212">
        <f t="shared" si="29"/>
        <v>99</v>
      </c>
      <c r="G212">
        <f t="shared" si="29"/>
        <v>110</v>
      </c>
      <c r="H212">
        <f t="shared" si="29"/>
        <v>147</v>
      </c>
      <c r="I212">
        <f t="shared" si="29"/>
        <v>254</v>
      </c>
      <c r="J212">
        <f t="shared" si="29"/>
        <v>363</v>
      </c>
      <c r="K212">
        <f>LEN(A212)</f>
        <v>366</v>
      </c>
      <c r="L212" s="1" t="str">
        <f t="shared" si="28"/>
        <v>211</v>
      </c>
      <c r="M212" s="1" t="str">
        <f t="shared" si="26"/>
        <v>Matthew-Olyphant-2013-0991.jpg</v>
      </c>
      <c r="N212" s="1" t="str">
        <f t="shared" si="27"/>
        <v>1600</v>
      </c>
      <c r="O212" s="1" t="str">
        <f t="shared" si="27"/>
        <v>1596</v>
      </c>
      <c r="P212" s="1" t="str">
        <f t="shared" si="27"/>
        <v>landscape</v>
      </c>
      <c r="Q212" s="1" t="str">
        <f>SUBSTITUTE(MID($A212,I212+1,J212-I212-1),J$1&amp;":","")</f>
        <v>Matthew Olyphant - 2013 - spray paint, oil, charcoal, acrylic, and oil paint stick - 55&amp;#34; x 55&amp;#34;</v>
      </c>
    </row>
    <row r="213" spans="1:17">
      <c r="A213" t="s">
        <v>209</v>
      </c>
      <c r="B213">
        <f t="shared" si="24"/>
        <v>10</v>
      </c>
      <c r="C213">
        <f t="shared" si="29"/>
        <v>48</v>
      </c>
      <c r="D213">
        <f t="shared" si="29"/>
        <v>62</v>
      </c>
      <c r="E213">
        <f t="shared" si="29"/>
        <v>77</v>
      </c>
      <c r="F213">
        <f t="shared" si="29"/>
        <v>98</v>
      </c>
      <c r="G213">
        <f t="shared" si="29"/>
        <v>109</v>
      </c>
      <c r="H213">
        <f t="shared" si="29"/>
        <v>146</v>
      </c>
      <c r="I213">
        <f t="shared" si="29"/>
        <v>243</v>
      </c>
      <c r="J213">
        <f t="shared" si="29"/>
        <v>342</v>
      </c>
      <c r="K213">
        <f>LEN(A213)</f>
        <v>345</v>
      </c>
      <c r="L213" s="1" t="str">
        <f t="shared" si="28"/>
        <v>212</v>
      </c>
      <c r="M213" s="1" t="str">
        <f t="shared" si="26"/>
        <v>Matthew-Olyphant-2013-6480.JPG</v>
      </c>
      <c r="N213" s="1" t="str">
        <f t="shared" si="27"/>
        <v>1600</v>
      </c>
      <c r="O213" s="1" t="str">
        <f t="shared" si="27"/>
        <v>1676</v>
      </c>
      <c r="P213" s="1" t="str">
        <f t="shared" si="27"/>
        <v>portrait</v>
      </c>
      <c r="Q213" s="1" t="str">
        <f>SUBSTITUTE(MID($A213,I213+1,J213-I213-1),J$1&amp;":","")</f>
        <v>Matthew Olyphant - 2013 - spray paint, oil, acrylic, and oil paint stick - 42&amp;#34; x 54&amp;#34;</v>
      </c>
    </row>
    <row r="214" spans="1:17">
      <c r="A214" t="s">
        <v>210</v>
      </c>
      <c r="B214">
        <f t="shared" si="24"/>
        <v>10</v>
      </c>
      <c r="C214">
        <f t="shared" si="29"/>
        <v>48</v>
      </c>
      <c r="D214">
        <f t="shared" si="29"/>
        <v>62</v>
      </c>
      <c r="E214">
        <f t="shared" si="29"/>
        <v>77</v>
      </c>
      <c r="F214">
        <f t="shared" si="29"/>
        <v>98</v>
      </c>
      <c r="G214">
        <f t="shared" si="29"/>
        <v>109</v>
      </c>
      <c r="H214">
        <f t="shared" si="29"/>
        <v>146</v>
      </c>
      <c r="I214">
        <f t="shared" si="29"/>
        <v>243</v>
      </c>
      <c r="J214">
        <f t="shared" si="29"/>
        <v>342</v>
      </c>
      <c r="K214">
        <f>LEN(A214)</f>
        <v>345</v>
      </c>
      <c r="L214" s="1" t="str">
        <f t="shared" si="28"/>
        <v>213</v>
      </c>
      <c r="M214" s="1" t="str">
        <f t="shared" si="26"/>
        <v>Matthew-Olyphant-2013-6494.JPG</v>
      </c>
      <c r="N214" s="1" t="str">
        <f t="shared" si="27"/>
        <v>1600</v>
      </c>
      <c r="O214" s="1" t="str">
        <f t="shared" si="27"/>
        <v>2055</v>
      </c>
      <c r="P214" s="1" t="str">
        <f t="shared" si="27"/>
        <v>portrait</v>
      </c>
      <c r="Q214" s="1" t="str">
        <f>SUBSTITUTE(MID($A214,I214+1,J214-I214-1),J$1&amp;":","")</f>
        <v>Matthew Olyphant - 2013 - spray paint, oil, acrylic, and oil paint stick - 44&amp;#34; x 58&amp;#34;</v>
      </c>
    </row>
    <row r="215" spans="1:17">
      <c r="A215" t="s">
        <v>211</v>
      </c>
      <c r="B215">
        <f t="shared" si="24"/>
        <v>10</v>
      </c>
      <c r="C215">
        <f t="shared" si="29"/>
        <v>48</v>
      </c>
      <c r="D215">
        <f t="shared" si="29"/>
        <v>62</v>
      </c>
      <c r="E215">
        <f t="shared" si="29"/>
        <v>77</v>
      </c>
      <c r="F215">
        <f t="shared" si="29"/>
        <v>98</v>
      </c>
      <c r="G215">
        <f t="shared" si="29"/>
        <v>109</v>
      </c>
      <c r="H215">
        <f t="shared" si="29"/>
        <v>146</v>
      </c>
      <c r="I215">
        <f t="shared" si="29"/>
        <v>243</v>
      </c>
      <c r="J215">
        <f t="shared" si="29"/>
        <v>342</v>
      </c>
      <c r="K215">
        <f>LEN(A215)</f>
        <v>345</v>
      </c>
      <c r="L215" s="1" t="str">
        <f t="shared" si="28"/>
        <v>214</v>
      </c>
      <c r="M215" s="1" t="str">
        <f t="shared" si="26"/>
        <v>Matthew-Olyphant-2013-6498.JPG</v>
      </c>
      <c r="N215" s="1" t="str">
        <f t="shared" si="27"/>
        <v>1600</v>
      </c>
      <c r="O215" s="1" t="str">
        <f t="shared" si="27"/>
        <v>2232</v>
      </c>
      <c r="P215" s="1" t="str">
        <f t="shared" si="27"/>
        <v>portrait</v>
      </c>
      <c r="Q215" s="1" t="str">
        <f>SUBSTITUTE(MID($A215,I215+1,J215-I215-1),J$1&amp;":","")</f>
        <v>Matthew Olyphant - 2013 - spray paint, oil, acrylic, and oil paint stick - 40&amp;#34; x 56&amp;#34;</v>
      </c>
    </row>
    <row r="216" spans="1:17">
      <c r="A216" t="s">
        <v>212</v>
      </c>
      <c r="B216">
        <f t="shared" si="24"/>
        <v>10</v>
      </c>
      <c r="C216">
        <f t="shared" si="29"/>
        <v>48</v>
      </c>
      <c r="D216">
        <f t="shared" si="29"/>
        <v>62</v>
      </c>
      <c r="E216">
        <f t="shared" si="29"/>
        <v>77</v>
      </c>
      <c r="F216">
        <f t="shared" si="29"/>
        <v>98</v>
      </c>
      <c r="G216">
        <f t="shared" si="29"/>
        <v>109</v>
      </c>
      <c r="H216">
        <f t="shared" si="29"/>
        <v>146</v>
      </c>
      <c r="I216">
        <f t="shared" si="29"/>
        <v>253</v>
      </c>
      <c r="J216">
        <f t="shared" si="29"/>
        <v>362</v>
      </c>
      <c r="K216">
        <f>LEN(A216)</f>
        <v>365</v>
      </c>
      <c r="L216" s="1" t="str">
        <f t="shared" si="28"/>
        <v>215</v>
      </c>
      <c r="M216" s="1" t="str">
        <f t="shared" si="26"/>
        <v>Matthew-Olyphant-2013-6615.JPG</v>
      </c>
      <c r="N216" s="1" t="str">
        <f t="shared" si="27"/>
        <v>1600</v>
      </c>
      <c r="O216" s="1" t="str">
        <f t="shared" si="27"/>
        <v>2569</v>
      </c>
      <c r="P216" s="1" t="str">
        <f t="shared" si="27"/>
        <v>portrait</v>
      </c>
      <c r="Q216" s="1" t="str">
        <f>SUBSTITUTE(MID($A216,I216+1,J216-I216-1),J$1&amp;":","")</f>
        <v>Matthew Olyphant - 2013 - spray paint, oil, acrylic, charcoal, and oil paint stick - 70&amp;#34; x 44&amp;#34;</v>
      </c>
    </row>
    <row r="217" spans="1:17">
      <c r="A217" t="s">
        <v>213</v>
      </c>
      <c r="B217">
        <f t="shared" si="24"/>
        <v>10</v>
      </c>
      <c r="C217">
        <f t="shared" si="29"/>
        <v>48</v>
      </c>
      <c r="D217">
        <f t="shared" si="29"/>
        <v>62</v>
      </c>
      <c r="E217">
        <f t="shared" si="29"/>
        <v>77</v>
      </c>
      <c r="F217">
        <f t="shared" si="29"/>
        <v>98</v>
      </c>
      <c r="G217">
        <f t="shared" si="29"/>
        <v>109</v>
      </c>
      <c r="H217">
        <f t="shared" si="29"/>
        <v>146</v>
      </c>
      <c r="I217">
        <f t="shared" si="29"/>
        <v>243</v>
      </c>
      <c r="J217">
        <f t="shared" si="29"/>
        <v>342</v>
      </c>
      <c r="K217">
        <f>LEN(A217)</f>
        <v>345</v>
      </c>
      <c r="L217" s="1" t="str">
        <f t="shared" si="28"/>
        <v>216</v>
      </c>
      <c r="M217" s="1" t="str">
        <f t="shared" si="26"/>
        <v>Matthew-Olyphant-2013-6781.JPG</v>
      </c>
      <c r="N217" s="1" t="str">
        <f t="shared" si="27"/>
        <v>1600</v>
      </c>
      <c r="O217" s="1" t="str">
        <f t="shared" si="27"/>
        <v>2217</v>
      </c>
      <c r="P217" s="1" t="str">
        <f t="shared" si="27"/>
        <v>portrait</v>
      </c>
      <c r="Q217" s="1" t="str">
        <f>SUBSTITUTE(MID($A217,I217+1,J217-I217-1),J$1&amp;":","")</f>
        <v>Matthew Olyphant - 2013 - spray paint, oil, acrylic, and oil paint stick - 52&amp;#34; x 58&amp;#34;</v>
      </c>
    </row>
    <row r="218" spans="1:17">
      <c r="A218" t="s">
        <v>214</v>
      </c>
      <c r="B218">
        <f t="shared" si="24"/>
        <v>10</v>
      </c>
      <c r="C218">
        <f t="shared" si="29"/>
        <v>48</v>
      </c>
      <c r="D218">
        <f t="shared" si="29"/>
        <v>62</v>
      </c>
      <c r="E218">
        <f t="shared" si="29"/>
        <v>77</v>
      </c>
      <c r="F218">
        <f t="shared" si="29"/>
        <v>98</v>
      </c>
      <c r="G218">
        <f t="shared" si="29"/>
        <v>109</v>
      </c>
      <c r="H218">
        <f t="shared" si="29"/>
        <v>146</v>
      </c>
      <c r="I218">
        <f t="shared" si="29"/>
        <v>243</v>
      </c>
      <c r="J218">
        <f t="shared" si="29"/>
        <v>342</v>
      </c>
      <c r="K218">
        <f>LEN(A218)</f>
        <v>345</v>
      </c>
      <c r="L218" s="1" t="str">
        <f t="shared" si="28"/>
        <v>217</v>
      </c>
      <c r="M218" s="1" t="str">
        <f t="shared" si="26"/>
        <v>Matthew-Olyphant-2013-6783.JPG</v>
      </c>
      <c r="N218" s="1" t="str">
        <f t="shared" si="27"/>
        <v>1600</v>
      </c>
      <c r="O218" s="1" t="str">
        <f t="shared" si="27"/>
        <v>2064</v>
      </c>
      <c r="P218" s="1" t="str">
        <f t="shared" si="27"/>
        <v>portrait</v>
      </c>
      <c r="Q218" s="1" t="str">
        <f>SUBSTITUTE(MID($A218,I218+1,J218-I218-1),J$1&amp;":","")</f>
        <v>Matthew Olyphant - 2013 - spray paint, oil, acrylic, and oil paint stick - 46&amp;#34; x 50&amp;#34;</v>
      </c>
    </row>
    <row r="219" spans="1:17">
      <c r="A219" t="s">
        <v>215</v>
      </c>
      <c r="B219">
        <f t="shared" si="24"/>
        <v>10</v>
      </c>
      <c r="C219">
        <f t="shared" si="29"/>
        <v>48</v>
      </c>
      <c r="D219">
        <f t="shared" si="29"/>
        <v>62</v>
      </c>
      <c r="E219">
        <f t="shared" si="29"/>
        <v>77</v>
      </c>
      <c r="F219">
        <f t="shared" si="29"/>
        <v>98</v>
      </c>
      <c r="G219">
        <f t="shared" si="29"/>
        <v>109</v>
      </c>
      <c r="H219">
        <f t="shared" si="29"/>
        <v>146</v>
      </c>
      <c r="I219">
        <f t="shared" si="29"/>
        <v>243</v>
      </c>
      <c r="J219">
        <f t="shared" si="29"/>
        <v>342</v>
      </c>
      <c r="K219">
        <f>LEN(A219)</f>
        <v>345</v>
      </c>
      <c r="L219" s="1" t="str">
        <f t="shared" si="28"/>
        <v>218</v>
      </c>
      <c r="M219" s="1" t="str">
        <f t="shared" si="26"/>
        <v>Matthew-Olyphant-2013-6785.JPG</v>
      </c>
      <c r="N219" s="1" t="str">
        <f t="shared" si="27"/>
        <v>1600</v>
      </c>
      <c r="O219" s="1" t="str">
        <f t="shared" si="27"/>
        <v>2041</v>
      </c>
      <c r="P219" s="1" t="str">
        <f t="shared" si="27"/>
        <v>portrait</v>
      </c>
      <c r="Q219" s="1" t="str">
        <f>SUBSTITUTE(MID($A219,I219+1,J219-I219-1),J$1&amp;":","")</f>
        <v>Matthew Olyphant - 2013 - spray paint, oil, acrylic, and oil paint stick - 46&amp;#34; x 50&amp;#34;</v>
      </c>
    </row>
    <row r="220" spans="1:17">
      <c r="A220" t="s">
        <v>216</v>
      </c>
      <c r="B220">
        <f t="shared" si="24"/>
        <v>10</v>
      </c>
      <c r="C220">
        <f t="shared" si="29"/>
        <v>48</v>
      </c>
      <c r="D220">
        <f t="shared" si="29"/>
        <v>62</v>
      </c>
      <c r="E220">
        <f t="shared" si="29"/>
        <v>77</v>
      </c>
      <c r="F220">
        <f t="shared" si="29"/>
        <v>98</v>
      </c>
      <c r="G220">
        <f t="shared" si="29"/>
        <v>109</v>
      </c>
      <c r="H220">
        <f t="shared" si="29"/>
        <v>146</v>
      </c>
      <c r="I220">
        <f t="shared" si="29"/>
        <v>243</v>
      </c>
      <c r="J220">
        <f t="shared" si="29"/>
        <v>342</v>
      </c>
      <c r="K220">
        <f>LEN(A220)</f>
        <v>345</v>
      </c>
      <c r="L220" s="1" t="str">
        <f t="shared" si="28"/>
        <v>219</v>
      </c>
      <c r="M220" s="1" t="str">
        <f t="shared" si="26"/>
        <v>Matthew-Olyphant-2013-6787.JPG</v>
      </c>
      <c r="N220" s="1" t="str">
        <f t="shared" si="27"/>
        <v>1600</v>
      </c>
      <c r="O220" s="1" t="str">
        <f t="shared" si="27"/>
        <v>2561</v>
      </c>
      <c r="P220" s="1" t="str">
        <f t="shared" si="27"/>
        <v>portrait</v>
      </c>
      <c r="Q220" s="1" t="str">
        <f>SUBSTITUTE(MID($A220,I220+1,J220-I220-1),J$1&amp;":","")</f>
        <v>Matthew Olyphant - 2013 - spray paint, oil, acrylic, and oil paint stick - 36&amp;#34; x 46&amp;#34;</v>
      </c>
    </row>
    <row r="221" spans="1:17">
      <c r="A221" t="s">
        <v>217</v>
      </c>
      <c r="B221">
        <f t="shared" si="24"/>
        <v>10</v>
      </c>
      <c r="C221">
        <f t="shared" si="29"/>
        <v>48</v>
      </c>
      <c r="D221">
        <f t="shared" si="29"/>
        <v>62</v>
      </c>
      <c r="E221">
        <f t="shared" si="29"/>
        <v>77</v>
      </c>
      <c r="F221">
        <f t="shared" si="29"/>
        <v>99</v>
      </c>
      <c r="G221">
        <f t="shared" si="29"/>
        <v>110</v>
      </c>
      <c r="H221">
        <f t="shared" si="29"/>
        <v>147</v>
      </c>
      <c r="I221">
        <f t="shared" si="29"/>
        <v>244</v>
      </c>
      <c r="J221">
        <f t="shared" si="29"/>
        <v>343</v>
      </c>
      <c r="K221">
        <f>LEN(A221)</f>
        <v>346</v>
      </c>
      <c r="L221" s="1" t="str">
        <f t="shared" si="28"/>
        <v>220</v>
      </c>
      <c r="M221" s="1" t="str">
        <f t="shared" si="26"/>
        <v>Matthew-Olyphant-2013-6788.JPG</v>
      </c>
      <c r="N221" s="1" t="str">
        <f t="shared" si="27"/>
        <v>1600</v>
      </c>
      <c r="O221" s="1" t="str">
        <f t="shared" si="27"/>
        <v>1002</v>
      </c>
      <c r="P221" s="1" t="str">
        <f t="shared" si="27"/>
        <v>landscape</v>
      </c>
      <c r="Q221" s="1" t="str">
        <f>SUBSTITUTE(MID($A221,I221+1,J221-I221-1),J$1&amp;":","")</f>
        <v>Matthew Olyphant - 2013 - spray paint, oil, acrylic, and oil paint stick - 38&amp;#34; x 48&amp;#34;</v>
      </c>
    </row>
    <row r="222" spans="1:17">
      <c r="A222" t="s">
        <v>218</v>
      </c>
      <c r="B222">
        <f t="shared" si="24"/>
        <v>10</v>
      </c>
      <c r="C222">
        <f t="shared" si="29"/>
        <v>48</v>
      </c>
      <c r="D222">
        <f t="shared" si="29"/>
        <v>62</v>
      </c>
      <c r="E222">
        <f t="shared" si="29"/>
        <v>77</v>
      </c>
      <c r="F222">
        <f t="shared" si="29"/>
        <v>98</v>
      </c>
      <c r="G222">
        <f t="shared" si="29"/>
        <v>109</v>
      </c>
      <c r="H222">
        <f t="shared" si="29"/>
        <v>146</v>
      </c>
      <c r="I222">
        <f t="shared" si="29"/>
        <v>243</v>
      </c>
      <c r="J222">
        <f t="shared" si="29"/>
        <v>342</v>
      </c>
      <c r="K222">
        <f>LEN(A222)</f>
        <v>345</v>
      </c>
      <c r="L222" s="1" t="str">
        <f t="shared" si="28"/>
        <v>221</v>
      </c>
      <c r="M222" s="1" t="str">
        <f t="shared" si="26"/>
        <v>Matthew-Olyphant-2013-6790.JPG</v>
      </c>
      <c r="N222" s="1" t="str">
        <f t="shared" si="27"/>
        <v>1600</v>
      </c>
      <c r="O222" s="1" t="str">
        <f t="shared" si="27"/>
        <v>1976</v>
      </c>
      <c r="P222" s="1" t="str">
        <f t="shared" si="27"/>
        <v>portrait</v>
      </c>
      <c r="Q222" s="1" t="str">
        <f>SUBSTITUTE(MID($A222,I222+1,J222-I222-1),J$1&amp;":","")</f>
        <v>Matthew Olyphant - 2013 - spray paint, oil, acrylic, and oil paint stick - 54&amp;#34; x 58&amp;#34;</v>
      </c>
    </row>
    <row r="223" spans="1:17">
      <c r="A223" t="s">
        <v>219</v>
      </c>
      <c r="B223">
        <f t="shared" si="24"/>
        <v>10</v>
      </c>
      <c r="C223">
        <f t="shared" si="29"/>
        <v>48</v>
      </c>
      <c r="D223">
        <f t="shared" si="29"/>
        <v>62</v>
      </c>
      <c r="E223">
        <f t="shared" si="29"/>
        <v>77</v>
      </c>
      <c r="F223">
        <f t="shared" si="29"/>
        <v>99</v>
      </c>
      <c r="G223">
        <f t="shared" si="29"/>
        <v>110</v>
      </c>
      <c r="H223">
        <f t="shared" si="29"/>
        <v>147</v>
      </c>
      <c r="I223">
        <f t="shared" si="29"/>
        <v>244</v>
      </c>
      <c r="J223">
        <f t="shared" si="29"/>
        <v>343</v>
      </c>
      <c r="K223">
        <f>LEN(A223)</f>
        <v>346</v>
      </c>
      <c r="L223" s="1" t="str">
        <f t="shared" si="28"/>
        <v>222</v>
      </c>
      <c r="M223" s="1" t="str">
        <f t="shared" si="26"/>
        <v>Matthew-Olyphant-2013-7046.JPG</v>
      </c>
      <c r="N223" s="1" t="str">
        <f t="shared" si="27"/>
        <v>1600</v>
      </c>
      <c r="O223" s="1" t="str">
        <f t="shared" si="27"/>
        <v>1247</v>
      </c>
      <c r="P223" s="1" t="str">
        <f t="shared" si="27"/>
        <v>landscape</v>
      </c>
      <c r="Q223" s="1" t="str">
        <f>SUBSTITUTE(MID($A223,I223+1,J223-I223-1),J$1&amp;":","")</f>
        <v>Matthew Olyphant - 2013 - spray paint, oil, acrylic, and oil paint stick - 44&amp;#34; x 54&amp;#34;</v>
      </c>
    </row>
    <row r="224" spans="1:17">
      <c r="A224" t="s">
        <v>220</v>
      </c>
      <c r="B224">
        <f t="shared" si="24"/>
        <v>10</v>
      </c>
      <c r="C224">
        <f t="shared" si="29"/>
        <v>48</v>
      </c>
      <c r="D224">
        <f t="shared" si="29"/>
        <v>62</v>
      </c>
      <c r="E224">
        <f t="shared" si="29"/>
        <v>76</v>
      </c>
      <c r="F224">
        <f t="shared" si="29"/>
        <v>98</v>
      </c>
      <c r="G224">
        <f t="shared" si="29"/>
        <v>109</v>
      </c>
      <c r="H224">
        <f t="shared" si="29"/>
        <v>146</v>
      </c>
      <c r="I224">
        <f t="shared" si="29"/>
        <v>243</v>
      </c>
      <c r="J224">
        <f t="shared" si="29"/>
        <v>342</v>
      </c>
      <c r="K224">
        <f>LEN(A224)</f>
        <v>345</v>
      </c>
      <c r="L224" s="1" t="str">
        <f t="shared" si="28"/>
        <v>223</v>
      </c>
      <c r="M224" s="1" t="str">
        <f t="shared" si="26"/>
        <v>Matthew-Olyphant-2013-7047.JPG</v>
      </c>
      <c r="N224" s="1" t="str">
        <f t="shared" si="27"/>
        <v>1600</v>
      </c>
      <c r="O224" s="1" t="str">
        <f t="shared" si="27"/>
        <v>886</v>
      </c>
      <c r="P224" s="1" t="str">
        <f t="shared" si="27"/>
        <v>landscape</v>
      </c>
      <c r="Q224" s="1" t="str">
        <f>SUBSTITUTE(MID($A224,I224+1,J224-I224-1),J$1&amp;":","")</f>
        <v>Matthew Olyphant - 2013 - spray paint, oil, acrylic, and oil paint stick - 36&amp;#34; x 60&amp;#34;</v>
      </c>
    </row>
    <row r="225" spans="1:17">
      <c r="A225" t="s">
        <v>221</v>
      </c>
      <c r="B225">
        <f t="shared" si="24"/>
        <v>10</v>
      </c>
      <c r="C225">
        <f t="shared" si="29"/>
        <v>48</v>
      </c>
      <c r="D225">
        <f t="shared" si="29"/>
        <v>62</v>
      </c>
      <c r="E225">
        <f t="shared" si="29"/>
        <v>76</v>
      </c>
      <c r="F225">
        <f t="shared" si="29"/>
        <v>98</v>
      </c>
      <c r="G225">
        <f t="shared" si="29"/>
        <v>109</v>
      </c>
      <c r="H225">
        <f t="shared" si="29"/>
        <v>146</v>
      </c>
      <c r="I225">
        <f t="shared" si="29"/>
        <v>243</v>
      </c>
      <c r="J225">
        <f t="shared" si="29"/>
        <v>342</v>
      </c>
      <c r="K225">
        <f>LEN(A225)</f>
        <v>345</v>
      </c>
      <c r="L225" s="1" t="str">
        <f t="shared" si="28"/>
        <v>224</v>
      </c>
      <c r="M225" s="1" t="str">
        <f t="shared" si="26"/>
        <v>Matthew-Olyphant-2013-7702.JPG</v>
      </c>
      <c r="N225" s="1" t="str">
        <f t="shared" si="27"/>
        <v>1600</v>
      </c>
      <c r="O225" s="1" t="str">
        <f t="shared" si="27"/>
        <v>952</v>
      </c>
      <c r="P225" s="1" t="str">
        <f t="shared" si="27"/>
        <v>landscape</v>
      </c>
      <c r="Q225" s="1" t="str">
        <f>SUBSTITUTE(MID($A225,I225+1,J225-I225-1),J$1&amp;":","")</f>
        <v>Matthew Olyphant - 2013 - spray paint, oil, acrylic, and oil paint stick - 34&amp;#34; x 60&amp;#34;</v>
      </c>
    </row>
    <row r="231" spans="1:17">
      <c r="A231" t="s">
        <v>1110</v>
      </c>
      <c r="B231">
        <f t="shared" ref="B231:B258" si="30">SEARCH("|",$A231)</f>
        <v>8</v>
      </c>
      <c r="C231">
        <f t="shared" ref="C231:J231" si="31">SEARCH("|",$A231,B231+1)</f>
        <v>49</v>
      </c>
      <c r="D231">
        <f t="shared" si="31"/>
        <v>63</v>
      </c>
      <c r="E231">
        <f t="shared" si="31"/>
        <v>78</v>
      </c>
      <c r="F231">
        <f t="shared" si="31"/>
        <v>99</v>
      </c>
      <c r="G231">
        <f t="shared" si="31"/>
        <v>108</v>
      </c>
      <c r="H231">
        <f t="shared" si="31"/>
        <v>148</v>
      </c>
      <c r="I231">
        <f t="shared" si="31"/>
        <v>186</v>
      </c>
      <c r="J231">
        <f t="shared" si="31"/>
        <v>226</v>
      </c>
      <c r="K231">
        <f>LEN(A231)</f>
        <v>229</v>
      </c>
      <c r="L231" s="1" t="str">
        <f t="shared" ref="L231" si="32">SUBSTITUTE(LEFT(A231,B231-1),B$1&amp;":","")</f>
        <v>1</v>
      </c>
      <c r="M231" s="1" t="str">
        <f t="shared" ref="M231" si="33">SUBSTITUTE(MID($A231,B231+1,C231-B231-1),C$1&amp;":","")</f>
        <v>Matthew-Olyphant-The-Bay-2010.jpg</v>
      </c>
      <c r="N231" s="1" t="str">
        <f t="shared" ref="N231" si="34">SUBSTITUTE(MID($A231,C231+1,D231-C231-1),D$1&amp;":","")</f>
        <v>1600</v>
      </c>
      <c r="O231" s="1" t="str">
        <f t="shared" ref="O231" si="35">SUBSTITUTE(MID($A231,D231+1,E231-D231-1),E$1&amp;":","")</f>
        <v>2400</v>
      </c>
      <c r="P231" s="1" t="str">
        <f t="shared" ref="P231" si="36">SUBSTITUTE(MID($A231,E231+1,F231-E231-1),F$1&amp;":","")</f>
        <v>portrait</v>
      </c>
      <c r="Q231" s="1" t="str">
        <f>SUBSTITUTE(MID($A231,I231+1,J231-I231-1),J$1&amp;":","")</f>
        <v>Matthew Olyphant - The Bay - 2010</v>
      </c>
    </row>
    <row r="232" spans="1:17">
      <c r="A232" t="s">
        <v>1111</v>
      </c>
      <c r="B232">
        <f t="shared" si="30"/>
        <v>8</v>
      </c>
      <c r="C232">
        <f t="shared" ref="C232:J232" si="37">SEARCH("|",$A232,B232+1)</f>
        <v>59</v>
      </c>
      <c r="D232">
        <f t="shared" si="37"/>
        <v>73</v>
      </c>
      <c r="E232">
        <f t="shared" si="37"/>
        <v>88</v>
      </c>
      <c r="F232">
        <f t="shared" si="37"/>
        <v>109</v>
      </c>
      <c r="G232">
        <f t="shared" si="37"/>
        <v>118</v>
      </c>
      <c r="H232">
        <f t="shared" si="37"/>
        <v>168</v>
      </c>
      <c r="I232">
        <f t="shared" si="37"/>
        <v>214</v>
      </c>
      <c r="J232">
        <f t="shared" si="37"/>
        <v>262</v>
      </c>
      <c r="K232">
        <f t="shared" ref="K232:K258" si="38">LEN(A232)</f>
        <v>265</v>
      </c>
      <c r="L232" s="1" t="str">
        <f t="shared" ref="L232:L258" si="39">SUBSTITUTE(LEFT(A232,B232-1),B$1&amp;":","")</f>
        <v>2</v>
      </c>
      <c r="M232" s="1" t="str">
        <f t="shared" ref="M232:M258" si="40">SUBSTITUTE(MID($A232,B232+1,C232-B232-1),C$1&amp;":","")</f>
        <v>Matthew-Olyphant-Chicago-Theater-1-2012.jpg</v>
      </c>
      <c r="N232" s="1" t="str">
        <f t="shared" ref="N232:N258" si="41">SUBSTITUTE(MID($A232,C232+1,D232-C232-1),D$1&amp;":","")</f>
        <v>1600</v>
      </c>
      <c r="O232" s="1" t="str">
        <f t="shared" ref="O232:O258" si="42">SUBSTITUTE(MID($A232,D232+1,E232-D232-1),E$1&amp;":","")</f>
        <v>1780</v>
      </c>
      <c r="P232" s="1" t="str">
        <f t="shared" ref="P232:P258" si="43">SUBSTITUTE(MID($A232,E232+1,F232-E232-1),F$1&amp;":","")</f>
        <v>portrait</v>
      </c>
      <c r="Q232" s="1" t="str">
        <f t="shared" ref="Q232:Q258" si="44">SUBSTITUTE(MID($A232,I232+1,J232-I232-1),J$1&amp;":","")</f>
        <v>Matthew Olyphant - Chicago Theater - 2012</v>
      </c>
    </row>
    <row r="233" spans="1:17">
      <c r="A233" t="s">
        <v>1112</v>
      </c>
      <c r="B233">
        <f t="shared" si="30"/>
        <v>8</v>
      </c>
      <c r="C233">
        <f t="shared" ref="C233:J233" si="45">SEARCH("|",$A233,B233+1)</f>
        <v>59</v>
      </c>
      <c r="D233">
        <f t="shared" si="45"/>
        <v>73</v>
      </c>
      <c r="E233">
        <f t="shared" si="45"/>
        <v>88</v>
      </c>
      <c r="F233">
        <f t="shared" si="45"/>
        <v>110</v>
      </c>
      <c r="G233">
        <f t="shared" si="45"/>
        <v>119</v>
      </c>
      <c r="H233">
        <f t="shared" si="45"/>
        <v>169</v>
      </c>
      <c r="I233">
        <f t="shared" si="45"/>
        <v>215</v>
      </c>
      <c r="J233">
        <f t="shared" si="45"/>
        <v>263</v>
      </c>
      <c r="K233">
        <f t="shared" si="38"/>
        <v>266</v>
      </c>
      <c r="L233" s="1" t="str">
        <f t="shared" si="39"/>
        <v>3</v>
      </c>
      <c r="M233" s="1" t="str">
        <f t="shared" si="40"/>
        <v>Matthew-Olyphant-Chicago-Theater-2-2012.jpg</v>
      </c>
      <c r="N233" s="1" t="str">
        <f t="shared" si="41"/>
        <v>1600</v>
      </c>
      <c r="O233" s="1" t="str">
        <f t="shared" si="42"/>
        <v>1200</v>
      </c>
      <c r="P233" s="1" t="str">
        <f t="shared" si="43"/>
        <v>landscape</v>
      </c>
      <c r="Q233" s="1" t="str">
        <f t="shared" si="44"/>
        <v>Matthew Olyphant - Chicago Theater - 2012</v>
      </c>
    </row>
    <row r="234" spans="1:17">
      <c r="A234" t="s">
        <v>1113</v>
      </c>
      <c r="B234">
        <f t="shared" si="30"/>
        <v>8</v>
      </c>
      <c r="C234">
        <f t="shared" ref="C234:J234" si="46">SEARCH("|",$A234,B234+1)</f>
        <v>59</v>
      </c>
      <c r="D234">
        <f t="shared" si="46"/>
        <v>73</v>
      </c>
      <c r="E234">
        <f t="shared" si="46"/>
        <v>88</v>
      </c>
      <c r="F234">
        <f t="shared" si="46"/>
        <v>110</v>
      </c>
      <c r="G234">
        <f t="shared" si="46"/>
        <v>119</v>
      </c>
      <c r="H234">
        <f t="shared" si="46"/>
        <v>169</v>
      </c>
      <c r="I234">
        <f t="shared" si="46"/>
        <v>215</v>
      </c>
      <c r="J234">
        <f t="shared" si="46"/>
        <v>263</v>
      </c>
      <c r="K234">
        <f t="shared" si="38"/>
        <v>266</v>
      </c>
      <c r="L234" s="1" t="str">
        <f t="shared" si="39"/>
        <v>4</v>
      </c>
      <c r="M234" s="1" t="str">
        <f t="shared" si="40"/>
        <v>Matthew-Olyphant-Chicago-Skyline-1-2012.jpg</v>
      </c>
      <c r="N234" s="1" t="str">
        <f t="shared" si="41"/>
        <v>1600</v>
      </c>
      <c r="O234" s="1" t="str">
        <f t="shared" si="42"/>
        <v>1200</v>
      </c>
      <c r="P234" s="1" t="str">
        <f t="shared" si="43"/>
        <v>landscape</v>
      </c>
      <c r="Q234" s="1" t="str">
        <f t="shared" si="44"/>
        <v>Matthew Olyphant - Chicago Skyline - 2012</v>
      </c>
    </row>
    <row r="235" spans="1:17">
      <c r="A235" t="s">
        <v>1114</v>
      </c>
      <c r="B235">
        <f t="shared" si="30"/>
        <v>8</v>
      </c>
      <c r="C235">
        <f t="shared" ref="C235:J235" si="47">SEARCH("|",$A235,B235+1)</f>
        <v>59</v>
      </c>
      <c r="D235">
        <f t="shared" si="47"/>
        <v>73</v>
      </c>
      <c r="E235">
        <f t="shared" si="47"/>
        <v>88</v>
      </c>
      <c r="F235">
        <f t="shared" si="47"/>
        <v>110</v>
      </c>
      <c r="G235">
        <f t="shared" si="47"/>
        <v>119</v>
      </c>
      <c r="H235">
        <f t="shared" si="47"/>
        <v>169</v>
      </c>
      <c r="I235">
        <f t="shared" si="47"/>
        <v>215</v>
      </c>
      <c r="J235">
        <f t="shared" si="47"/>
        <v>263</v>
      </c>
      <c r="K235">
        <f t="shared" si="38"/>
        <v>266</v>
      </c>
      <c r="L235" s="1" t="str">
        <f t="shared" si="39"/>
        <v>5</v>
      </c>
      <c r="M235" s="1" t="str">
        <f t="shared" si="40"/>
        <v>Matthew-Olyphant-Chicago-Skyline-2-2012.jpg</v>
      </c>
      <c r="N235" s="1" t="str">
        <f t="shared" si="41"/>
        <v>1600</v>
      </c>
      <c r="O235" s="1" t="str">
        <f t="shared" si="42"/>
        <v>1200</v>
      </c>
      <c r="P235" s="1" t="str">
        <f t="shared" si="43"/>
        <v>landscape</v>
      </c>
      <c r="Q235" s="1" t="str">
        <f t="shared" si="44"/>
        <v>Matthew Olyphant - Chicago Skyline - 2012</v>
      </c>
    </row>
    <row r="236" spans="1:17">
      <c r="A236" t="s">
        <v>1115</v>
      </c>
      <c r="B236">
        <f t="shared" si="30"/>
        <v>8</v>
      </c>
      <c r="C236">
        <f t="shared" ref="C236:J236" si="48">SEARCH("|",$A236,B236+1)</f>
        <v>52</v>
      </c>
      <c r="D236">
        <f t="shared" si="48"/>
        <v>66</v>
      </c>
      <c r="E236">
        <f t="shared" si="48"/>
        <v>81</v>
      </c>
      <c r="F236">
        <f t="shared" si="48"/>
        <v>100</v>
      </c>
      <c r="G236">
        <f t="shared" si="48"/>
        <v>109</v>
      </c>
      <c r="H236">
        <f t="shared" si="48"/>
        <v>152</v>
      </c>
      <c r="I236">
        <f t="shared" si="48"/>
        <v>193</v>
      </c>
      <c r="J236">
        <f t="shared" si="48"/>
        <v>236</v>
      </c>
      <c r="K236">
        <f t="shared" si="38"/>
        <v>239</v>
      </c>
      <c r="L236" s="1" t="str">
        <f t="shared" si="39"/>
        <v>6</v>
      </c>
      <c r="M236" s="1" t="str">
        <f t="shared" si="40"/>
        <v>Matthew-Olyphant-Summertime-2011.jpg</v>
      </c>
      <c r="N236" s="1" t="str">
        <f t="shared" si="41"/>
        <v>1600</v>
      </c>
      <c r="O236" s="1" t="str">
        <f t="shared" si="42"/>
        <v>1600</v>
      </c>
      <c r="P236" s="1" t="str">
        <f t="shared" si="43"/>
        <v>square</v>
      </c>
      <c r="Q236" s="1" t="str">
        <f t="shared" si="44"/>
        <v>Matthew Olyphant - Summertime - 2011</v>
      </c>
    </row>
    <row r="237" spans="1:17">
      <c r="A237" t="s">
        <v>1116</v>
      </c>
      <c r="B237">
        <f t="shared" si="30"/>
        <v>8</v>
      </c>
      <c r="C237">
        <f t="shared" ref="C237:J237" si="49">SEARCH("|",$A237,B237+1)</f>
        <v>57</v>
      </c>
      <c r="D237">
        <f t="shared" si="49"/>
        <v>71</v>
      </c>
      <c r="E237">
        <f t="shared" si="49"/>
        <v>86</v>
      </c>
      <c r="F237">
        <f t="shared" si="49"/>
        <v>108</v>
      </c>
      <c r="G237">
        <f t="shared" si="49"/>
        <v>117</v>
      </c>
      <c r="H237">
        <f t="shared" si="49"/>
        <v>165</v>
      </c>
      <c r="I237">
        <f t="shared" si="49"/>
        <v>211</v>
      </c>
      <c r="J237">
        <f t="shared" si="49"/>
        <v>259</v>
      </c>
      <c r="K237">
        <f t="shared" si="38"/>
        <v>262</v>
      </c>
      <c r="L237" s="1" t="str">
        <f t="shared" si="39"/>
        <v>7</v>
      </c>
      <c r="M237" s="1" t="str">
        <f t="shared" si="40"/>
        <v>Matthew-Olyphant-Skyline-With-Gg-2012.jpg</v>
      </c>
      <c r="N237" s="1" t="str">
        <f t="shared" si="41"/>
        <v>1600</v>
      </c>
      <c r="O237" s="1" t="str">
        <f t="shared" si="42"/>
        <v>1200</v>
      </c>
      <c r="P237" s="1" t="str">
        <f t="shared" si="43"/>
        <v>landscape</v>
      </c>
      <c r="Q237" s="1" t="str">
        <f t="shared" si="44"/>
        <v>Matthew Olyphant - Skyline With Gg - 2012</v>
      </c>
    </row>
    <row r="238" spans="1:17">
      <c r="A238" t="s">
        <v>1117</v>
      </c>
      <c r="B238">
        <f t="shared" si="30"/>
        <v>8</v>
      </c>
      <c r="C238">
        <f t="shared" ref="C238:J238" si="50">SEARCH("|",$A238,B238+1)</f>
        <v>57</v>
      </c>
      <c r="D238">
        <f t="shared" si="50"/>
        <v>71</v>
      </c>
      <c r="E238">
        <f t="shared" si="50"/>
        <v>86</v>
      </c>
      <c r="F238">
        <f t="shared" si="50"/>
        <v>107</v>
      </c>
      <c r="G238">
        <f t="shared" si="50"/>
        <v>116</v>
      </c>
      <c r="H238">
        <f t="shared" si="50"/>
        <v>164</v>
      </c>
      <c r="I238">
        <f t="shared" si="50"/>
        <v>208</v>
      </c>
      <c r="J238">
        <f t="shared" si="50"/>
        <v>254</v>
      </c>
      <c r="K238">
        <f t="shared" si="38"/>
        <v>257</v>
      </c>
      <c r="L238" s="1" t="str">
        <f t="shared" si="39"/>
        <v>8</v>
      </c>
      <c r="M238" s="1" t="str">
        <f t="shared" si="40"/>
        <v>Matthew-Olyphant-Thin-Red-Line-1-2012.jpg</v>
      </c>
      <c r="N238" s="1" t="str">
        <f t="shared" si="41"/>
        <v>1600</v>
      </c>
      <c r="O238" s="1" t="str">
        <f t="shared" si="42"/>
        <v>2133</v>
      </c>
      <c r="P238" s="1" t="str">
        <f t="shared" si="43"/>
        <v>portrait</v>
      </c>
      <c r="Q238" s="1" t="str">
        <f t="shared" si="44"/>
        <v>Matthew Olyphant - Thin Red Line - 2012</v>
      </c>
    </row>
    <row r="239" spans="1:17">
      <c r="A239" t="s">
        <v>1118</v>
      </c>
      <c r="B239">
        <f t="shared" si="30"/>
        <v>8</v>
      </c>
      <c r="C239">
        <f t="shared" ref="C239:J239" si="51">SEARCH("|",$A239,B239+1)</f>
        <v>59</v>
      </c>
      <c r="D239">
        <f t="shared" si="51"/>
        <v>73</v>
      </c>
      <c r="E239">
        <f t="shared" si="51"/>
        <v>88</v>
      </c>
      <c r="F239">
        <f t="shared" si="51"/>
        <v>110</v>
      </c>
      <c r="G239">
        <f t="shared" si="51"/>
        <v>119</v>
      </c>
      <c r="H239">
        <f t="shared" si="51"/>
        <v>169</v>
      </c>
      <c r="I239">
        <f t="shared" si="51"/>
        <v>215</v>
      </c>
      <c r="J239">
        <f t="shared" si="51"/>
        <v>263</v>
      </c>
      <c r="K239">
        <f t="shared" si="38"/>
        <v>266</v>
      </c>
      <c r="L239" s="1" t="str">
        <f t="shared" si="39"/>
        <v>9</v>
      </c>
      <c r="M239" s="1" t="str">
        <f t="shared" si="40"/>
        <v>Matthew-Olyphant-Chicago-Skyline-3-2012.jpg</v>
      </c>
      <c r="N239" s="1" t="str">
        <f t="shared" si="41"/>
        <v>1600</v>
      </c>
      <c r="O239" s="1" t="str">
        <f t="shared" si="42"/>
        <v>1145</v>
      </c>
      <c r="P239" s="1" t="str">
        <f t="shared" si="43"/>
        <v>landscape</v>
      </c>
      <c r="Q239" s="1" t="str">
        <f t="shared" si="44"/>
        <v>Matthew Olyphant - Chicago Skyline - 2012</v>
      </c>
    </row>
    <row r="240" spans="1:17">
      <c r="A240" t="s">
        <v>1119</v>
      </c>
      <c r="B240">
        <f t="shared" si="30"/>
        <v>9</v>
      </c>
      <c r="C240">
        <f t="shared" ref="C240:J240" si="52">SEARCH("|",$A240,B240+1)</f>
        <v>60</v>
      </c>
      <c r="D240">
        <f t="shared" si="52"/>
        <v>74</v>
      </c>
      <c r="E240">
        <f t="shared" si="52"/>
        <v>89</v>
      </c>
      <c r="F240">
        <f t="shared" si="52"/>
        <v>110</v>
      </c>
      <c r="G240">
        <f t="shared" si="52"/>
        <v>120</v>
      </c>
      <c r="H240">
        <f t="shared" si="52"/>
        <v>170</v>
      </c>
      <c r="I240">
        <f t="shared" si="52"/>
        <v>216</v>
      </c>
      <c r="J240">
        <f t="shared" si="52"/>
        <v>264</v>
      </c>
      <c r="K240">
        <f t="shared" si="38"/>
        <v>267</v>
      </c>
      <c r="L240" s="1" t="str">
        <f t="shared" si="39"/>
        <v>10</v>
      </c>
      <c r="M240" s="1" t="str">
        <f t="shared" si="40"/>
        <v>Matthew-Olyphant-Chicago-Theater-3-2012.jpg</v>
      </c>
      <c r="N240" s="1" t="str">
        <f t="shared" si="41"/>
        <v>1600</v>
      </c>
      <c r="O240" s="1" t="str">
        <f t="shared" si="42"/>
        <v>2133</v>
      </c>
      <c r="P240" s="1" t="str">
        <f t="shared" si="43"/>
        <v>portrait</v>
      </c>
      <c r="Q240" s="1" t="str">
        <f t="shared" si="44"/>
        <v>Matthew Olyphant - Chicago Theater - 2012</v>
      </c>
    </row>
    <row r="241" spans="1:17">
      <c r="A241" t="s">
        <v>1120</v>
      </c>
      <c r="B241">
        <f t="shared" si="30"/>
        <v>9</v>
      </c>
      <c r="C241">
        <f t="shared" ref="C241:J241" si="53">SEARCH("|",$A241,B241+1)</f>
        <v>74</v>
      </c>
      <c r="D241">
        <f t="shared" si="53"/>
        <v>88</v>
      </c>
      <c r="E241">
        <f t="shared" si="53"/>
        <v>102</v>
      </c>
      <c r="F241">
        <f t="shared" si="53"/>
        <v>123</v>
      </c>
      <c r="G241">
        <f t="shared" si="53"/>
        <v>133</v>
      </c>
      <c r="H241">
        <f t="shared" si="53"/>
        <v>197</v>
      </c>
      <c r="I241">
        <f t="shared" si="53"/>
        <v>259</v>
      </c>
      <c r="J241">
        <f t="shared" si="53"/>
        <v>323</v>
      </c>
      <c r="K241">
        <f t="shared" si="38"/>
        <v>326</v>
      </c>
      <c r="L241" s="1" t="str">
        <f t="shared" si="39"/>
        <v>11</v>
      </c>
      <c r="M241" s="1" t="str">
        <f t="shared" si="40"/>
        <v>Matthew-Olyphant-Chicago-Theater-Chicago-Skyline-2012.jpg</v>
      </c>
      <c r="N241" s="1" t="str">
        <f t="shared" si="41"/>
        <v>1600</v>
      </c>
      <c r="O241" s="1" t="str">
        <f t="shared" si="42"/>
        <v>857</v>
      </c>
      <c r="P241" s="1" t="str">
        <f t="shared" si="43"/>
        <v>portrait</v>
      </c>
      <c r="Q241" s="1" t="str">
        <f t="shared" si="44"/>
        <v>Matthew Olyphant - Chicago Theater-Chicago Skyline - 2012</v>
      </c>
    </row>
    <row r="242" spans="1:17">
      <c r="A242" t="s">
        <v>1121</v>
      </c>
      <c r="B242">
        <f t="shared" si="30"/>
        <v>9</v>
      </c>
      <c r="C242">
        <f t="shared" ref="C242:J242" si="54">SEARCH("|",$A242,B242+1)</f>
        <v>61</v>
      </c>
      <c r="D242">
        <f t="shared" si="54"/>
        <v>75</v>
      </c>
      <c r="E242">
        <f t="shared" si="54"/>
        <v>90</v>
      </c>
      <c r="F242">
        <f t="shared" si="54"/>
        <v>112</v>
      </c>
      <c r="G242">
        <f t="shared" si="54"/>
        <v>122</v>
      </c>
      <c r="H242">
        <f t="shared" si="54"/>
        <v>173</v>
      </c>
      <c r="I242">
        <f t="shared" si="54"/>
        <v>222</v>
      </c>
      <c r="J242">
        <f t="shared" si="54"/>
        <v>273</v>
      </c>
      <c r="K242">
        <f t="shared" si="38"/>
        <v>276</v>
      </c>
      <c r="L242" s="1" t="str">
        <f t="shared" si="39"/>
        <v>12</v>
      </c>
      <c r="M242" s="1" t="str">
        <f t="shared" si="40"/>
        <v>Matthew-Olyphant-God-Save-The-Queen-2011.jpg</v>
      </c>
      <c r="N242" s="1" t="str">
        <f t="shared" si="41"/>
        <v>1600</v>
      </c>
      <c r="O242" s="1" t="str">
        <f t="shared" si="42"/>
        <v>1195</v>
      </c>
      <c r="P242" s="1" t="str">
        <f t="shared" si="43"/>
        <v>landscape</v>
      </c>
      <c r="Q242" s="1" t="str">
        <f t="shared" si="44"/>
        <v>Matthew Olyphant - God Save The Queen - 2011</v>
      </c>
    </row>
    <row r="243" spans="1:17">
      <c r="A243" t="s">
        <v>1122</v>
      </c>
      <c r="B243">
        <f t="shared" si="30"/>
        <v>9</v>
      </c>
      <c r="C243">
        <f t="shared" ref="C243:J243" si="55">SEARCH("|",$A243,B243+1)</f>
        <v>64</v>
      </c>
      <c r="D243">
        <f t="shared" si="55"/>
        <v>78</v>
      </c>
      <c r="E243">
        <f t="shared" si="55"/>
        <v>93</v>
      </c>
      <c r="F243">
        <f t="shared" si="55"/>
        <v>115</v>
      </c>
      <c r="G243">
        <f t="shared" si="55"/>
        <v>125</v>
      </c>
      <c r="H243">
        <f t="shared" si="55"/>
        <v>179</v>
      </c>
      <c r="I243">
        <f t="shared" si="55"/>
        <v>231</v>
      </c>
      <c r="J243">
        <f t="shared" si="55"/>
        <v>285</v>
      </c>
      <c r="K243">
        <f t="shared" si="38"/>
        <v>288</v>
      </c>
      <c r="L243" s="1" t="str">
        <f t="shared" si="39"/>
        <v>13</v>
      </c>
      <c r="M243" s="1" t="str">
        <f t="shared" si="40"/>
        <v>Matthew-Olyphant-Los-Angeles-(Skyline)-2011.jpg</v>
      </c>
      <c r="N243" s="1" t="str">
        <f t="shared" si="41"/>
        <v>1600</v>
      </c>
      <c r="O243" s="1" t="str">
        <f t="shared" si="42"/>
        <v>1200</v>
      </c>
      <c r="P243" s="1" t="str">
        <f t="shared" si="43"/>
        <v>landscape</v>
      </c>
      <c r="Q243" s="1" t="str">
        <f t="shared" si="44"/>
        <v>Matthew Olyphant - Los Angeles (Skyline) - 2011</v>
      </c>
    </row>
    <row r="244" spans="1:17">
      <c r="A244" t="s">
        <v>1123</v>
      </c>
      <c r="B244">
        <f t="shared" si="30"/>
        <v>9</v>
      </c>
      <c r="C244">
        <f t="shared" ref="C244:J244" si="56">SEARCH("|",$A244,B244+1)</f>
        <v>54</v>
      </c>
      <c r="D244">
        <f t="shared" si="56"/>
        <v>68</v>
      </c>
      <c r="E244">
        <f t="shared" si="56"/>
        <v>83</v>
      </c>
      <c r="F244">
        <f t="shared" si="56"/>
        <v>104</v>
      </c>
      <c r="G244">
        <f t="shared" si="56"/>
        <v>114</v>
      </c>
      <c r="H244">
        <f t="shared" si="56"/>
        <v>158</v>
      </c>
      <c r="I244">
        <f t="shared" si="56"/>
        <v>200</v>
      </c>
      <c r="J244">
        <f t="shared" si="56"/>
        <v>244</v>
      </c>
      <c r="K244">
        <f t="shared" si="38"/>
        <v>247</v>
      </c>
      <c r="L244" s="1" t="str">
        <f t="shared" si="39"/>
        <v>14</v>
      </c>
      <c r="M244" s="1" t="str">
        <f t="shared" si="40"/>
        <v>Matthew-Olyphant-Malibu-Palm-2011.jpg</v>
      </c>
      <c r="N244" s="1" t="str">
        <f t="shared" si="41"/>
        <v>1600</v>
      </c>
      <c r="O244" s="1" t="str">
        <f t="shared" si="42"/>
        <v>2133</v>
      </c>
      <c r="P244" s="1" t="str">
        <f t="shared" si="43"/>
        <v>portrait</v>
      </c>
      <c r="Q244" s="1" t="str">
        <f t="shared" si="44"/>
        <v>Matthew Olyphant - Malibu Palm - 2011</v>
      </c>
    </row>
    <row r="245" spans="1:17">
      <c r="A245" t="s">
        <v>1124</v>
      </c>
      <c r="B245">
        <f t="shared" si="30"/>
        <v>9</v>
      </c>
      <c r="C245">
        <f t="shared" ref="C245:J245" si="57">SEARCH("|",$A245,B245+1)</f>
        <v>55</v>
      </c>
      <c r="D245">
        <f t="shared" si="57"/>
        <v>69</v>
      </c>
      <c r="E245">
        <f t="shared" si="57"/>
        <v>83</v>
      </c>
      <c r="F245">
        <f t="shared" si="57"/>
        <v>104</v>
      </c>
      <c r="G245">
        <f t="shared" si="57"/>
        <v>114</v>
      </c>
      <c r="H245">
        <f t="shared" si="57"/>
        <v>159</v>
      </c>
      <c r="I245">
        <f t="shared" si="57"/>
        <v>202</v>
      </c>
      <c r="J245">
        <f t="shared" si="57"/>
        <v>247</v>
      </c>
      <c r="K245">
        <f t="shared" si="38"/>
        <v>250</v>
      </c>
      <c r="L245" s="1" t="str">
        <f t="shared" si="39"/>
        <v>15</v>
      </c>
      <c r="M245" s="1" t="str">
        <f t="shared" si="40"/>
        <v>Matthew-Olyphant-Modesto-Show-2012.jpg</v>
      </c>
      <c r="N245" s="1" t="str">
        <f t="shared" si="41"/>
        <v>1600</v>
      </c>
      <c r="O245" s="1" t="str">
        <f t="shared" si="42"/>
        <v>891</v>
      </c>
      <c r="P245" s="1" t="str">
        <f t="shared" si="43"/>
        <v>portrait</v>
      </c>
      <c r="Q245" s="1" t="str">
        <f t="shared" si="44"/>
        <v>Matthew Olyphant - Modesto Show - 2012</v>
      </c>
    </row>
    <row r="246" spans="1:17">
      <c r="A246" t="s">
        <v>1125</v>
      </c>
      <c r="B246">
        <f t="shared" si="30"/>
        <v>9</v>
      </c>
      <c r="C246">
        <f t="shared" ref="C246:J246" si="58">SEARCH("|",$A246,B246+1)</f>
        <v>50</v>
      </c>
      <c r="D246">
        <f t="shared" si="58"/>
        <v>64</v>
      </c>
      <c r="E246">
        <f t="shared" si="58"/>
        <v>79</v>
      </c>
      <c r="F246">
        <f t="shared" si="58"/>
        <v>101</v>
      </c>
      <c r="G246">
        <f t="shared" si="58"/>
        <v>111</v>
      </c>
      <c r="H246">
        <f t="shared" si="58"/>
        <v>151</v>
      </c>
      <c r="I246">
        <f t="shared" si="58"/>
        <v>189</v>
      </c>
      <c r="J246">
        <f t="shared" si="58"/>
        <v>229</v>
      </c>
      <c r="K246">
        <f t="shared" si="38"/>
        <v>232</v>
      </c>
      <c r="L246" s="1" t="str">
        <f t="shared" si="39"/>
        <v>16</v>
      </c>
      <c r="M246" s="1" t="str">
        <f t="shared" si="40"/>
        <v>Matthew-Olyphant-Montana-2010.jpg</v>
      </c>
      <c r="N246" s="1" t="str">
        <f t="shared" si="41"/>
        <v>1600</v>
      </c>
      <c r="O246" s="1" t="str">
        <f t="shared" si="42"/>
        <v>1200</v>
      </c>
      <c r="P246" s="1" t="str">
        <f t="shared" si="43"/>
        <v>landscape</v>
      </c>
      <c r="Q246" s="1" t="str">
        <f t="shared" si="44"/>
        <v>Matthew Olyphant - Montana - 2010</v>
      </c>
    </row>
    <row r="247" spans="1:17">
      <c r="A247" t="s">
        <v>1126</v>
      </c>
      <c r="B247">
        <f t="shared" si="30"/>
        <v>9</v>
      </c>
      <c r="C247">
        <f t="shared" ref="C247:J247" si="59">SEARCH("|",$A247,B247+1)</f>
        <v>56</v>
      </c>
      <c r="D247">
        <f t="shared" si="59"/>
        <v>70</v>
      </c>
      <c r="E247">
        <f t="shared" si="59"/>
        <v>85</v>
      </c>
      <c r="F247">
        <f t="shared" si="59"/>
        <v>107</v>
      </c>
      <c r="G247">
        <f t="shared" si="59"/>
        <v>117</v>
      </c>
      <c r="H247">
        <f t="shared" si="59"/>
        <v>163</v>
      </c>
      <c r="I247">
        <f t="shared" si="59"/>
        <v>207</v>
      </c>
      <c r="J247">
        <f t="shared" si="59"/>
        <v>253</v>
      </c>
      <c r="K247">
        <f t="shared" si="38"/>
        <v>256</v>
      </c>
      <c r="L247" s="1" t="str">
        <f t="shared" si="39"/>
        <v>17</v>
      </c>
      <c r="M247" s="1" t="str">
        <f t="shared" si="40"/>
        <v>Matthew-Olyphant-New-York-City-2010.jpg</v>
      </c>
      <c r="N247" s="1" t="str">
        <f t="shared" si="41"/>
        <v>1600</v>
      </c>
      <c r="O247" s="1" t="str">
        <f t="shared" si="42"/>
        <v>1087</v>
      </c>
      <c r="P247" s="1" t="str">
        <f t="shared" si="43"/>
        <v>landscape</v>
      </c>
      <c r="Q247" s="1" t="str">
        <f t="shared" si="44"/>
        <v>Matthew Olyphant - New York City - 2010</v>
      </c>
    </row>
    <row r="248" spans="1:17">
      <c r="A248" t="s">
        <v>1127</v>
      </c>
      <c r="B248">
        <f t="shared" si="30"/>
        <v>9</v>
      </c>
      <c r="C248">
        <f t="shared" ref="C248:J248" si="60">SEARCH("|",$A248,B248+1)</f>
        <v>51</v>
      </c>
      <c r="D248">
        <f t="shared" si="60"/>
        <v>65</v>
      </c>
      <c r="E248">
        <f t="shared" si="60"/>
        <v>80</v>
      </c>
      <c r="F248">
        <f t="shared" si="60"/>
        <v>101</v>
      </c>
      <c r="G248">
        <f t="shared" si="60"/>
        <v>111</v>
      </c>
      <c r="H248">
        <f t="shared" si="60"/>
        <v>152</v>
      </c>
      <c r="I248">
        <f t="shared" si="60"/>
        <v>191</v>
      </c>
      <c r="J248">
        <f t="shared" si="60"/>
        <v>232</v>
      </c>
      <c r="K248">
        <f t="shared" si="38"/>
        <v>235</v>
      </c>
      <c r="L248" s="1" t="str">
        <f t="shared" si="39"/>
        <v>18</v>
      </c>
      <c r="M248" s="1" t="str">
        <f t="shared" si="40"/>
        <v>Matthew-Olyphant-Painting-2012.jpg</v>
      </c>
      <c r="N248" s="1" t="str">
        <f t="shared" si="41"/>
        <v>1600</v>
      </c>
      <c r="O248" s="1" t="str">
        <f t="shared" si="42"/>
        <v>2400</v>
      </c>
      <c r="P248" s="1" t="str">
        <f t="shared" si="43"/>
        <v>portrait</v>
      </c>
      <c r="Q248" s="1" t="str">
        <f t="shared" si="44"/>
        <v>Matthew Olyphant - Painting - 2012</v>
      </c>
    </row>
    <row r="249" spans="1:17">
      <c r="A249" t="s">
        <v>1128</v>
      </c>
      <c r="B249">
        <f t="shared" si="30"/>
        <v>9</v>
      </c>
      <c r="C249">
        <f t="shared" ref="C249:J249" si="61">SEARCH("|",$A249,B249+1)</f>
        <v>66</v>
      </c>
      <c r="D249">
        <f t="shared" si="61"/>
        <v>80</v>
      </c>
      <c r="E249">
        <f t="shared" si="61"/>
        <v>95</v>
      </c>
      <c r="F249">
        <f t="shared" si="61"/>
        <v>117</v>
      </c>
      <c r="G249">
        <f t="shared" si="61"/>
        <v>127</v>
      </c>
      <c r="H249">
        <f t="shared" si="61"/>
        <v>183</v>
      </c>
      <c r="I249">
        <f t="shared" si="61"/>
        <v>237</v>
      </c>
      <c r="J249">
        <f t="shared" si="61"/>
        <v>293</v>
      </c>
      <c r="K249">
        <f t="shared" si="38"/>
        <v>296</v>
      </c>
      <c r="L249" s="1" t="str">
        <f t="shared" si="39"/>
        <v>19</v>
      </c>
      <c r="M249" s="1" t="str">
        <f t="shared" si="40"/>
        <v>Matthew-Olyphant-Painting-Los-Angeles-Ca-2012.jpg</v>
      </c>
      <c r="N249" s="1" t="str">
        <f t="shared" si="41"/>
        <v>1600</v>
      </c>
      <c r="O249" s="1" t="str">
        <f t="shared" si="42"/>
        <v>1200</v>
      </c>
      <c r="P249" s="1" t="str">
        <f t="shared" si="43"/>
        <v>landscape</v>
      </c>
      <c r="Q249" s="1" t="str">
        <f t="shared" si="44"/>
        <v>Matthew Olyphant - Painting Los Angeles Ca - 2012</v>
      </c>
    </row>
    <row r="250" spans="1:17">
      <c r="A250" t="s">
        <v>1129</v>
      </c>
      <c r="B250">
        <f t="shared" si="30"/>
        <v>9</v>
      </c>
      <c r="C250">
        <f t="shared" ref="C250:J250" si="62">SEARCH("|",$A250,B250+1)</f>
        <v>65</v>
      </c>
      <c r="D250">
        <f t="shared" si="62"/>
        <v>79</v>
      </c>
      <c r="E250">
        <f t="shared" si="62"/>
        <v>94</v>
      </c>
      <c r="F250">
        <f t="shared" si="62"/>
        <v>115</v>
      </c>
      <c r="G250">
        <f t="shared" si="62"/>
        <v>125</v>
      </c>
      <c r="H250">
        <f t="shared" si="62"/>
        <v>180</v>
      </c>
      <c r="I250">
        <f t="shared" si="62"/>
        <v>233</v>
      </c>
      <c r="J250">
        <f t="shared" si="62"/>
        <v>288</v>
      </c>
      <c r="K250">
        <f t="shared" si="38"/>
        <v>291</v>
      </c>
      <c r="L250" s="1" t="str">
        <f t="shared" si="39"/>
        <v>20</v>
      </c>
      <c r="M250" s="1" t="str">
        <f t="shared" si="40"/>
        <v>Matthew-Olyphant-Painting-San-Francisco-2012.jpg</v>
      </c>
      <c r="N250" s="1" t="str">
        <f t="shared" si="41"/>
        <v>1600</v>
      </c>
      <c r="O250" s="1" t="str">
        <f t="shared" si="42"/>
        <v>2143</v>
      </c>
      <c r="P250" s="1" t="str">
        <f t="shared" si="43"/>
        <v>portrait</v>
      </c>
      <c r="Q250" s="1" t="str">
        <f t="shared" si="44"/>
        <v>Matthew Olyphant - Painting San Francisco - 2012</v>
      </c>
    </row>
    <row r="251" spans="1:17">
      <c r="A251" t="s">
        <v>1130</v>
      </c>
      <c r="B251">
        <f t="shared" si="30"/>
        <v>9</v>
      </c>
      <c r="C251">
        <f t="shared" ref="C251:J251" si="63">SEARCH("|",$A251,B251+1)</f>
        <v>58</v>
      </c>
      <c r="D251">
        <f t="shared" si="63"/>
        <v>72</v>
      </c>
      <c r="E251">
        <f t="shared" si="63"/>
        <v>87</v>
      </c>
      <c r="F251">
        <f t="shared" si="63"/>
        <v>109</v>
      </c>
      <c r="G251">
        <f t="shared" si="63"/>
        <v>119</v>
      </c>
      <c r="H251">
        <f t="shared" si="63"/>
        <v>167</v>
      </c>
      <c r="I251">
        <f t="shared" si="63"/>
        <v>211</v>
      </c>
      <c r="J251">
        <f t="shared" si="63"/>
        <v>257</v>
      </c>
      <c r="K251">
        <f t="shared" si="38"/>
        <v>260</v>
      </c>
      <c r="L251" s="1" t="str">
        <f t="shared" si="39"/>
        <v>21</v>
      </c>
      <c r="M251" s="1" t="str">
        <f t="shared" si="40"/>
        <v>Matthew-Olyphant-San-Francisco-1-2012.jpg</v>
      </c>
      <c r="N251" s="1" t="str">
        <f t="shared" si="41"/>
        <v>1600</v>
      </c>
      <c r="O251" s="1" t="str">
        <f t="shared" si="42"/>
        <v>1025</v>
      </c>
      <c r="P251" s="1" t="str">
        <f t="shared" si="43"/>
        <v>landscape</v>
      </c>
      <c r="Q251" s="1" t="str">
        <f t="shared" si="44"/>
        <v>Matthew Olyphant - San Francisco - 2012</v>
      </c>
    </row>
    <row r="252" spans="1:17">
      <c r="A252" t="s">
        <v>1131</v>
      </c>
      <c r="B252">
        <f t="shared" si="30"/>
        <v>9</v>
      </c>
      <c r="C252">
        <f t="shared" ref="C252:J252" si="64">SEARCH("|",$A252,B252+1)</f>
        <v>58</v>
      </c>
      <c r="D252">
        <f t="shared" si="64"/>
        <v>72</v>
      </c>
      <c r="E252">
        <f t="shared" si="64"/>
        <v>86</v>
      </c>
      <c r="F252">
        <f t="shared" si="64"/>
        <v>107</v>
      </c>
      <c r="G252">
        <f t="shared" si="64"/>
        <v>117</v>
      </c>
      <c r="H252">
        <f t="shared" si="64"/>
        <v>165</v>
      </c>
      <c r="I252">
        <f t="shared" si="64"/>
        <v>209</v>
      </c>
      <c r="J252">
        <f t="shared" si="64"/>
        <v>255</v>
      </c>
      <c r="K252">
        <f t="shared" si="38"/>
        <v>258</v>
      </c>
      <c r="L252" s="1" t="str">
        <f t="shared" si="39"/>
        <v>22</v>
      </c>
      <c r="M252" s="1" t="str">
        <f t="shared" si="40"/>
        <v>Matthew-Olyphant-San-Francisco-2-2012.jpg</v>
      </c>
      <c r="N252" s="1" t="str">
        <f t="shared" si="41"/>
        <v>1600</v>
      </c>
      <c r="O252" s="1" t="str">
        <f t="shared" si="42"/>
        <v>914</v>
      </c>
      <c r="P252" s="1" t="str">
        <f t="shared" si="43"/>
        <v>portrait</v>
      </c>
      <c r="Q252" s="1" t="str">
        <f t="shared" si="44"/>
        <v>Matthew Olyphant - San Francisco - 2012</v>
      </c>
    </row>
    <row r="253" spans="1:17">
      <c r="A253" t="s">
        <v>1132</v>
      </c>
      <c r="B253">
        <f t="shared" si="30"/>
        <v>9</v>
      </c>
      <c r="C253">
        <f t="shared" ref="C253:J253" si="65">SEARCH("|",$A253,B253+1)</f>
        <v>68</v>
      </c>
      <c r="D253">
        <f t="shared" si="65"/>
        <v>82</v>
      </c>
      <c r="E253">
        <f t="shared" si="65"/>
        <v>97</v>
      </c>
      <c r="F253">
        <f t="shared" si="65"/>
        <v>119</v>
      </c>
      <c r="G253">
        <f t="shared" si="65"/>
        <v>129</v>
      </c>
      <c r="H253">
        <f t="shared" si="65"/>
        <v>187</v>
      </c>
      <c r="I253">
        <f t="shared" si="65"/>
        <v>243</v>
      </c>
      <c r="J253">
        <f t="shared" si="65"/>
        <v>301</v>
      </c>
      <c r="K253">
        <f t="shared" si="38"/>
        <v>304</v>
      </c>
      <c r="L253" s="1" t="str">
        <f t="shared" si="39"/>
        <v>23</v>
      </c>
      <c r="M253" s="1" t="str">
        <f t="shared" si="40"/>
        <v>Matthew-Olyphant-San-Francisco-Embarcadero-2012.jpg</v>
      </c>
      <c r="N253" s="1" t="str">
        <f t="shared" si="41"/>
        <v>1600</v>
      </c>
      <c r="O253" s="1" t="str">
        <f t="shared" si="42"/>
        <v>1200</v>
      </c>
      <c r="P253" s="1" t="str">
        <f t="shared" si="43"/>
        <v>landscape</v>
      </c>
      <c r="Q253" s="1" t="str">
        <f t="shared" si="44"/>
        <v>Matthew Olyphant - San Francisco Embarcadero - 2012</v>
      </c>
    </row>
    <row r="254" spans="1:17">
      <c r="A254" t="s">
        <v>1133</v>
      </c>
      <c r="B254">
        <f t="shared" si="30"/>
        <v>9</v>
      </c>
      <c r="C254">
        <f t="shared" ref="C254:J254" si="66">SEARCH("|",$A254,B254+1)</f>
        <v>61</v>
      </c>
      <c r="D254">
        <f t="shared" si="66"/>
        <v>75</v>
      </c>
      <c r="E254">
        <f t="shared" si="66"/>
        <v>90</v>
      </c>
      <c r="F254">
        <f t="shared" si="66"/>
        <v>112</v>
      </c>
      <c r="G254">
        <f t="shared" si="66"/>
        <v>122</v>
      </c>
      <c r="H254">
        <f t="shared" si="66"/>
        <v>173</v>
      </c>
      <c r="I254">
        <f t="shared" si="66"/>
        <v>222</v>
      </c>
      <c r="J254">
        <f t="shared" si="66"/>
        <v>273</v>
      </c>
      <c r="K254">
        <f t="shared" si="38"/>
        <v>276</v>
      </c>
      <c r="L254" s="1" t="str">
        <f t="shared" si="39"/>
        <v>24</v>
      </c>
      <c r="M254" s="1" t="str">
        <f t="shared" si="40"/>
        <v>Matthew-Olyphant-San-Francisco-Show-2010.jpg</v>
      </c>
      <c r="N254" s="1" t="str">
        <f t="shared" si="41"/>
        <v>1600</v>
      </c>
      <c r="O254" s="1" t="str">
        <f t="shared" si="42"/>
        <v>1200</v>
      </c>
      <c r="P254" s="1" t="str">
        <f t="shared" si="43"/>
        <v>landscape</v>
      </c>
      <c r="Q254" s="1" t="str">
        <f t="shared" si="44"/>
        <v>Matthew Olyphant - San Francisco Show - 2010</v>
      </c>
    </row>
    <row r="255" spans="1:17">
      <c r="A255" t="s">
        <v>1134</v>
      </c>
      <c r="B255">
        <f t="shared" si="30"/>
        <v>9</v>
      </c>
      <c r="C255">
        <f t="shared" ref="C255:J255" si="67">SEARCH("|",$A255,B255+1)</f>
        <v>47</v>
      </c>
      <c r="D255">
        <f t="shared" si="67"/>
        <v>61</v>
      </c>
      <c r="E255">
        <f t="shared" si="67"/>
        <v>75</v>
      </c>
      <c r="F255">
        <f t="shared" si="67"/>
        <v>96</v>
      </c>
      <c r="G255">
        <f t="shared" si="67"/>
        <v>106</v>
      </c>
      <c r="H255">
        <f t="shared" si="67"/>
        <v>143</v>
      </c>
      <c r="I255">
        <f t="shared" si="67"/>
        <v>178</v>
      </c>
      <c r="J255">
        <f t="shared" si="67"/>
        <v>215</v>
      </c>
      <c r="K255">
        <f t="shared" si="38"/>
        <v>218</v>
      </c>
      <c r="L255" s="1" t="str">
        <f t="shared" si="39"/>
        <v>25</v>
      </c>
      <c r="M255" s="1" t="str">
        <f t="shared" si="40"/>
        <v>Matthew-Olyphant-Show-2010.jpg</v>
      </c>
      <c r="N255" s="1" t="str">
        <f t="shared" si="41"/>
        <v>1600</v>
      </c>
      <c r="O255" s="1" t="str">
        <f t="shared" si="42"/>
        <v>987</v>
      </c>
      <c r="P255" s="1" t="str">
        <f t="shared" si="43"/>
        <v>portrait</v>
      </c>
      <c r="Q255" s="1" t="str">
        <f t="shared" si="44"/>
        <v>Matthew Olyphant - Show - 2010</v>
      </c>
    </row>
    <row r="256" spans="1:17">
      <c r="A256" t="s">
        <v>1135</v>
      </c>
      <c r="B256">
        <f t="shared" si="30"/>
        <v>9</v>
      </c>
      <c r="C256">
        <f t="shared" ref="C256:J256" si="68">SEARCH("|",$A256,B256+1)</f>
        <v>50</v>
      </c>
      <c r="D256">
        <f t="shared" si="68"/>
        <v>64</v>
      </c>
      <c r="E256">
        <f t="shared" si="68"/>
        <v>79</v>
      </c>
      <c r="F256">
        <f t="shared" si="68"/>
        <v>101</v>
      </c>
      <c r="G256">
        <f t="shared" si="68"/>
        <v>111</v>
      </c>
      <c r="H256">
        <f t="shared" si="68"/>
        <v>151</v>
      </c>
      <c r="I256">
        <f t="shared" si="68"/>
        <v>189</v>
      </c>
      <c r="J256">
        <f t="shared" si="68"/>
        <v>229</v>
      </c>
      <c r="K256">
        <f t="shared" si="38"/>
        <v>232</v>
      </c>
      <c r="L256" s="1" t="str">
        <f t="shared" si="39"/>
        <v>26</v>
      </c>
      <c r="M256" s="1" t="str">
        <f t="shared" si="40"/>
        <v>Matthew-Olyphant-Showing-2010.jpg</v>
      </c>
      <c r="N256" s="1" t="str">
        <f t="shared" si="41"/>
        <v>1600</v>
      </c>
      <c r="O256" s="1" t="str">
        <f t="shared" si="42"/>
        <v>1200</v>
      </c>
      <c r="P256" s="1" t="str">
        <f t="shared" si="43"/>
        <v>landscape</v>
      </c>
      <c r="Q256" s="1" t="str">
        <f t="shared" si="44"/>
        <v>Matthew Olyphant - Showing - 2010</v>
      </c>
    </row>
    <row r="257" spans="1:17">
      <c r="A257" t="s">
        <v>1136</v>
      </c>
      <c r="B257">
        <f t="shared" si="30"/>
        <v>9</v>
      </c>
      <c r="C257">
        <f t="shared" ref="C257:J257" si="69">SEARCH("|",$A257,B257+1)</f>
        <v>56</v>
      </c>
      <c r="D257">
        <f t="shared" si="69"/>
        <v>70</v>
      </c>
      <c r="E257">
        <f t="shared" si="69"/>
        <v>85</v>
      </c>
      <c r="F257">
        <f t="shared" si="69"/>
        <v>106</v>
      </c>
      <c r="G257">
        <f t="shared" si="69"/>
        <v>116</v>
      </c>
      <c r="H257">
        <f t="shared" si="69"/>
        <v>162</v>
      </c>
      <c r="I257">
        <f t="shared" si="69"/>
        <v>206</v>
      </c>
      <c r="J257">
        <f t="shared" si="69"/>
        <v>252</v>
      </c>
      <c r="K257">
        <f t="shared" si="38"/>
        <v>255</v>
      </c>
      <c r="L257" s="1" t="str">
        <f t="shared" si="39"/>
        <v>27</v>
      </c>
      <c r="M257" s="1" t="str">
        <f t="shared" si="40"/>
        <v>Matthew-Olyphant-Taxi-Painting-2010.jpg</v>
      </c>
      <c r="N257" s="1" t="str">
        <f t="shared" si="41"/>
        <v>1600</v>
      </c>
      <c r="O257" s="1" t="str">
        <f t="shared" si="42"/>
        <v>2133</v>
      </c>
      <c r="P257" s="1" t="str">
        <f t="shared" si="43"/>
        <v>portrait</v>
      </c>
      <c r="Q257" s="1" t="str">
        <f t="shared" si="44"/>
        <v>Matthew Olyphant - Taxi Painting - 2010</v>
      </c>
    </row>
    <row r="258" spans="1:17">
      <c r="A258" t="s">
        <v>1137</v>
      </c>
      <c r="B258">
        <f t="shared" si="30"/>
        <v>9</v>
      </c>
      <c r="C258">
        <f t="shared" ref="C258:J258" si="70">SEARCH("|",$A258,B258+1)</f>
        <v>58</v>
      </c>
      <c r="D258">
        <f t="shared" si="70"/>
        <v>72</v>
      </c>
      <c r="E258">
        <f t="shared" si="70"/>
        <v>87</v>
      </c>
      <c r="F258">
        <f t="shared" si="70"/>
        <v>109</v>
      </c>
      <c r="G258">
        <f t="shared" si="70"/>
        <v>119</v>
      </c>
      <c r="H258">
        <f t="shared" si="70"/>
        <v>167</v>
      </c>
      <c r="I258">
        <f t="shared" si="70"/>
        <v>211</v>
      </c>
      <c r="J258">
        <f t="shared" si="70"/>
        <v>257</v>
      </c>
      <c r="K258">
        <f t="shared" si="38"/>
        <v>260</v>
      </c>
      <c r="L258" s="1" t="str">
        <f t="shared" si="39"/>
        <v>28</v>
      </c>
      <c r="M258" s="1" t="str">
        <f t="shared" si="40"/>
        <v>Matthew-Olyphant-Thin-Red-Line-2-2012.jpg</v>
      </c>
      <c r="N258" s="1" t="str">
        <f t="shared" si="41"/>
        <v>1600</v>
      </c>
      <c r="O258" s="1" t="str">
        <f t="shared" si="42"/>
        <v>1200</v>
      </c>
      <c r="P258" s="1" t="str">
        <f t="shared" si="43"/>
        <v>landscape</v>
      </c>
      <c r="Q258" s="1" t="str">
        <f t="shared" si="44"/>
        <v>Matthew Olyphant - Thin Red Line - 2012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abSelected="1" showRuler="0" topLeftCell="A227" workbookViewId="0">
      <selection activeCell="N229" sqref="N229:N256"/>
    </sheetView>
  </sheetViews>
  <sheetFormatPr baseColWidth="10" defaultRowHeight="15" x14ac:dyDescent="0"/>
  <sheetData>
    <row r="1" spans="1:14">
      <c r="A1" t="s">
        <v>1107</v>
      </c>
      <c r="B1" t="s">
        <v>1108</v>
      </c>
      <c r="C1" t="s">
        <v>223</v>
      </c>
      <c r="D1" t="s">
        <v>224</v>
      </c>
      <c r="E1" t="s">
        <v>225</v>
      </c>
      <c r="F1" t="s">
        <v>226</v>
      </c>
      <c r="G1" t="s">
        <v>230</v>
      </c>
    </row>
    <row r="2" spans="1:14">
      <c r="A2">
        <v>1</v>
      </c>
      <c r="B2" t="s">
        <v>1054</v>
      </c>
      <c r="C2" t="s">
        <v>1055</v>
      </c>
      <c r="D2" t="s">
        <v>236</v>
      </c>
      <c r="E2" t="s">
        <v>1056</v>
      </c>
      <c r="F2" t="s">
        <v>238</v>
      </c>
      <c r="G2" t="s">
        <v>1057</v>
      </c>
      <c r="H2" t="str">
        <f>""""&amp;C$1&amp;""":"""&amp;C2&amp;""","</f>
        <v>"imgUrl":"Matthew-Olyphant-2013-0991.jpg",</v>
      </c>
      <c r="I2" t="str">
        <f>""""&amp;D$1&amp;""":"&amp;D2&amp;","</f>
        <v>"maxWidth":1600,</v>
      </c>
      <c r="J2" t="str">
        <f>""""&amp;E$1&amp;""":"&amp;E2&amp;","</f>
        <v>"maxHeight":1596,</v>
      </c>
      <c r="K2" t="str">
        <f>""""&amp;F$1&amp;""":"""&amp;F2&amp;""","</f>
        <v>"orientation":"landscape",</v>
      </c>
      <c r="L2" t="str">
        <f>""""&amp;G$1&amp;""":"""&amp;G2&amp;""""</f>
        <v>"title":"Matthew Olyphant - 2013 - spray paint, oil, charcoal, acrylic, and oil paint stick - 55&amp;#34; x 55&amp;#34;"</v>
      </c>
      <c r="M2" t="str">
        <f>H2&amp;I2&amp;J2&amp;K2&amp;L2</f>
        <v>"imgUrl":"Matthew-Olyphant-2013-0991.jpg","maxWidth":1600,"maxHeight":1596,"orientation":"landscape","title":"Matthew Olyphant - 2013 - spray paint, oil, charcoal, acrylic, and oil paint stick - 55&amp;#34; x 55&amp;#34;"</v>
      </c>
      <c r="N2" t="str">
        <f>""""&amp;A2&amp;""""&amp;":{"&amp;M2&amp;"},"</f>
        <v>"1":{"imgUrl":"Matthew-Olyphant-2013-0991.jpg","maxWidth":1600,"maxHeight":1596,"orientation":"landscape","title":"Matthew Olyphant - 2013 - spray paint, oil, charcoal, acrylic, and oil paint stick - 55&amp;#34; x 55&amp;#34;"},</v>
      </c>
    </row>
    <row r="3" spans="1:14">
      <c r="A3">
        <v>2</v>
      </c>
      <c r="B3" t="s">
        <v>1058</v>
      </c>
      <c r="C3" t="s">
        <v>1059</v>
      </c>
      <c r="D3" t="s">
        <v>236</v>
      </c>
      <c r="E3" t="s">
        <v>1060</v>
      </c>
      <c r="F3" t="s">
        <v>243</v>
      </c>
      <c r="G3" t="s">
        <v>1061</v>
      </c>
      <c r="H3" t="str">
        <f t="shared" ref="H3:H66" si="0">""""&amp;C$1&amp;""":"""&amp;C3&amp;""","</f>
        <v>"imgUrl":"Matthew-Olyphant-2013-6480.JPG",</v>
      </c>
      <c r="I3" t="str">
        <f t="shared" ref="I3:I66" si="1">""""&amp;D$1&amp;""":"&amp;D3&amp;","</f>
        <v>"maxWidth":1600,</v>
      </c>
      <c r="J3" t="str">
        <f t="shared" ref="J3:J66" si="2">""""&amp;E$1&amp;""":"&amp;E3&amp;","</f>
        <v>"maxHeight":1676,</v>
      </c>
      <c r="K3" t="str">
        <f t="shared" ref="K3:K66" si="3">""""&amp;F$1&amp;""":"""&amp;F3&amp;""","</f>
        <v>"orientation":"portrait",</v>
      </c>
      <c r="L3" t="str">
        <f t="shared" ref="L3:L66" si="4">""""&amp;G$1&amp;""":"""&amp;G3&amp;""""</f>
        <v>"title":"Matthew Olyphant - 2013 - spray paint, oil, acrylic, and oil paint stick - 42&amp;#34; x 54&amp;#34;"</v>
      </c>
      <c r="M3" t="str">
        <f t="shared" ref="M3:M66" si="5">H3&amp;I3&amp;J3&amp;K3&amp;L3</f>
        <v>"imgUrl":"Matthew-Olyphant-2013-6480.JPG","maxWidth":1600,"maxHeight":1676,"orientation":"portrait","title":"Matthew Olyphant - 2013 - spray paint, oil, acrylic, and oil paint stick - 42&amp;#34; x 54&amp;#34;"</v>
      </c>
      <c r="N3" t="str">
        <f t="shared" ref="N3:N66" si="6">""""&amp;A3&amp;""""&amp;":{"&amp;M3&amp;"},"</f>
        <v>"2":{"imgUrl":"Matthew-Olyphant-2013-6480.JPG","maxWidth":1600,"maxHeight":1676,"orientation":"portrait","title":"Matthew Olyphant - 2013 - spray paint, oil, acrylic, and oil paint stick - 42&amp;#34; x 54&amp;#34;"},</v>
      </c>
    </row>
    <row r="4" spans="1:14">
      <c r="A4">
        <v>3</v>
      </c>
      <c r="B4" t="s">
        <v>1062</v>
      </c>
      <c r="C4" t="s">
        <v>1063</v>
      </c>
      <c r="D4" t="s">
        <v>236</v>
      </c>
      <c r="E4" t="s">
        <v>1064</v>
      </c>
      <c r="F4" t="s">
        <v>243</v>
      </c>
      <c r="G4" t="s">
        <v>1065</v>
      </c>
      <c r="H4" t="str">
        <f t="shared" si="0"/>
        <v>"imgUrl":"Matthew-Olyphant-2013-6494.JPG",</v>
      </c>
      <c r="I4" t="str">
        <f t="shared" si="1"/>
        <v>"maxWidth":1600,</v>
      </c>
      <c r="J4" t="str">
        <f t="shared" si="2"/>
        <v>"maxHeight":2055,</v>
      </c>
      <c r="K4" t="str">
        <f t="shared" si="3"/>
        <v>"orientation":"portrait",</v>
      </c>
      <c r="L4" t="str">
        <f t="shared" si="4"/>
        <v>"title":"Matthew Olyphant - 2013 - spray paint, oil, acrylic, and oil paint stick - 44&amp;#34; x 58&amp;#34;"</v>
      </c>
      <c r="M4" t="str">
        <f t="shared" si="5"/>
        <v>"imgUrl":"Matthew-Olyphant-2013-6494.JPG","maxWidth":1600,"maxHeight":2055,"orientation":"portrait","title":"Matthew Olyphant - 2013 - spray paint, oil, acrylic, and oil paint stick - 44&amp;#34; x 58&amp;#34;"</v>
      </c>
      <c r="N4" t="str">
        <f t="shared" si="6"/>
        <v>"3":{"imgUrl":"Matthew-Olyphant-2013-6494.JPG","maxWidth":1600,"maxHeight":2055,"orientation":"portrait","title":"Matthew Olyphant - 2013 - spray paint, oil, acrylic, and oil paint stick - 44&amp;#34; x 58&amp;#34;"},</v>
      </c>
    </row>
    <row r="5" spans="1:14">
      <c r="A5">
        <v>4</v>
      </c>
      <c r="B5" t="s">
        <v>1066</v>
      </c>
      <c r="C5" t="s">
        <v>1067</v>
      </c>
      <c r="D5" t="s">
        <v>236</v>
      </c>
      <c r="E5" t="s">
        <v>1068</v>
      </c>
      <c r="F5" t="s">
        <v>243</v>
      </c>
      <c r="G5" t="s">
        <v>1069</v>
      </c>
      <c r="H5" t="str">
        <f t="shared" si="0"/>
        <v>"imgUrl":"Matthew-Olyphant-2013-6498.JPG",</v>
      </c>
      <c r="I5" t="str">
        <f t="shared" si="1"/>
        <v>"maxWidth":1600,</v>
      </c>
      <c r="J5" t="str">
        <f t="shared" si="2"/>
        <v>"maxHeight":2232,</v>
      </c>
      <c r="K5" t="str">
        <f t="shared" si="3"/>
        <v>"orientation":"portrait",</v>
      </c>
      <c r="L5" t="str">
        <f t="shared" si="4"/>
        <v>"title":"Matthew Olyphant - 2013 - spray paint, oil, acrylic, and oil paint stick - 40&amp;#34; x 56&amp;#34;"</v>
      </c>
      <c r="M5" t="str">
        <f t="shared" si="5"/>
        <v>"imgUrl":"Matthew-Olyphant-2013-6498.JPG","maxWidth":1600,"maxHeight":2232,"orientation":"portrait","title":"Matthew Olyphant - 2013 - spray paint, oil, acrylic, and oil paint stick - 40&amp;#34; x 56&amp;#34;"</v>
      </c>
      <c r="N5" t="str">
        <f t="shared" si="6"/>
        <v>"4":{"imgUrl":"Matthew-Olyphant-2013-6498.JPG","maxWidth":1600,"maxHeight":2232,"orientation":"portrait","title":"Matthew Olyphant - 2013 - spray paint, oil, acrylic, and oil paint stick - 40&amp;#34; x 56&amp;#34;"},</v>
      </c>
    </row>
    <row r="6" spans="1:14">
      <c r="A6">
        <v>5</v>
      </c>
      <c r="B6" t="s">
        <v>1070</v>
      </c>
      <c r="C6" t="s">
        <v>1071</v>
      </c>
      <c r="D6" t="s">
        <v>236</v>
      </c>
      <c r="E6" t="s">
        <v>1072</v>
      </c>
      <c r="F6" t="s">
        <v>243</v>
      </c>
      <c r="G6" t="s">
        <v>1073</v>
      </c>
      <c r="H6" t="str">
        <f t="shared" si="0"/>
        <v>"imgUrl":"Matthew-Olyphant-2013-6615.JPG",</v>
      </c>
      <c r="I6" t="str">
        <f t="shared" si="1"/>
        <v>"maxWidth":1600,</v>
      </c>
      <c r="J6" t="str">
        <f t="shared" si="2"/>
        <v>"maxHeight":2569,</v>
      </c>
      <c r="K6" t="str">
        <f t="shared" si="3"/>
        <v>"orientation":"portrait",</v>
      </c>
      <c r="L6" t="str">
        <f t="shared" si="4"/>
        <v>"title":"Matthew Olyphant - 2013 - spray paint, oil, acrylic, charcoal, and oil paint stick - 70&amp;#34; x 44&amp;#34;"</v>
      </c>
      <c r="M6" t="str">
        <f t="shared" si="5"/>
        <v>"imgUrl":"Matthew-Olyphant-2013-6615.JPG","maxWidth":1600,"maxHeight":2569,"orientation":"portrait","title":"Matthew Olyphant - 2013 - spray paint, oil, acrylic, charcoal, and oil paint stick - 70&amp;#34; x 44&amp;#34;"</v>
      </c>
      <c r="N6" t="str">
        <f t="shared" si="6"/>
        <v>"5":{"imgUrl":"Matthew-Olyphant-2013-6615.JPG","maxWidth":1600,"maxHeight":2569,"orientation":"portrait","title":"Matthew Olyphant - 2013 - spray paint, oil, acrylic, charcoal, and oil paint stick - 70&amp;#34; x 44&amp;#34;"},</v>
      </c>
    </row>
    <row r="7" spans="1:14">
      <c r="A7">
        <v>6</v>
      </c>
      <c r="B7" t="s">
        <v>1074</v>
      </c>
      <c r="C7" t="s">
        <v>1075</v>
      </c>
      <c r="D7" t="s">
        <v>236</v>
      </c>
      <c r="E7" t="s">
        <v>623</v>
      </c>
      <c r="F7" t="s">
        <v>243</v>
      </c>
      <c r="G7" t="s">
        <v>1076</v>
      </c>
      <c r="H7" t="str">
        <f t="shared" si="0"/>
        <v>"imgUrl":"Matthew-Olyphant-2013-6781.JPG",</v>
      </c>
      <c r="I7" t="str">
        <f t="shared" si="1"/>
        <v>"maxWidth":1600,</v>
      </c>
      <c r="J7" t="str">
        <f t="shared" si="2"/>
        <v>"maxHeight":2217,</v>
      </c>
      <c r="K7" t="str">
        <f t="shared" si="3"/>
        <v>"orientation":"portrait",</v>
      </c>
      <c r="L7" t="str">
        <f t="shared" si="4"/>
        <v>"title":"Matthew Olyphant - 2013 - spray paint, oil, acrylic, and oil paint stick - 52&amp;#34; x 58&amp;#34;"</v>
      </c>
      <c r="M7" t="str">
        <f t="shared" si="5"/>
        <v>"imgUrl":"Matthew-Olyphant-2013-6781.JPG","maxWidth":1600,"maxHeight":2217,"orientation":"portrait","title":"Matthew Olyphant - 2013 - spray paint, oil, acrylic, and oil paint stick - 52&amp;#34; x 58&amp;#34;"</v>
      </c>
      <c r="N7" t="str">
        <f t="shared" si="6"/>
        <v>"6":{"imgUrl":"Matthew-Olyphant-2013-6781.JPG","maxWidth":1600,"maxHeight":2217,"orientation":"portrait","title":"Matthew Olyphant - 2013 - spray paint, oil, acrylic, and oil paint stick - 52&amp;#34; x 58&amp;#34;"},</v>
      </c>
    </row>
    <row r="8" spans="1:14">
      <c r="A8">
        <v>7</v>
      </c>
      <c r="B8" t="s">
        <v>1077</v>
      </c>
      <c r="C8" t="s">
        <v>1078</v>
      </c>
      <c r="D8" t="s">
        <v>236</v>
      </c>
      <c r="E8" t="s">
        <v>1079</v>
      </c>
      <c r="F8" t="s">
        <v>243</v>
      </c>
      <c r="G8" t="s">
        <v>1080</v>
      </c>
      <c r="H8" t="str">
        <f t="shared" si="0"/>
        <v>"imgUrl":"Matthew-Olyphant-2013-6783.JPG",</v>
      </c>
      <c r="I8" t="str">
        <f t="shared" si="1"/>
        <v>"maxWidth":1600,</v>
      </c>
      <c r="J8" t="str">
        <f t="shared" si="2"/>
        <v>"maxHeight":2064,</v>
      </c>
      <c r="K8" t="str">
        <f t="shared" si="3"/>
        <v>"orientation":"portrait",</v>
      </c>
      <c r="L8" t="str">
        <f t="shared" si="4"/>
        <v>"title":"Matthew Olyphant - 2013 - spray paint, oil, acrylic, and oil paint stick - 46&amp;#34; x 50&amp;#34;"</v>
      </c>
      <c r="M8" t="str">
        <f t="shared" si="5"/>
        <v>"imgUrl":"Matthew-Olyphant-2013-6783.JPG","maxWidth":1600,"maxHeight":2064,"orientation":"portrait","title":"Matthew Olyphant - 2013 - spray paint, oil, acrylic, and oil paint stick - 46&amp;#34; x 50&amp;#34;"</v>
      </c>
      <c r="N8" t="str">
        <f t="shared" si="6"/>
        <v>"7":{"imgUrl":"Matthew-Olyphant-2013-6783.JPG","maxWidth":1600,"maxHeight":2064,"orientation":"portrait","title":"Matthew Olyphant - 2013 - spray paint, oil, acrylic, and oil paint stick - 46&amp;#34; x 50&amp;#34;"},</v>
      </c>
    </row>
    <row r="9" spans="1:14">
      <c r="A9">
        <v>8</v>
      </c>
      <c r="B9" t="s">
        <v>1081</v>
      </c>
      <c r="C9" t="s">
        <v>1082</v>
      </c>
      <c r="D9" t="s">
        <v>236</v>
      </c>
      <c r="E9" t="s">
        <v>1083</v>
      </c>
      <c r="F9" t="s">
        <v>243</v>
      </c>
      <c r="G9" t="s">
        <v>1080</v>
      </c>
      <c r="H9" t="str">
        <f t="shared" si="0"/>
        <v>"imgUrl":"Matthew-Olyphant-2013-6785.JPG",</v>
      </c>
      <c r="I9" t="str">
        <f t="shared" si="1"/>
        <v>"maxWidth":1600,</v>
      </c>
      <c r="J9" t="str">
        <f t="shared" si="2"/>
        <v>"maxHeight":2041,</v>
      </c>
      <c r="K9" t="str">
        <f t="shared" si="3"/>
        <v>"orientation":"portrait",</v>
      </c>
      <c r="L9" t="str">
        <f t="shared" si="4"/>
        <v>"title":"Matthew Olyphant - 2013 - spray paint, oil, acrylic, and oil paint stick - 46&amp;#34; x 50&amp;#34;"</v>
      </c>
      <c r="M9" t="str">
        <f t="shared" si="5"/>
        <v>"imgUrl":"Matthew-Olyphant-2013-6785.JPG","maxWidth":1600,"maxHeight":2041,"orientation":"portrait","title":"Matthew Olyphant - 2013 - spray paint, oil, acrylic, and oil paint stick - 46&amp;#34; x 50&amp;#34;"</v>
      </c>
      <c r="N9" t="str">
        <f t="shared" si="6"/>
        <v>"8":{"imgUrl":"Matthew-Olyphant-2013-6785.JPG","maxWidth":1600,"maxHeight":2041,"orientation":"portrait","title":"Matthew Olyphant - 2013 - spray paint, oil, acrylic, and oil paint stick - 46&amp;#34; x 50&amp;#34;"},</v>
      </c>
    </row>
    <row r="10" spans="1:14">
      <c r="A10">
        <v>9</v>
      </c>
      <c r="B10" t="s">
        <v>1084</v>
      </c>
      <c r="C10" t="s">
        <v>1085</v>
      </c>
      <c r="D10" t="s">
        <v>236</v>
      </c>
      <c r="E10" t="s">
        <v>1086</v>
      </c>
      <c r="F10" t="s">
        <v>243</v>
      </c>
      <c r="G10" t="s">
        <v>1087</v>
      </c>
      <c r="H10" t="str">
        <f t="shared" si="0"/>
        <v>"imgUrl":"Matthew-Olyphant-2013-6787.JPG",</v>
      </c>
      <c r="I10" t="str">
        <f t="shared" si="1"/>
        <v>"maxWidth":1600,</v>
      </c>
      <c r="J10" t="str">
        <f t="shared" si="2"/>
        <v>"maxHeight":2561,</v>
      </c>
      <c r="K10" t="str">
        <f t="shared" si="3"/>
        <v>"orientation":"portrait",</v>
      </c>
      <c r="L10" t="str">
        <f t="shared" si="4"/>
        <v>"title":"Matthew Olyphant - 2013 - spray paint, oil, acrylic, and oil paint stick - 36&amp;#34; x 46&amp;#34;"</v>
      </c>
      <c r="M10" t="str">
        <f t="shared" si="5"/>
        <v>"imgUrl":"Matthew-Olyphant-2013-6787.JPG","maxWidth":1600,"maxHeight":2561,"orientation":"portrait","title":"Matthew Olyphant - 2013 - spray paint, oil, acrylic, and oil paint stick - 36&amp;#34; x 46&amp;#34;"</v>
      </c>
      <c r="N10" t="str">
        <f t="shared" si="6"/>
        <v>"9":{"imgUrl":"Matthew-Olyphant-2013-6787.JPG","maxWidth":1600,"maxHeight":2561,"orientation":"portrait","title":"Matthew Olyphant - 2013 - spray paint, oil, acrylic, and oil paint stick - 36&amp;#34; x 46&amp;#34;"},</v>
      </c>
    </row>
    <row r="11" spans="1:14">
      <c r="A11">
        <v>10</v>
      </c>
      <c r="B11" t="s">
        <v>1088</v>
      </c>
      <c r="C11" t="s">
        <v>1089</v>
      </c>
      <c r="D11" t="s">
        <v>236</v>
      </c>
      <c r="E11" t="s">
        <v>1090</v>
      </c>
      <c r="F11" t="s">
        <v>238</v>
      </c>
      <c r="G11" t="s">
        <v>1091</v>
      </c>
      <c r="H11" t="str">
        <f t="shared" si="0"/>
        <v>"imgUrl":"Matthew-Olyphant-2013-6788.JPG",</v>
      </c>
      <c r="I11" t="str">
        <f t="shared" si="1"/>
        <v>"maxWidth":1600,</v>
      </c>
      <c r="J11" t="str">
        <f t="shared" si="2"/>
        <v>"maxHeight":1002,</v>
      </c>
      <c r="K11" t="str">
        <f t="shared" si="3"/>
        <v>"orientation":"landscape",</v>
      </c>
      <c r="L11" t="str">
        <f t="shared" si="4"/>
        <v>"title":"Matthew Olyphant - 2013 - spray paint, oil, acrylic, and oil paint stick - 38&amp;#34; x 48&amp;#34;"</v>
      </c>
      <c r="M11" t="str">
        <f t="shared" si="5"/>
        <v>"imgUrl":"Matthew-Olyphant-2013-6788.JPG","maxWidth":1600,"maxHeight":1002,"orientation":"landscape","title":"Matthew Olyphant - 2013 - spray paint, oil, acrylic, and oil paint stick - 38&amp;#34; x 48&amp;#34;"</v>
      </c>
      <c r="N11" t="str">
        <f t="shared" si="6"/>
        <v>"10":{"imgUrl":"Matthew-Olyphant-2013-6788.JPG","maxWidth":1600,"maxHeight":1002,"orientation":"landscape","title":"Matthew Olyphant - 2013 - spray paint, oil, acrylic, and oil paint stick - 38&amp;#34; x 48&amp;#34;"},</v>
      </c>
    </row>
    <row r="12" spans="1:14">
      <c r="A12">
        <v>11</v>
      </c>
      <c r="B12" t="s">
        <v>1092</v>
      </c>
      <c r="C12" t="s">
        <v>1093</v>
      </c>
      <c r="D12" t="s">
        <v>236</v>
      </c>
      <c r="E12" t="s">
        <v>303</v>
      </c>
      <c r="F12" t="s">
        <v>243</v>
      </c>
      <c r="G12" t="s">
        <v>1094</v>
      </c>
      <c r="H12" t="str">
        <f t="shared" si="0"/>
        <v>"imgUrl":"Matthew-Olyphant-2013-6790.JPG",</v>
      </c>
      <c r="I12" t="str">
        <f t="shared" si="1"/>
        <v>"maxWidth":1600,</v>
      </c>
      <c r="J12" t="str">
        <f t="shared" si="2"/>
        <v>"maxHeight":1976,</v>
      </c>
      <c r="K12" t="str">
        <f t="shared" si="3"/>
        <v>"orientation":"portrait",</v>
      </c>
      <c r="L12" t="str">
        <f t="shared" si="4"/>
        <v>"title":"Matthew Olyphant - 2013 - spray paint, oil, acrylic, and oil paint stick - 54&amp;#34; x 58&amp;#34;"</v>
      </c>
      <c r="M12" t="str">
        <f t="shared" si="5"/>
        <v>"imgUrl":"Matthew-Olyphant-2013-6790.JPG","maxWidth":1600,"maxHeight":1976,"orientation":"portrait","title":"Matthew Olyphant - 2013 - spray paint, oil, acrylic, and oil paint stick - 54&amp;#34; x 58&amp;#34;"</v>
      </c>
      <c r="N12" t="str">
        <f t="shared" si="6"/>
        <v>"11":{"imgUrl":"Matthew-Olyphant-2013-6790.JPG","maxWidth":1600,"maxHeight":1976,"orientation":"portrait","title":"Matthew Olyphant - 2013 - spray paint, oil, acrylic, and oil paint stick - 54&amp;#34; x 58&amp;#34;"},</v>
      </c>
    </row>
    <row r="13" spans="1:14">
      <c r="A13">
        <v>12</v>
      </c>
      <c r="B13" t="s">
        <v>1095</v>
      </c>
      <c r="C13" t="s">
        <v>1096</v>
      </c>
      <c r="D13" t="s">
        <v>236</v>
      </c>
      <c r="E13" t="s">
        <v>1097</v>
      </c>
      <c r="F13" t="s">
        <v>238</v>
      </c>
      <c r="G13" t="s">
        <v>1098</v>
      </c>
      <c r="H13" t="str">
        <f t="shared" si="0"/>
        <v>"imgUrl":"Matthew-Olyphant-2013-7046.JPG",</v>
      </c>
      <c r="I13" t="str">
        <f t="shared" si="1"/>
        <v>"maxWidth":1600,</v>
      </c>
      <c r="J13" t="str">
        <f t="shared" si="2"/>
        <v>"maxHeight":1247,</v>
      </c>
      <c r="K13" t="str">
        <f t="shared" si="3"/>
        <v>"orientation":"landscape",</v>
      </c>
      <c r="L13" t="str">
        <f t="shared" si="4"/>
        <v>"title":"Matthew Olyphant - 2013 - spray paint, oil, acrylic, and oil paint stick - 44&amp;#34; x 54&amp;#34;"</v>
      </c>
      <c r="M13" t="str">
        <f t="shared" si="5"/>
        <v>"imgUrl":"Matthew-Olyphant-2013-7046.JPG","maxWidth":1600,"maxHeight":1247,"orientation":"landscape","title":"Matthew Olyphant - 2013 - spray paint, oil, acrylic, and oil paint stick - 44&amp;#34; x 54&amp;#34;"</v>
      </c>
      <c r="N13" t="str">
        <f t="shared" si="6"/>
        <v>"12":{"imgUrl":"Matthew-Olyphant-2013-7046.JPG","maxWidth":1600,"maxHeight":1247,"orientation":"landscape","title":"Matthew Olyphant - 2013 - spray paint, oil, acrylic, and oil paint stick - 44&amp;#34; x 54&amp;#34;"},</v>
      </c>
    </row>
    <row r="14" spans="1:14">
      <c r="A14">
        <v>13</v>
      </c>
      <c r="B14" t="s">
        <v>1099</v>
      </c>
      <c r="C14" t="s">
        <v>1100</v>
      </c>
      <c r="D14" t="s">
        <v>236</v>
      </c>
      <c r="E14" t="s">
        <v>1101</v>
      </c>
      <c r="F14" t="s">
        <v>238</v>
      </c>
      <c r="G14" t="s">
        <v>1102</v>
      </c>
      <c r="H14" t="str">
        <f t="shared" si="0"/>
        <v>"imgUrl":"Matthew-Olyphant-2013-7047.JPG",</v>
      </c>
      <c r="I14" t="str">
        <f t="shared" si="1"/>
        <v>"maxWidth":1600,</v>
      </c>
      <c r="J14" t="str">
        <f t="shared" si="2"/>
        <v>"maxHeight":886,</v>
      </c>
      <c r="K14" t="str">
        <f t="shared" si="3"/>
        <v>"orientation":"landscape",</v>
      </c>
      <c r="L14" t="str">
        <f t="shared" si="4"/>
        <v>"title":"Matthew Olyphant - 2013 - spray paint, oil, acrylic, and oil paint stick - 36&amp;#34; x 60&amp;#34;"</v>
      </c>
      <c r="M14" t="str">
        <f t="shared" si="5"/>
        <v>"imgUrl":"Matthew-Olyphant-2013-7047.JPG","maxWidth":1600,"maxHeight":886,"orientation":"landscape","title":"Matthew Olyphant - 2013 - spray paint, oil, acrylic, and oil paint stick - 36&amp;#34; x 60&amp;#34;"</v>
      </c>
      <c r="N14" t="str">
        <f t="shared" si="6"/>
        <v>"13":{"imgUrl":"Matthew-Olyphant-2013-7047.JPG","maxWidth":1600,"maxHeight":886,"orientation":"landscape","title":"Matthew Olyphant - 2013 - spray paint, oil, acrylic, and oil paint stick - 36&amp;#34; x 60&amp;#34;"},</v>
      </c>
    </row>
    <row r="15" spans="1:14">
      <c r="A15">
        <v>14</v>
      </c>
      <c r="B15" t="s">
        <v>1103</v>
      </c>
      <c r="C15" t="s">
        <v>1104</v>
      </c>
      <c r="D15" t="s">
        <v>236</v>
      </c>
      <c r="E15" t="s">
        <v>1105</v>
      </c>
      <c r="F15" t="s">
        <v>238</v>
      </c>
      <c r="G15" t="s">
        <v>1106</v>
      </c>
      <c r="H15" t="str">
        <f t="shared" si="0"/>
        <v>"imgUrl":"Matthew-Olyphant-2013-7702.JPG",</v>
      </c>
      <c r="I15" t="str">
        <f t="shared" si="1"/>
        <v>"maxWidth":1600,</v>
      </c>
      <c r="J15" t="str">
        <f t="shared" si="2"/>
        <v>"maxHeight":952,</v>
      </c>
      <c r="K15" t="str">
        <f t="shared" si="3"/>
        <v>"orientation":"landscape",</v>
      </c>
      <c r="L15" t="str">
        <f t="shared" si="4"/>
        <v>"title":"Matthew Olyphant - 2013 - spray paint, oil, acrylic, and oil paint stick - 34&amp;#34; x 60&amp;#34;"</v>
      </c>
      <c r="M15" t="str">
        <f t="shared" si="5"/>
        <v>"imgUrl":"Matthew-Olyphant-2013-7702.JPG","maxWidth":1600,"maxHeight":952,"orientation":"landscape","title":"Matthew Olyphant - 2013 - spray paint, oil, acrylic, and oil paint stick - 34&amp;#34; x 60&amp;#34;"</v>
      </c>
      <c r="N15" t="str">
        <f t="shared" si="6"/>
        <v>"14":{"imgUrl":"Matthew-Olyphant-2013-7702.JPG","maxWidth":1600,"maxHeight":952,"orientation":"landscape","title":"Matthew Olyphant - 2013 - spray paint, oil, acrylic, and oil paint stick - 34&amp;#34; x 60&amp;#34;"},</v>
      </c>
    </row>
    <row r="16" spans="1:14">
      <c r="A16">
        <v>15</v>
      </c>
      <c r="B16" t="s">
        <v>234</v>
      </c>
      <c r="C16" t="s">
        <v>235</v>
      </c>
      <c r="D16" t="s">
        <v>236</v>
      </c>
      <c r="E16" t="s">
        <v>237</v>
      </c>
      <c r="F16" t="s">
        <v>238</v>
      </c>
      <c r="G16" t="s">
        <v>239</v>
      </c>
      <c r="H16" t="str">
        <f t="shared" si="0"/>
        <v>"imgUrl":"Matthew-Olyphant-Chicago-Theater-2012.jpg",</v>
      </c>
      <c r="I16" t="str">
        <f t="shared" si="1"/>
        <v>"maxWidth":1600,</v>
      </c>
      <c r="J16" t="str">
        <f t="shared" si="2"/>
        <v>"maxHeight":1455,</v>
      </c>
      <c r="K16" t="str">
        <f t="shared" si="3"/>
        <v>"orientation":"landscape",</v>
      </c>
      <c r="L16" t="str">
        <f t="shared" si="4"/>
        <v>"title":"Matthew Olyphant - Chicago Theater - 2012 - Spray paint,oil,oil paint stick,charcoal,on canvas - 84&amp;#34; x 96&amp;#34;"</v>
      </c>
      <c r="M16" t="str">
        <f t="shared" si="5"/>
        <v>"imgUrl":"Matthew-Olyphant-Chicago-Theater-2012.jpg","maxWidth":1600,"maxHeight":1455,"orientation":"landscape","title":"Matthew Olyphant - Chicago Theater - 2012 - Spray paint,oil,oil paint stick,charcoal,on canvas - 84&amp;#34; x 96&amp;#34;"</v>
      </c>
      <c r="N16" t="str">
        <f t="shared" si="6"/>
        <v>"15":{"imgUrl":"Matthew-Olyphant-Chicago-Theater-2012.jpg","maxWidth":1600,"maxHeight":1455,"orientation":"landscape","title":"Matthew Olyphant - Chicago Theater - 2012 - Spray paint,oil,oil paint stick,charcoal,on canvas - 84&amp;#34; x 96&amp;#34;"},</v>
      </c>
    </row>
    <row r="17" spans="1:14">
      <c r="A17">
        <v>16</v>
      </c>
      <c r="B17" t="s">
        <v>240</v>
      </c>
      <c r="C17" t="s">
        <v>241</v>
      </c>
      <c r="D17" t="s">
        <v>236</v>
      </c>
      <c r="E17" t="s">
        <v>242</v>
      </c>
      <c r="F17" t="s">
        <v>243</v>
      </c>
      <c r="G17" t="s">
        <v>244</v>
      </c>
      <c r="H17" t="str">
        <f t="shared" si="0"/>
        <v>"imgUrl":"Matthew-Olyphant-Speed-of-Orange-(film-art)-2012.jpg",</v>
      </c>
      <c r="I17" t="str">
        <f t="shared" si="1"/>
        <v>"maxWidth":1600,</v>
      </c>
      <c r="J17" t="str">
        <f t="shared" si="2"/>
        <v>"maxHeight":991,</v>
      </c>
      <c r="K17" t="str">
        <f t="shared" si="3"/>
        <v>"orientation":"portrait",</v>
      </c>
      <c r="L17" t="str">
        <f t="shared" si="4"/>
        <v>"title":"Matthew Olyphant - Speed of Orange (film art) - 2012 - Spray paint,oil paint stick on canvas - 32&amp;#34; x 46&amp;#34;"</v>
      </c>
      <c r="M17" t="str">
        <f t="shared" si="5"/>
        <v>"imgUrl":"Matthew-Olyphant-Speed-of-Orange-(film-art)-2012.jpg","maxWidth":1600,"maxHeight":991,"orientation":"portrait","title":"Matthew Olyphant - Speed of Orange (film art) - 2012 - Spray paint,oil paint stick on canvas - 32&amp;#34; x 46&amp;#34;"</v>
      </c>
      <c r="N17" t="str">
        <f t="shared" si="6"/>
        <v>"16":{"imgUrl":"Matthew-Olyphant-Speed-of-Orange-(film-art)-2012.jpg","maxWidth":1600,"maxHeight":991,"orientation":"portrait","title":"Matthew Olyphant - Speed of Orange (film art) - 2012 - Spray paint,oil paint stick on canvas - 32&amp;#34; x 46&amp;#34;"},</v>
      </c>
    </row>
    <row r="18" spans="1:14">
      <c r="A18">
        <v>17</v>
      </c>
      <c r="B18" t="s">
        <v>245</v>
      </c>
      <c r="C18" t="s">
        <v>246</v>
      </c>
      <c r="D18" t="s">
        <v>236</v>
      </c>
      <c r="E18" t="s">
        <v>247</v>
      </c>
      <c r="F18" t="s">
        <v>238</v>
      </c>
      <c r="G18" t="s">
        <v>248</v>
      </c>
      <c r="H18" t="str">
        <f t="shared" si="0"/>
        <v>"imgUrl":"Matthew-Olyphant-Chesapeake-2012.jpg",</v>
      </c>
      <c r="I18" t="str">
        <f t="shared" si="1"/>
        <v>"maxWidth":1600,</v>
      </c>
      <c r="J18" t="str">
        <f t="shared" si="2"/>
        <v>"maxHeight":1081,</v>
      </c>
      <c r="K18" t="str">
        <f t="shared" si="3"/>
        <v>"orientation":"landscape",</v>
      </c>
      <c r="L18" t="str">
        <f t="shared" si="4"/>
        <v>"title":"Matthew Olyphant - Chesapeake - 2012 - Spray paint,oil paint stick,oil,on canvas - 24&amp;#34; x 36&amp;#34;"</v>
      </c>
      <c r="M18" t="str">
        <f t="shared" si="5"/>
        <v>"imgUrl":"Matthew-Olyphant-Chesapeake-2012.jpg","maxWidth":1600,"maxHeight":1081,"orientation":"landscape","title":"Matthew Olyphant - Chesapeake - 2012 - Spray paint,oil paint stick,oil,on canvas - 24&amp;#34; x 36&amp;#34;"</v>
      </c>
      <c r="N18" t="str">
        <f t="shared" si="6"/>
        <v>"17":{"imgUrl":"Matthew-Olyphant-Chesapeake-2012.jpg","maxWidth":1600,"maxHeight":1081,"orientation":"landscape","title":"Matthew Olyphant - Chesapeake - 2012 - Spray paint,oil paint stick,oil,on canvas - 24&amp;#34; x 36&amp;#34;"},</v>
      </c>
    </row>
    <row r="19" spans="1:14">
      <c r="A19">
        <v>18</v>
      </c>
      <c r="B19" t="s">
        <v>249</v>
      </c>
      <c r="C19" t="s">
        <v>250</v>
      </c>
      <c r="D19" t="s">
        <v>236</v>
      </c>
      <c r="E19" t="s">
        <v>251</v>
      </c>
      <c r="F19" t="s">
        <v>238</v>
      </c>
      <c r="G19" t="s">
        <v>252</v>
      </c>
      <c r="H19" t="str">
        <f t="shared" si="0"/>
        <v>"imgUrl":"Matthew-Olyphant-GG-Black-2012.jpg",</v>
      </c>
      <c r="I19" t="str">
        <f t="shared" si="1"/>
        <v>"maxWidth":1600,</v>
      </c>
      <c r="J19" t="str">
        <f t="shared" si="2"/>
        <v>"maxHeight":1269,</v>
      </c>
      <c r="K19" t="str">
        <f t="shared" si="3"/>
        <v>"orientation":"landscape",</v>
      </c>
      <c r="L19" t="str">
        <f t="shared" si="4"/>
        <v>"title":"Matthew Olyphant - GG Black - 2012 - Spray paint,oil paint stick on canvas - 20&amp;#34; x 32&amp;#34;"</v>
      </c>
      <c r="M19" t="str">
        <f t="shared" si="5"/>
        <v>"imgUrl":"Matthew-Olyphant-GG-Black-2012.jpg","maxWidth":1600,"maxHeight":1269,"orientation":"landscape","title":"Matthew Olyphant - GG Black - 2012 - Spray paint,oil paint stick on canvas - 20&amp;#34; x 32&amp;#34;"</v>
      </c>
      <c r="N19" t="str">
        <f t="shared" si="6"/>
        <v>"18":{"imgUrl":"Matthew-Olyphant-GG-Black-2012.jpg","maxWidth":1600,"maxHeight":1269,"orientation":"landscape","title":"Matthew Olyphant - GG Black - 2012 - Spray paint,oil paint stick on canvas - 20&amp;#34; x 32&amp;#34;"},</v>
      </c>
    </row>
    <row r="20" spans="1:14">
      <c r="A20">
        <v>19</v>
      </c>
      <c r="B20" t="s">
        <v>253</v>
      </c>
      <c r="C20" t="s">
        <v>254</v>
      </c>
      <c r="D20" t="s">
        <v>236</v>
      </c>
      <c r="E20" t="s">
        <v>255</v>
      </c>
      <c r="F20" t="s">
        <v>238</v>
      </c>
      <c r="G20" t="s">
        <v>256</v>
      </c>
      <c r="H20" t="str">
        <f t="shared" si="0"/>
        <v>"imgUrl":"Matthew-Olyphant-Philly-2012.jpg",</v>
      </c>
      <c r="I20" t="str">
        <f t="shared" si="1"/>
        <v>"maxWidth":1600,</v>
      </c>
      <c r="J20" t="str">
        <f t="shared" si="2"/>
        <v>"maxHeight":1065,</v>
      </c>
      <c r="K20" t="str">
        <f t="shared" si="3"/>
        <v>"orientation":"landscape",</v>
      </c>
      <c r="L20" t="str">
        <f t="shared" si="4"/>
        <v>"title":"Matthew Olyphant - Philly - 2012 - Spray paint,oil,oil paint stick,acrylic,on canvas - 42&amp;#34; x 56&amp;#34;"</v>
      </c>
      <c r="M20" t="str">
        <f t="shared" si="5"/>
        <v>"imgUrl":"Matthew-Olyphant-Philly-2012.jpg","maxWidth":1600,"maxHeight":1065,"orientation":"landscape","title":"Matthew Olyphant - Philly - 2012 - Spray paint,oil,oil paint stick,acrylic,on canvas - 42&amp;#34; x 56&amp;#34;"</v>
      </c>
      <c r="N20" t="str">
        <f t="shared" si="6"/>
        <v>"19":{"imgUrl":"Matthew-Olyphant-Philly-2012.jpg","maxWidth":1600,"maxHeight":1065,"orientation":"landscape","title":"Matthew Olyphant - Philly - 2012 - Spray paint,oil,oil paint stick,acrylic,on canvas - 42&amp;#34; x 56&amp;#34;"},</v>
      </c>
    </row>
    <row r="21" spans="1:14">
      <c r="A21">
        <v>20</v>
      </c>
      <c r="B21" t="s">
        <v>257</v>
      </c>
      <c r="C21" t="s">
        <v>258</v>
      </c>
      <c r="D21" t="s">
        <v>236</v>
      </c>
      <c r="E21" t="s">
        <v>259</v>
      </c>
      <c r="F21" t="s">
        <v>243</v>
      </c>
      <c r="G21" t="s">
        <v>260</v>
      </c>
      <c r="H21" t="str">
        <f t="shared" si="0"/>
        <v>"imgUrl":"Matthew-Olyphant-Genos-2012.jpg",</v>
      </c>
      <c r="I21" t="str">
        <f t="shared" si="1"/>
        <v>"maxWidth":1600,</v>
      </c>
      <c r="J21" t="str">
        <f t="shared" si="2"/>
        <v>"maxHeight":966,</v>
      </c>
      <c r="K21" t="str">
        <f t="shared" si="3"/>
        <v>"orientation":"portrait",</v>
      </c>
      <c r="L21" t="str">
        <f t="shared" si="4"/>
        <v>"title":"Matthew Olyphant - Genos - 2012 - Spray paint,oil paint stick,acrylic,oil,on canvas - 42&amp;#34; x 60&amp;#34;"</v>
      </c>
      <c r="M21" t="str">
        <f t="shared" si="5"/>
        <v>"imgUrl":"Matthew-Olyphant-Genos-2012.jpg","maxWidth":1600,"maxHeight":966,"orientation":"portrait","title":"Matthew Olyphant - Genos - 2012 - Spray paint,oil paint stick,acrylic,oil,on canvas - 42&amp;#34; x 60&amp;#34;"</v>
      </c>
      <c r="N21" t="str">
        <f t="shared" si="6"/>
        <v>"20":{"imgUrl":"Matthew-Olyphant-Genos-2012.jpg","maxWidth":1600,"maxHeight":966,"orientation":"portrait","title":"Matthew Olyphant - Genos - 2012 - Spray paint,oil paint stick,acrylic,oil,on canvas - 42&amp;#34; x 60&amp;#34;"},</v>
      </c>
    </row>
    <row r="22" spans="1:14">
      <c r="A22">
        <v>21</v>
      </c>
      <c r="B22" t="s">
        <v>261</v>
      </c>
      <c r="C22" t="s">
        <v>262</v>
      </c>
      <c r="D22" t="s">
        <v>236</v>
      </c>
      <c r="E22" t="s">
        <v>263</v>
      </c>
      <c r="F22" t="s">
        <v>238</v>
      </c>
      <c r="G22" t="s">
        <v>264</v>
      </c>
      <c r="H22" t="str">
        <f t="shared" si="0"/>
        <v>"imgUrl":"Matthew-Olyphant-DC-2012.jpg",</v>
      </c>
      <c r="I22" t="str">
        <f t="shared" si="1"/>
        <v>"maxWidth":1600,</v>
      </c>
      <c r="J22" t="str">
        <f t="shared" si="2"/>
        <v>"maxHeight":1060,</v>
      </c>
      <c r="K22" t="str">
        <f t="shared" si="3"/>
        <v>"orientation":"landscape",</v>
      </c>
      <c r="L22" t="str">
        <f t="shared" si="4"/>
        <v>"title":"Matthew Olyphant - DC - 2012 - Spray paint,oil,oil paint stick,on canvas - 24&amp;#34; x 36&amp;#34;"</v>
      </c>
      <c r="M22" t="str">
        <f t="shared" si="5"/>
        <v>"imgUrl":"Matthew-Olyphant-DC-2012.jpg","maxWidth":1600,"maxHeight":1060,"orientation":"landscape","title":"Matthew Olyphant - DC - 2012 - Spray paint,oil,oil paint stick,on canvas - 24&amp;#34; x 36&amp;#34;"</v>
      </c>
      <c r="N22" t="str">
        <f t="shared" si="6"/>
        <v>"21":{"imgUrl":"Matthew-Olyphant-DC-2012.jpg","maxWidth":1600,"maxHeight":1060,"orientation":"landscape","title":"Matthew Olyphant - DC - 2012 - Spray paint,oil,oil paint stick,on canvas - 24&amp;#34; x 36&amp;#34;"},</v>
      </c>
    </row>
    <row r="23" spans="1:14">
      <c r="A23">
        <v>22</v>
      </c>
      <c r="B23" t="s">
        <v>265</v>
      </c>
      <c r="C23" t="s">
        <v>266</v>
      </c>
      <c r="D23" t="s">
        <v>236</v>
      </c>
      <c r="E23" t="s">
        <v>267</v>
      </c>
      <c r="F23" t="s">
        <v>238</v>
      </c>
      <c r="G23" t="s">
        <v>268</v>
      </c>
      <c r="H23" t="str">
        <f t="shared" si="0"/>
        <v>"imgUrl":"Matthew-Olyphant-Yellow-Cab-2012.jpg",</v>
      </c>
      <c r="I23" t="str">
        <f t="shared" si="1"/>
        <v>"maxWidth":1600,</v>
      </c>
      <c r="J23" t="str">
        <f t="shared" si="2"/>
        <v>"maxHeight":1088,</v>
      </c>
      <c r="K23" t="str">
        <f t="shared" si="3"/>
        <v>"orientation":"landscape",</v>
      </c>
      <c r="L23" t="str">
        <f t="shared" si="4"/>
        <v>"title":"Matthew Olyphant - Yellow Cab - 2012 - Spray paint,oil,acrylic,oil paint stick,charcoal,on canvas - 42&amp;#34; x 56&amp;#34;"</v>
      </c>
      <c r="M23" t="str">
        <f t="shared" si="5"/>
        <v>"imgUrl":"Matthew-Olyphant-Yellow-Cab-2012.jpg","maxWidth":1600,"maxHeight":1088,"orientation":"landscape","title":"Matthew Olyphant - Yellow Cab - 2012 - Spray paint,oil,acrylic,oil paint stick,charcoal,on canvas - 42&amp;#34; x 56&amp;#34;"</v>
      </c>
      <c r="N23" t="str">
        <f t="shared" si="6"/>
        <v>"22":{"imgUrl":"Matthew-Olyphant-Yellow-Cab-2012.jpg","maxWidth":1600,"maxHeight":1088,"orientation":"landscape","title":"Matthew Olyphant - Yellow Cab - 2012 - Spray paint,oil,acrylic,oil paint stick,charcoal,on canvas - 42&amp;#34; x 56&amp;#34;"},</v>
      </c>
    </row>
    <row r="24" spans="1:14">
      <c r="A24">
        <v>23</v>
      </c>
      <c r="B24" t="s">
        <v>269</v>
      </c>
      <c r="C24" t="s">
        <v>270</v>
      </c>
      <c r="D24" t="s">
        <v>236</v>
      </c>
      <c r="E24" t="s">
        <v>271</v>
      </c>
      <c r="F24" t="s">
        <v>238</v>
      </c>
      <c r="G24" t="s">
        <v>272</v>
      </c>
      <c r="H24" t="str">
        <f t="shared" si="0"/>
        <v>"imgUrl":"Matthew-Olyphant-Pick-window-2012.jpg",</v>
      </c>
      <c r="I24" t="str">
        <f t="shared" si="1"/>
        <v>"maxWidth":1600,</v>
      </c>
      <c r="J24" t="str">
        <f t="shared" si="2"/>
        <v>"maxHeight":1068,</v>
      </c>
      <c r="K24" t="str">
        <f t="shared" si="3"/>
        <v>"orientation":"landscape",</v>
      </c>
      <c r="L24" t="str">
        <f t="shared" si="4"/>
        <v>"title":"Matthew Olyphant - Pick window - 2012 - Spray paint,oil,oil paint stick,charcoal,acrylic,on canvas - 44&amp;#34; x 58&amp;#34;"</v>
      </c>
      <c r="M24" t="str">
        <f t="shared" si="5"/>
        <v>"imgUrl":"Matthew-Olyphant-Pick-window-2012.jpg","maxWidth":1600,"maxHeight":1068,"orientation":"landscape","title":"Matthew Olyphant - Pick window - 2012 - Spray paint,oil,oil paint stick,charcoal,acrylic,on canvas - 44&amp;#34; x 58&amp;#34;"</v>
      </c>
      <c r="N24" t="str">
        <f t="shared" si="6"/>
        <v>"23":{"imgUrl":"Matthew-Olyphant-Pick-window-2012.jpg","maxWidth":1600,"maxHeight":1068,"orientation":"landscape","title":"Matthew Olyphant - Pick window - 2012 - Spray paint,oil,oil paint stick,charcoal,acrylic,on canvas - 44&amp;#34; x 58&amp;#34;"},</v>
      </c>
    </row>
    <row r="25" spans="1:14">
      <c r="A25">
        <v>24</v>
      </c>
      <c r="B25" t="s">
        <v>273</v>
      </c>
      <c r="C25" t="s">
        <v>274</v>
      </c>
      <c r="D25" t="s">
        <v>236</v>
      </c>
      <c r="E25" t="s">
        <v>275</v>
      </c>
      <c r="F25" t="s">
        <v>238</v>
      </c>
      <c r="G25" t="s">
        <v>276</v>
      </c>
      <c r="H25" t="str">
        <f t="shared" si="0"/>
        <v>"imgUrl":"Matthew-Olyphant-GG-Blue-2012.jpg",</v>
      </c>
      <c r="I25" t="str">
        <f t="shared" si="1"/>
        <v>"maxWidth":1600,</v>
      </c>
      <c r="J25" t="str">
        <f t="shared" si="2"/>
        <v>"maxHeight":1294,</v>
      </c>
      <c r="K25" t="str">
        <f t="shared" si="3"/>
        <v>"orientation":"landscape",</v>
      </c>
      <c r="L25" t="str">
        <f t="shared" si="4"/>
        <v>"title":"Matthew Olyphant - GG Blue - 2012 - Spray paint,charcoal,oil,on canvas - 44&amp;#34; x 58&amp;#34;"</v>
      </c>
      <c r="M25" t="str">
        <f t="shared" si="5"/>
        <v>"imgUrl":"Matthew-Olyphant-GG-Blue-2012.jpg","maxWidth":1600,"maxHeight":1294,"orientation":"landscape","title":"Matthew Olyphant - GG Blue - 2012 - Spray paint,charcoal,oil,on canvas - 44&amp;#34; x 58&amp;#34;"</v>
      </c>
      <c r="N25" t="str">
        <f t="shared" si="6"/>
        <v>"24":{"imgUrl":"Matthew-Olyphant-GG-Blue-2012.jpg","maxWidth":1600,"maxHeight":1294,"orientation":"landscape","title":"Matthew Olyphant - GG Blue - 2012 - Spray paint,charcoal,oil,on canvas - 44&amp;#34; x 58&amp;#34;"},</v>
      </c>
    </row>
    <row r="26" spans="1:14">
      <c r="A26">
        <v>25</v>
      </c>
      <c r="B26" t="s">
        <v>277</v>
      </c>
      <c r="C26" t="s">
        <v>278</v>
      </c>
      <c r="D26" t="s">
        <v>236</v>
      </c>
      <c r="E26" t="s">
        <v>279</v>
      </c>
      <c r="F26" t="s">
        <v>238</v>
      </c>
      <c r="G26" t="s">
        <v>280</v>
      </c>
      <c r="H26" t="str">
        <f t="shared" si="0"/>
        <v>"imgUrl":"Matthew-Olyphant-Windows-2012.jpg",</v>
      </c>
      <c r="I26" t="str">
        <f t="shared" si="1"/>
        <v>"maxWidth":1600,</v>
      </c>
      <c r="J26" t="str">
        <f t="shared" si="2"/>
        <v>"maxHeight":1308,</v>
      </c>
      <c r="K26" t="str">
        <f t="shared" si="3"/>
        <v>"orientation":"landscape",</v>
      </c>
      <c r="L26" t="str">
        <f t="shared" si="4"/>
        <v>"title":"Matthew Olyphant - Windows - 2012 - Spray paint,charcoal,oil,on canvas - 44&amp;#34; x 62&amp;#34;"</v>
      </c>
      <c r="M26" t="str">
        <f t="shared" si="5"/>
        <v>"imgUrl":"Matthew-Olyphant-Windows-2012.jpg","maxWidth":1600,"maxHeight":1308,"orientation":"landscape","title":"Matthew Olyphant - Windows - 2012 - Spray paint,charcoal,oil,on canvas - 44&amp;#34; x 62&amp;#34;"</v>
      </c>
      <c r="N26" t="str">
        <f t="shared" si="6"/>
        <v>"25":{"imgUrl":"Matthew-Olyphant-Windows-2012.jpg","maxWidth":1600,"maxHeight":1308,"orientation":"landscape","title":"Matthew Olyphant - Windows - 2012 - Spray paint,charcoal,oil,on canvas - 44&amp;#34; x 62&amp;#34;"},</v>
      </c>
    </row>
    <row r="27" spans="1:14">
      <c r="A27">
        <v>26</v>
      </c>
      <c r="B27" t="s">
        <v>281</v>
      </c>
      <c r="C27" t="s">
        <v>282</v>
      </c>
      <c r="D27" t="s">
        <v>236</v>
      </c>
      <c r="E27" t="s">
        <v>283</v>
      </c>
      <c r="F27" t="s">
        <v>238</v>
      </c>
      <c r="G27" t="s">
        <v>284</v>
      </c>
      <c r="H27" t="str">
        <f t="shared" si="0"/>
        <v>"imgUrl":"Matthew-Olyphant-GG-purple-2012.jpg",</v>
      </c>
      <c r="I27" t="str">
        <f t="shared" si="1"/>
        <v>"maxWidth":1600,</v>
      </c>
      <c r="J27" t="str">
        <f t="shared" si="2"/>
        <v>"maxHeight":1043,</v>
      </c>
      <c r="K27" t="str">
        <f t="shared" si="3"/>
        <v>"orientation":"landscape",</v>
      </c>
      <c r="L27" t="str">
        <f t="shared" si="4"/>
        <v>"title":"Matthew Olyphant - GG purple - 2012 - Spray paint,oil,acrylic,charcoal,on canvas - 32&amp;#34; x 44&amp;#34;"</v>
      </c>
      <c r="M27" t="str">
        <f t="shared" si="5"/>
        <v>"imgUrl":"Matthew-Olyphant-GG-purple-2012.jpg","maxWidth":1600,"maxHeight":1043,"orientation":"landscape","title":"Matthew Olyphant - GG purple - 2012 - Spray paint,oil,acrylic,charcoal,on canvas - 32&amp;#34; x 44&amp;#34;"</v>
      </c>
      <c r="N27" t="str">
        <f t="shared" si="6"/>
        <v>"26":{"imgUrl":"Matthew-Olyphant-GG-purple-2012.jpg","maxWidth":1600,"maxHeight":1043,"orientation":"landscape","title":"Matthew Olyphant - GG purple - 2012 - Spray paint,oil,acrylic,charcoal,on canvas - 32&amp;#34; x 44&amp;#34;"},</v>
      </c>
    </row>
    <row r="28" spans="1:14">
      <c r="A28">
        <v>27</v>
      </c>
      <c r="B28" t="s">
        <v>285</v>
      </c>
      <c r="C28" t="s">
        <v>286</v>
      </c>
      <c r="D28" t="s">
        <v>236</v>
      </c>
      <c r="E28" t="s">
        <v>287</v>
      </c>
      <c r="F28" t="s">
        <v>243</v>
      </c>
      <c r="G28" t="s">
        <v>288</v>
      </c>
      <c r="H28" t="str">
        <f t="shared" si="0"/>
        <v>"imgUrl":"Matthew-Olyphant-Chicago-Skyline-2012.jpg",</v>
      </c>
      <c r="I28" t="str">
        <f t="shared" si="1"/>
        <v>"maxWidth":1600,</v>
      </c>
      <c r="J28" t="str">
        <f t="shared" si="2"/>
        <v>"maxHeight":487,</v>
      </c>
      <c r="K28" t="str">
        <f t="shared" si="3"/>
        <v>"orientation":"portrait",</v>
      </c>
      <c r="L28" t="str">
        <f t="shared" si="4"/>
        <v>"title":"Matthew Olyphant - Chicago Skyline - 2012 - Spray paint,acrylic,oil,oil paint stick,charcoal,on canvas - 66&amp;#34; x 180&amp;#34;"</v>
      </c>
      <c r="M28" t="str">
        <f t="shared" si="5"/>
        <v>"imgUrl":"Matthew-Olyphant-Chicago-Skyline-2012.jpg","maxWidth":1600,"maxHeight":487,"orientation":"portrait","title":"Matthew Olyphant - Chicago Skyline - 2012 - Spray paint,acrylic,oil,oil paint stick,charcoal,on canvas - 66&amp;#34; x 180&amp;#34;"</v>
      </c>
      <c r="N28" t="str">
        <f t="shared" si="6"/>
        <v>"27":{"imgUrl":"Matthew-Olyphant-Chicago-Skyline-2012.jpg","maxWidth":1600,"maxHeight":487,"orientation":"portrait","title":"Matthew Olyphant - Chicago Skyline - 2012 - Spray paint,acrylic,oil,oil paint stick,charcoal,on canvas - 66&amp;#34; x 180&amp;#34;"},</v>
      </c>
    </row>
    <row r="29" spans="1:14">
      <c r="A29">
        <v>28</v>
      </c>
      <c r="B29" t="s">
        <v>289</v>
      </c>
      <c r="C29" t="s">
        <v>290</v>
      </c>
      <c r="D29" t="s">
        <v>236</v>
      </c>
      <c r="E29" t="s">
        <v>291</v>
      </c>
      <c r="F29" t="s">
        <v>243</v>
      </c>
      <c r="G29" t="s">
        <v>292</v>
      </c>
      <c r="H29" t="str">
        <f t="shared" si="0"/>
        <v>"imgUrl":"Matthew-Olyphant-Pink-Dot-2012.jpg",</v>
      </c>
      <c r="I29" t="str">
        <f t="shared" si="1"/>
        <v>"maxWidth":1600,</v>
      </c>
      <c r="J29" t="str">
        <f t="shared" si="2"/>
        <v>"maxHeight":2040,</v>
      </c>
      <c r="K29" t="str">
        <f t="shared" si="3"/>
        <v>"orientation":"portrait",</v>
      </c>
      <c r="L29" t="str">
        <f t="shared" si="4"/>
        <v>"title":"Matthew Olyphant - Pink Dot - 2012 - Spray paint on canvas - 44&amp;#34; x 52&amp;#34;"</v>
      </c>
      <c r="M29" t="str">
        <f t="shared" si="5"/>
        <v>"imgUrl":"Matthew-Olyphant-Pink-Dot-2012.jpg","maxWidth":1600,"maxHeight":2040,"orientation":"portrait","title":"Matthew Olyphant - Pink Dot - 2012 - Spray paint on canvas - 44&amp;#34; x 52&amp;#34;"</v>
      </c>
      <c r="N29" t="str">
        <f t="shared" si="6"/>
        <v>"28":{"imgUrl":"Matthew-Olyphant-Pink-Dot-2012.jpg","maxWidth":1600,"maxHeight":2040,"orientation":"portrait","title":"Matthew Olyphant - Pink Dot - 2012 - Spray paint on canvas - 44&amp;#34; x 52&amp;#34;"},</v>
      </c>
    </row>
    <row r="30" spans="1:14">
      <c r="A30">
        <v>29</v>
      </c>
      <c r="B30" t="s">
        <v>293</v>
      </c>
      <c r="C30" t="s">
        <v>294</v>
      </c>
      <c r="D30" t="s">
        <v>236</v>
      </c>
      <c r="E30" t="s">
        <v>295</v>
      </c>
      <c r="F30" t="s">
        <v>243</v>
      </c>
      <c r="G30" t="s">
        <v>296</v>
      </c>
      <c r="H30" t="str">
        <f t="shared" si="0"/>
        <v>"imgUrl":"Matthew-Olyphant-Pink-House-2011.jpg",</v>
      </c>
      <c r="I30" t="str">
        <f t="shared" si="1"/>
        <v>"maxWidth":1600,</v>
      </c>
      <c r="J30" t="str">
        <f t="shared" si="2"/>
        <v>"maxHeight":1993,</v>
      </c>
      <c r="K30" t="str">
        <f t="shared" si="3"/>
        <v>"orientation":"portrait",</v>
      </c>
      <c r="L30" t="str">
        <f t="shared" si="4"/>
        <v>"title":"Matthew Olyphant - Pink House - 2011 - Spray paint,oil,oil paint stick,charcoal,acrylic,on canvas - 46&amp;#34; x 56&amp;#34;"</v>
      </c>
      <c r="M30" t="str">
        <f t="shared" si="5"/>
        <v>"imgUrl":"Matthew-Olyphant-Pink-House-2011.jpg","maxWidth":1600,"maxHeight":1993,"orientation":"portrait","title":"Matthew Olyphant - Pink House - 2011 - Spray paint,oil,oil paint stick,charcoal,acrylic,on canvas - 46&amp;#34; x 56&amp;#34;"</v>
      </c>
      <c r="N30" t="str">
        <f t="shared" si="6"/>
        <v>"29":{"imgUrl":"Matthew-Olyphant-Pink-House-2011.jpg","maxWidth":1600,"maxHeight":1993,"orientation":"portrait","title":"Matthew Olyphant - Pink House - 2011 - Spray paint,oil,oil paint stick,charcoal,acrylic,on canvas - 46&amp;#34; x 56&amp;#34;"},</v>
      </c>
    </row>
    <row r="31" spans="1:14">
      <c r="A31">
        <v>30</v>
      </c>
      <c r="B31" t="s">
        <v>297</v>
      </c>
      <c r="C31" t="s">
        <v>298</v>
      </c>
      <c r="D31" t="s">
        <v>236</v>
      </c>
      <c r="E31" t="s">
        <v>299</v>
      </c>
      <c r="F31" t="s">
        <v>243</v>
      </c>
      <c r="G31" t="s">
        <v>300</v>
      </c>
      <c r="H31" t="str">
        <f t="shared" si="0"/>
        <v>"imgUrl":"Matthew-Olyphant-Crimson-2011.jpg",</v>
      </c>
      <c r="I31" t="str">
        <f t="shared" si="1"/>
        <v>"maxWidth":1600,</v>
      </c>
      <c r="J31" t="str">
        <f t="shared" si="2"/>
        <v>"maxHeight":1978,</v>
      </c>
      <c r="K31" t="str">
        <f t="shared" si="3"/>
        <v>"orientation":"portrait",</v>
      </c>
      <c r="L31" t="str">
        <f t="shared" si="4"/>
        <v>"title":"Matthew Olyphant - Crimson - 2011 - Spray paint,oil,oil paint stick,acrylic,charcoal,on canvas - 44&amp;#34; x 56&amp;#34;"</v>
      </c>
      <c r="M31" t="str">
        <f t="shared" si="5"/>
        <v>"imgUrl":"Matthew-Olyphant-Crimson-2011.jpg","maxWidth":1600,"maxHeight":1978,"orientation":"portrait","title":"Matthew Olyphant - Crimson - 2011 - Spray paint,oil,oil paint stick,acrylic,charcoal,on canvas - 44&amp;#34; x 56&amp;#34;"</v>
      </c>
      <c r="N31" t="str">
        <f t="shared" si="6"/>
        <v>"30":{"imgUrl":"Matthew-Olyphant-Crimson-2011.jpg","maxWidth":1600,"maxHeight":1978,"orientation":"portrait","title":"Matthew Olyphant - Crimson - 2011 - Spray paint,oil,oil paint stick,acrylic,charcoal,on canvas - 44&amp;#34; x 56&amp;#34;"},</v>
      </c>
    </row>
    <row r="32" spans="1:14">
      <c r="A32">
        <v>31</v>
      </c>
      <c r="B32" t="s">
        <v>301</v>
      </c>
      <c r="C32" t="s">
        <v>302</v>
      </c>
      <c r="D32" t="s">
        <v>236</v>
      </c>
      <c r="E32" t="s">
        <v>303</v>
      </c>
      <c r="F32" t="s">
        <v>243</v>
      </c>
      <c r="G32" t="s">
        <v>304</v>
      </c>
      <c r="H32" t="str">
        <f t="shared" si="0"/>
        <v>"imgUrl":"Matthew-Olyphant-Adeline-2011.jpg",</v>
      </c>
      <c r="I32" t="str">
        <f t="shared" si="1"/>
        <v>"maxWidth":1600,</v>
      </c>
      <c r="J32" t="str">
        <f t="shared" si="2"/>
        <v>"maxHeight":1976,</v>
      </c>
      <c r="K32" t="str">
        <f t="shared" si="3"/>
        <v>"orientation":"portrait",</v>
      </c>
      <c r="L32" t="str">
        <f t="shared" si="4"/>
        <v>"title":"Matthew Olyphant - Adeline - 2011 - Spray paint,oil,acrylic,oil paint stick,charcoal,on canvas - 46&amp;#34; x 56&amp;#34;"</v>
      </c>
      <c r="M32" t="str">
        <f t="shared" si="5"/>
        <v>"imgUrl":"Matthew-Olyphant-Adeline-2011.jpg","maxWidth":1600,"maxHeight":1976,"orientation":"portrait","title":"Matthew Olyphant - Adeline - 2011 - Spray paint,oil,acrylic,oil paint stick,charcoal,on canvas - 46&amp;#34; x 56&amp;#34;"</v>
      </c>
      <c r="N32" t="str">
        <f t="shared" si="6"/>
        <v>"31":{"imgUrl":"Matthew-Olyphant-Adeline-2011.jpg","maxWidth":1600,"maxHeight":1976,"orientation":"portrait","title":"Matthew Olyphant - Adeline - 2011 - Spray paint,oil,acrylic,oil paint stick,charcoal,on canvas - 46&amp;#34; x 56&amp;#34;"},</v>
      </c>
    </row>
    <row r="33" spans="1:14">
      <c r="A33">
        <v>32</v>
      </c>
      <c r="B33" t="s">
        <v>305</v>
      </c>
      <c r="C33" t="s">
        <v>306</v>
      </c>
      <c r="D33" t="s">
        <v>236</v>
      </c>
      <c r="E33" t="s">
        <v>307</v>
      </c>
      <c r="F33" t="s">
        <v>238</v>
      </c>
      <c r="G33" t="s">
        <v>308</v>
      </c>
      <c r="H33" t="str">
        <f t="shared" si="0"/>
        <v>"imgUrl":"Matthew-Olyphant-Shine,Panic,Freeze-2011.jpg",</v>
      </c>
      <c r="I33" t="str">
        <f t="shared" si="1"/>
        <v>"maxWidth":1600,</v>
      </c>
      <c r="J33" t="str">
        <f t="shared" si="2"/>
        <v>"maxHeight":1196,</v>
      </c>
      <c r="K33" t="str">
        <f t="shared" si="3"/>
        <v>"orientation":"landscape",</v>
      </c>
      <c r="L33" t="str">
        <f t="shared" si="4"/>
        <v>"title":"Matthew Olyphant - Shine,Panic,Freeze - 2011 - Diptych - Spray paint,oil,oil paint stick,acrylic,on canvas - 48&amp;#34; x 44&amp;#34;"</v>
      </c>
      <c r="M33" t="str">
        <f t="shared" si="5"/>
        <v>"imgUrl":"Matthew-Olyphant-Shine,Panic,Freeze-2011.jpg","maxWidth":1600,"maxHeight":1196,"orientation":"landscape","title":"Matthew Olyphant - Shine,Panic,Freeze - 2011 - Diptych - Spray paint,oil,oil paint stick,acrylic,on canvas - 48&amp;#34; x 44&amp;#34;"</v>
      </c>
      <c r="N33" t="str">
        <f t="shared" si="6"/>
        <v>"32":{"imgUrl":"Matthew-Olyphant-Shine,Panic,Freeze-2011.jpg","maxWidth":1600,"maxHeight":1196,"orientation":"landscape","title":"Matthew Olyphant - Shine,Panic,Freeze - 2011 - Diptych - Spray paint,oil,oil paint stick,acrylic,on canvas - 48&amp;#34; x 44&amp;#34;"},</v>
      </c>
    </row>
    <row r="34" spans="1:14">
      <c r="A34">
        <v>33</v>
      </c>
      <c r="B34" t="s">
        <v>309</v>
      </c>
      <c r="C34" t="s">
        <v>310</v>
      </c>
      <c r="D34" t="s">
        <v>236</v>
      </c>
      <c r="E34" t="s">
        <v>311</v>
      </c>
      <c r="F34" t="s">
        <v>238</v>
      </c>
      <c r="G34" t="s">
        <v>312</v>
      </c>
      <c r="H34" t="str">
        <f t="shared" si="0"/>
        <v>"imgUrl":"Matthew-Olyphant-Distortion-2011.jpg",</v>
      </c>
      <c r="I34" t="str">
        <f t="shared" si="1"/>
        <v>"maxWidth":1600,</v>
      </c>
      <c r="J34" t="str">
        <f t="shared" si="2"/>
        <v>"maxHeight":1183,</v>
      </c>
      <c r="K34" t="str">
        <f t="shared" si="3"/>
        <v>"orientation":"landscape",</v>
      </c>
      <c r="L34" t="str">
        <f t="shared" si="4"/>
        <v>"title":"Matthew Olyphant - Distortion - 2011 - Diptych - Spray paint,oil,oil paint stick,acrylic,on canvas - 44&amp;#34; x 48&amp;#34;"</v>
      </c>
      <c r="M34" t="str">
        <f t="shared" si="5"/>
        <v>"imgUrl":"Matthew-Olyphant-Distortion-2011.jpg","maxWidth":1600,"maxHeight":1183,"orientation":"landscape","title":"Matthew Olyphant - Distortion - 2011 - Diptych - Spray paint,oil,oil paint stick,acrylic,on canvas - 44&amp;#34; x 48&amp;#34;"</v>
      </c>
      <c r="N34" t="str">
        <f t="shared" si="6"/>
        <v>"33":{"imgUrl":"Matthew-Olyphant-Distortion-2011.jpg","maxWidth":1600,"maxHeight":1183,"orientation":"landscape","title":"Matthew Olyphant - Distortion - 2011 - Diptych - Spray paint,oil,oil paint stick,acrylic,on canvas - 44&amp;#34; x 48&amp;#34;"},</v>
      </c>
    </row>
    <row r="35" spans="1:14">
      <c r="A35">
        <v>34</v>
      </c>
      <c r="B35" t="s">
        <v>313</v>
      </c>
      <c r="C35" t="s">
        <v>314</v>
      </c>
      <c r="D35" t="s">
        <v>236</v>
      </c>
      <c r="E35" t="s">
        <v>315</v>
      </c>
      <c r="F35" t="s">
        <v>243</v>
      </c>
      <c r="G35" t="s">
        <v>316</v>
      </c>
      <c r="H35" t="str">
        <f t="shared" si="0"/>
        <v>"imgUrl":"Matthew-Olyphant-Thin-Red-Line-2012.jpg",</v>
      </c>
      <c r="I35" t="str">
        <f t="shared" si="1"/>
        <v>"maxWidth":1600,</v>
      </c>
      <c r="J35" t="str">
        <f t="shared" si="2"/>
        <v>"maxHeight":1888,</v>
      </c>
      <c r="K35" t="str">
        <f t="shared" si="3"/>
        <v>"orientation":"portrait",</v>
      </c>
      <c r="L35" t="str">
        <f t="shared" si="4"/>
        <v>"title":"Matthew Olyphant - Thin Red Line - 2012 - (Commission Piece) Oil, Acrylic, Spray Paint, Charcoal, Oil Paint Stick On Canvas - 56&amp;#34; x 78&amp;#34;"</v>
      </c>
      <c r="M35" t="str">
        <f t="shared" si="5"/>
        <v>"imgUrl":"Matthew-Olyphant-Thin-Red-Line-2012.jpg","maxWidth":1600,"maxHeight":1888,"orientation":"portrait","title":"Matthew Olyphant - Thin Red Line - 2012 - (Commission Piece) Oil, Acrylic, Spray Paint, Charcoal, Oil Paint Stick On Canvas - 56&amp;#34; x 78&amp;#34;"</v>
      </c>
      <c r="N35" t="str">
        <f t="shared" si="6"/>
        <v>"34":{"imgUrl":"Matthew-Olyphant-Thin-Red-Line-2012.jpg","maxWidth":1600,"maxHeight":1888,"orientation":"portrait","title":"Matthew Olyphant - Thin Red Line - 2012 - (Commission Piece) Oil, Acrylic, Spray Paint, Charcoal, Oil Paint Stick On Canvas - 56&amp;#34; x 78&amp;#34;"},</v>
      </c>
    </row>
    <row r="36" spans="1:14">
      <c r="A36">
        <v>35</v>
      </c>
      <c r="B36" t="s">
        <v>317</v>
      </c>
      <c r="C36" t="s">
        <v>318</v>
      </c>
      <c r="D36" t="s">
        <v>236</v>
      </c>
      <c r="E36" t="s">
        <v>319</v>
      </c>
      <c r="F36" t="s">
        <v>243</v>
      </c>
      <c r="G36" t="s">
        <v>320</v>
      </c>
      <c r="H36" t="str">
        <f t="shared" si="0"/>
        <v>"imgUrl":"Matthew-Olyphant-GG-White-2011.jpg",</v>
      </c>
      <c r="I36" t="str">
        <f t="shared" si="1"/>
        <v>"maxWidth":1600,</v>
      </c>
      <c r="J36" t="str">
        <f t="shared" si="2"/>
        <v>"maxHeight":407,</v>
      </c>
      <c r="K36" t="str">
        <f t="shared" si="3"/>
        <v>"orientation":"portrait",</v>
      </c>
      <c r="L36" t="str">
        <f t="shared" si="4"/>
        <v>"title":"Matthew Olyphant - GG White - 2011 - Charcoal,spray paint,acrylic,on canvas - 18&amp;#34; x 46&amp;#34;"</v>
      </c>
      <c r="M36" t="str">
        <f t="shared" si="5"/>
        <v>"imgUrl":"Matthew-Olyphant-GG-White-2011.jpg","maxWidth":1600,"maxHeight":407,"orientation":"portrait","title":"Matthew Olyphant - GG White - 2011 - Charcoal,spray paint,acrylic,on canvas - 18&amp;#34; x 46&amp;#34;"</v>
      </c>
      <c r="N36" t="str">
        <f t="shared" si="6"/>
        <v>"35":{"imgUrl":"Matthew-Olyphant-GG-White-2011.jpg","maxWidth":1600,"maxHeight":407,"orientation":"portrait","title":"Matthew Olyphant - GG White - 2011 - Charcoal,spray paint,acrylic,on canvas - 18&amp;#34; x 46&amp;#34;"},</v>
      </c>
    </row>
    <row r="37" spans="1:14">
      <c r="A37">
        <v>36</v>
      </c>
      <c r="B37" t="s">
        <v>321</v>
      </c>
      <c r="C37" t="s">
        <v>322</v>
      </c>
      <c r="D37" t="s">
        <v>236</v>
      </c>
      <c r="E37" t="s">
        <v>323</v>
      </c>
      <c r="F37" t="s">
        <v>243</v>
      </c>
      <c r="G37" t="s">
        <v>324</v>
      </c>
      <c r="H37" t="str">
        <f t="shared" si="0"/>
        <v>"imgUrl":"Matthew-Olyphant-Femme-Fetal-2011.jpg",</v>
      </c>
      <c r="I37" t="str">
        <f t="shared" si="1"/>
        <v>"maxWidth":1600,</v>
      </c>
      <c r="J37" t="str">
        <f t="shared" si="2"/>
        <v>"maxHeight":2143,</v>
      </c>
      <c r="K37" t="str">
        <f t="shared" si="3"/>
        <v>"orientation":"portrait",</v>
      </c>
      <c r="L37" t="str">
        <f t="shared" si="4"/>
        <v>"title":"Matthew Olyphant - Femme Fetal - 2011 - Diptych - Spray paint,oil paint stick,on canvas - 24&amp;#34; x 32&amp;#34;"</v>
      </c>
      <c r="M37" t="str">
        <f t="shared" si="5"/>
        <v>"imgUrl":"Matthew-Olyphant-Femme-Fetal-2011.jpg","maxWidth":1600,"maxHeight":2143,"orientation":"portrait","title":"Matthew Olyphant - Femme Fetal - 2011 - Diptych - Spray paint,oil paint stick,on canvas - 24&amp;#34; x 32&amp;#34;"</v>
      </c>
      <c r="N37" t="str">
        <f t="shared" si="6"/>
        <v>"36":{"imgUrl":"Matthew-Olyphant-Femme-Fetal-2011.jpg","maxWidth":1600,"maxHeight":2143,"orientation":"portrait","title":"Matthew Olyphant - Femme Fetal - 2011 - Diptych - Spray paint,oil paint stick,on canvas - 24&amp;#34; x 32&amp;#34;"},</v>
      </c>
    </row>
    <row r="38" spans="1:14">
      <c r="A38">
        <v>37</v>
      </c>
      <c r="B38" t="s">
        <v>325</v>
      </c>
      <c r="C38" t="s">
        <v>326</v>
      </c>
      <c r="D38" t="s">
        <v>236</v>
      </c>
      <c r="E38" t="s">
        <v>327</v>
      </c>
      <c r="F38" t="s">
        <v>243</v>
      </c>
      <c r="G38" t="s">
        <v>328</v>
      </c>
      <c r="H38" t="str">
        <f t="shared" si="0"/>
        <v>"imgUrl":"Matthew-Olyphant-Beat-a-Dead-Horse-2011.jpg",</v>
      </c>
      <c r="I38" t="str">
        <f t="shared" si="1"/>
        <v>"maxWidth":1600,</v>
      </c>
      <c r="J38" t="str">
        <f t="shared" si="2"/>
        <v>"maxHeight":790,</v>
      </c>
      <c r="K38" t="str">
        <f t="shared" si="3"/>
        <v>"orientation":"portrait",</v>
      </c>
      <c r="L38" t="str">
        <f t="shared" si="4"/>
        <v>"title":"Matthew Olyphant - Beat a Dead Horse - 2011 - Spray paint,oil,oil paint stick,on canvas - 12&amp;#34; x 20&amp;#34;"</v>
      </c>
      <c r="M38" t="str">
        <f t="shared" si="5"/>
        <v>"imgUrl":"Matthew-Olyphant-Beat-a-Dead-Horse-2011.jpg","maxWidth":1600,"maxHeight":790,"orientation":"portrait","title":"Matthew Olyphant - Beat a Dead Horse - 2011 - Spray paint,oil,oil paint stick,on canvas - 12&amp;#34; x 20&amp;#34;"</v>
      </c>
      <c r="N38" t="str">
        <f t="shared" si="6"/>
        <v>"37":{"imgUrl":"Matthew-Olyphant-Beat-a-Dead-Horse-2011.jpg","maxWidth":1600,"maxHeight":790,"orientation":"portrait","title":"Matthew Olyphant - Beat a Dead Horse - 2011 - Spray paint,oil,oil paint stick,on canvas - 12&amp;#34; x 20&amp;#34;"},</v>
      </c>
    </row>
    <row r="39" spans="1:14">
      <c r="A39">
        <v>38</v>
      </c>
      <c r="B39" t="s">
        <v>329</v>
      </c>
      <c r="C39" t="s">
        <v>330</v>
      </c>
      <c r="D39" t="s">
        <v>236</v>
      </c>
      <c r="E39" t="s">
        <v>331</v>
      </c>
      <c r="F39" t="s">
        <v>243</v>
      </c>
      <c r="G39" t="s">
        <v>332</v>
      </c>
      <c r="H39" t="str">
        <f t="shared" si="0"/>
        <v>"imgUrl":"Matthew-Olyphant-Candy-Cane-2011.jpg",</v>
      </c>
      <c r="I39" t="str">
        <f t="shared" si="1"/>
        <v>"maxWidth":1600,</v>
      </c>
      <c r="J39" t="str">
        <f t="shared" si="2"/>
        <v>"maxHeight":856,</v>
      </c>
      <c r="K39" t="str">
        <f t="shared" si="3"/>
        <v>"orientation":"portrait",</v>
      </c>
      <c r="L39" t="str">
        <f t="shared" si="4"/>
        <v>"title":"Matthew Olyphant - Candy Cane - 2011 - Spray paint,oil,oil paint stick,acrylic,charcoal,on canvas - 30&amp;#34; x 60&amp;#34;"</v>
      </c>
      <c r="M39" t="str">
        <f t="shared" si="5"/>
        <v>"imgUrl":"Matthew-Olyphant-Candy-Cane-2011.jpg","maxWidth":1600,"maxHeight":856,"orientation":"portrait","title":"Matthew Olyphant - Candy Cane - 2011 - Spray paint,oil,oil paint stick,acrylic,charcoal,on canvas - 30&amp;#34; x 60&amp;#34;"</v>
      </c>
      <c r="N39" t="str">
        <f t="shared" si="6"/>
        <v>"38":{"imgUrl":"Matthew-Olyphant-Candy-Cane-2011.jpg","maxWidth":1600,"maxHeight":856,"orientation":"portrait","title":"Matthew Olyphant - Candy Cane - 2011 - Spray paint,oil,oil paint stick,acrylic,charcoal,on canvas - 30&amp;#34; x 60&amp;#34;"},</v>
      </c>
    </row>
    <row r="40" spans="1:14">
      <c r="A40">
        <v>39</v>
      </c>
      <c r="B40" t="s">
        <v>333</v>
      </c>
      <c r="C40" t="s">
        <v>334</v>
      </c>
      <c r="D40" t="s">
        <v>236</v>
      </c>
      <c r="E40" t="s">
        <v>335</v>
      </c>
      <c r="F40" t="s">
        <v>243</v>
      </c>
      <c r="G40" t="s">
        <v>336</v>
      </c>
      <c r="H40" t="str">
        <f t="shared" si="0"/>
        <v>"imgUrl":"Matthew-Olyphant-GG-(thin-line)-2011.jpg",</v>
      </c>
      <c r="I40" t="str">
        <f t="shared" si="1"/>
        <v>"maxWidth":1600,</v>
      </c>
      <c r="J40" t="str">
        <f t="shared" si="2"/>
        <v>"maxHeight":679,</v>
      </c>
      <c r="K40" t="str">
        <f t="shared" si="3"/>
        <v>"orientation":"portrait",</v>
      </c>
      <c r="L40" t="str">
        <f t="shared" si="4"/>
        <v>"title":"Matthew Olyphant - GG (thin line) - 2011 - Spray paint,charcoal,on canvas - 12&amp;#34; x 20&amp;#34;"</v>
      </c>
      <c r="M40" t="str">
        <f t="shared" si="5"/>
        <v>"imgUrl":"Matthew-Olyphant-GG-(thin-line)-2011.jpg","maxWidth":1600,"maxHeight":679,"orientation":"portrait","title":"Matthew Olyphant - GG (thin line) - 2011 - Spray paint,charcoal,on canvas - 12&amp;#34; x 20&amp;#34;"</v>
      </c>
      <c r="N40" t="str">
        <f t="shared" si="6"/>
        <v>"39":{"imgUrl":"Matthew-Olyphant-GG-(thin-line)-2011.jpg","maxWidth":1600,"maxHeight":679,"orientation":"portrait","title":"Matthew Olyphant - GG (thin line) - 2011 - Spray paint,charcoal,on canvas - 12&amp;#34; x 20&amp;#34;"},</v>
      </c>
    </row>
    <row r="41" spans="1:14">
      <c r="A41">
        <v>40</v>
      </c>
      <c r="B41" t="s">
        <v>337</v>
      </c>
      <c r="C41" t="s">
        <v>338</v>
      </c>
      <c r="D41" t="s">
        <v>236</v>
      </c>
      <c r="E41" t="s">
        <v>339</v>
      </c>
      <c r="F41" t="s">
        <v>238</v>
      </c>
      <c r="G41" t="s">
        <v>340</v>
      </c>
      <c r="H41" t="str">
        <f t="shared" si="0"/>
        <v>"imgUrl":"Matthew-Olyphant-The-Arch-(population-330,003)-2011.jpg",</v>
      </c>
      <c r="I41" t="str">
        <f t="shared" si="1"/>
        <v>"maxWidth":1600,</v>
      </c>
      <c r="J41" t="str">
        <f t="shared" si="2"/>
        <v>"maxHeight":1104,</v>
      </c>
      <c r="K41" t="str">
        <f t="shared" si="3"/>
        <v>"orientation":"landscape",</v>
      </c>
      <c r="L41" t="str">
        <f t="shared" si="4"/>
        <v>"title":"Matthew Olyphant - The Arch (population 330,003) - 2011 - Spray paint,oil,oil paint stick,charcoal,on canvas - 44&amp;#34; x 62&amp;#34;"</v>
      </c>
      <c r="M41" t="str">
        <f t="shared" si="5"/>
        <v>"imgUrl":"Matthew-Olyphant-The-Arch-(population-330,003)-2011.jpg","maxWidth":1600,"maxHeight":1104,"orientation":"landscape","title":"Matthew Olyphant - The Arch (population 330,003) - 2011 - Spray paint,oil,oil paint stick,charcoal,on canvas - 44&amp;#34; x 62&amp;#34;"</v>
      </c>
      <c r="N41" t="str">
        <f t="shared" si="6"/>
        <v>"40":{"imgUrl":"Matthew-Olyphant-The-Arch-(population-330,003)-2011.jpg","maxWidth":1600,"maxHeight":1104,"orientation":"landscape","title":"Matthew Olyphant - The Arch (population 330,003) - 2011 - Spray paint,oil,oil paint stick,charcoal,on canvas - 44&amp;#34; x 62&amp;#34;"},</v>
      </c>
    </row>
    <row r="42" spans="1:14">
      <c r="A42">
        <v>41</v>
      </c>
      <c r="B42" t="s">
        <v>341</v>
      </c>
      <c r="C42" t="s">
        <v>342</v>
      </c>
      <c r="D42" t="s">
        <v>236</v>
      </c>
      <c r="E42" t="s">
        <v>343</v>
      </c>
      <c r="F42" t="s">
        <v>238</v>
      </c>
      <c r="G42" t="s">
        <v>344</v>
      </c>
      <c r="H42" t="str">
        <f t="shared" si="0"/>
        <v>"imgUrl":"Matthew-Olyphant-Kentucky-2011.jpg",</v>
      </c>
      <c r="I42" t="str">
        <f t="shared" si="1"/>
        <v>"maxWidth":1600,</v>
      </c>
      <c r="J42" t="str">
        <f t="shared" si="2"/>
        <v>"maxHeight":1167,</v>
      </c>
      <c r="K42" t="str">
        <f t="shared" si="3"/>
        <v>"orientation":"landscape",</v>
      </c>
      <c r="L42" t="str">
        <f t="shared" si="4"/>
        <v>"title":"Matthew Olyphant - Kentucky - 2011 - Spray paint,charcoal,acrylic,oil,oil paint stick,on canvas - 44&amp;#34; x 58&amp;#34;"</v>
      </c>
      <c r="M42" t="str">
        <f t="shared" si="5"/>
        <v>"imgUrl":"Matthew-Olyphant-Kentucky-2011.jpg","maxWidth":1600,"maxHeight":1167,"orientation":"landscape","title":"Matthew Olyphant - Kentucky - 2011 - Spray paint,charcoal,acrylic,oil,oil paint stick,on canvas - 44&amp;#34; x 58&amp;#34;"</v>
      </c>
      <c r="N42" t="str">
        <f t="shared" si="6"/>
        <v>"41":{"imgUrl":"Matthew-Olyphant-Kentucky-2011.jpg","maxWidth":1600,"maxHeight":1167,"orientation":"landscape","title":"Matthew Olyphant - Kentucky - 2011 - Spray paint,charcoal,acrylic,oil,oil paint stick,on canvas - 44&amp;#34; x 58&amp;#34;"},</v>
      </c>
    </row>
    <row r="43" spans="1:14">
      <c r="A43">
        <v>42</v>
      </c>
      <c r="B43" t="s">
        <v>345</v>
      </c>
      <c r="C43" t="s">
        <v>346</v>
      </c>
      <c r="D43" t="s">
        <v>236</v>
      </c>
      <c r="E43" t="s">
        <v>347</v>
      </c>
      <c r="F43" t="s">
        <v>238</v>
      </c>
      <c r="G43" t="s">
        <v>348</v>
      </c>
      <c r="H43" t="str">
        <f t="shared" si="0"/>
        <v>"imgUrl":"Matthew-Olyphant-Four-Houses-2011.jpg",</v>
      </c>
      <c r="I43" t="str">
        <f t="shared" si="1"/>
        <v>"maxWidth":1600,</v>
      </c>
      <c r="J43" t="str">
        <f t="shared" si="2"/>
        <v>"maxHeight":1224,</v>
      </c>
      <c r="K43" t="str">
        <f t="shared" si="3"/>
        <v>"orientation":"landscape",</v>
      </c>
      <c r="L43" t="str">
        <f t="shared" si="4"/>
        <v>"title":"Matthew Olyphant - Four Houses - 2011 - Spray paint,charcoal,acrylic,oil paint stick,on canvas - 36&amp;#34; x 44&amp;#34;"</v>
      </c>
      <c r="M43" t="str">
        <f t="shared" si="5"/>
        <v>"imgUrl":"Matthew-Olyphant-Four-Houses-2011.jpg","maxWidth":1600,"maxHeight":1224,"orientation":"landscape","title":"Matthew Olyphant - Four Houses - 2011 - Spray paint,charcoal,acrylic,oil paint stick,on canvas - 36&amp;#34; x 44&amp;#34;"</v>
      </c>
      <c r="N43" t="str">
        <f t="shared" si="6"/>
        <v>"42":{"imgUrl":"Matthew-Olyphant-Four-Houses-2011.jpg","maxWidth":1600,"maxHeight":1224,"orientation":"landscape","title":"Matthew Olyphant - Four Houses - 2011 - Spray paint,charcoal,acrylic,oil paint stick,on canvas - 36&amp;#34; x 44&amp;#34;"},</v>
      </c>
    </row>
    <row r="44" spans="1:14">
      <c r="A44">
        <v>43</v>
      </c>
      <c r="B44" t="s">
        <v>349</v>
      </c>
      <c r="C44" t="s">
        <v>350</v>
      </c>
      <c r="D44" t="s">
        <v>236</v>
      </c>
      <c r="E44" t="s">
        <v>351</v>
      </c>
      <c r="F44" t="s">
        <v>238</v>
      </c>
      <c r="G44" t="s">
        <v>352</v>
      </c>
      <c r="H44" t="str">
        <f t="shared" si="0"/>
        <v>"imgUrl":"Matthew-Olyphant-Fog-2011.jpg",</v>
      </c>
      <c r="I44" t="str">
        <f t="shared" si="1"/>
        <v>"maxWidth":1600,</v>
      </c>
      <c r="J44" t="str">
        <f t="shared" si="2"/>
        <v>"maxHeight":1214,</v>
      </c>
      <c r="K44" t="str">
        <f t="shared" si="3"/>
        <v>"orientation":"landscape",</v>
      </c>
      <c r="L44" t="str">
        <f t="shared" si="4"/>
        <v>"title":"Matthew Olyphant - Fog - 2011 - Spray paint,acrylic,oil paint stick,oil,on canvas - 32&amp;#34; x 42&amp;#34;"</v>
      </c>
      <c r="M44" t="str">
        <f t="shared" si="5"/>
        <v>"imgUrl":"Matthew-Olyphant-Fog-2011.jpg","maxWidth":1600,"maxHeight":1214,"orientation":"landscape","title":"Matthew Olyphant - Fog - 2011 - Spray paint,acrylic,oil paint stick,oil,on canvas - 32&amp;#34; x 42&amp;#34;"</v>
      </c>
      <c r="N44" t="str">
        <f t="shared" si="6"/>
        <v>"43":{"imgUrl":"Matthew-Olyphant-Fog-2011.jpg","maxWidth":1600,"maxHeight":1214,"orientation":"landscape","title":"Matthew Olyphant - Fog - 2011 - Spray paint,acrylic,oil paint stick,oil,on canvas - 32&amp;#34; x 42&amp;#34;"},</v>
      </c>
    </row>
    <row r="45" spans="1:14">
      <c r="A45">
        <v>44</v>
      </c>
      <c r="B45" t="s">
        <v>353</v>
      </c>
      <c r="C45" t="s">
        <v>354</v>
      </c>
      <c r="D45" t="s">
        <v>236</v>
      </c>
      <c r="E45" t="s">
        <v>355</v>
      </c>
      <c r="F45" t="s">
        <v>238</v>
      </c>
      <c r="G45" t="s">
        <v>356</v>
      </c>
      <c r="H45" t="str">
        <f t="shared" si="0"/>
        <v>"imgUrl":"Matthew-Olyphant-Frantic-2011.jpg",</v>
      </c>
      <c r="I45" t="str">
        <f t="shared" si="1"/>
        <v>"maxWidth":1600,</v>
      </c>
      <c r="J45" t="str">
        <f t="shared" si="2"/>
        <v>"maxHeight":1005,</v>
      </c>
      <c r="K45" t="str">
        <f t="shared" si="3"/>
        <v>"orientation":"landscape",</v>
      </c>
      <c r="L45" t="str">
        <f t="shared" si="4"/>
        <v>"title":"Matthew Olyphant - Frantic - 2011 - Spray paint,oil,oil paint stick,charcoal,on canvas - 30&amp;#34; x 60&amp;#34;"</v>
      </c>
      <c r="M45" t="str">
        <f t="shared" si="5"/>
        <v>"imgUrl":"Matthew-Olyphant-Frantic-2011.jpg","maxWidth":1600,"maxHeight":1005,"orientation":"landscape","title":"Matthew Olyphant - Frantic - 2011 - Spray paint,oil,oil paint stick,charcoal,on canvas - 30&amp;#34; x 60&amp;#34;"</v>
      </c>
      <c r="N45" t="str">
        <f t="shared" si="6"/>
        <v>"44":{"imgUrl":"Matthew-Olyphant-Frantic-2011.jpg","maxWidth":1600,"maxHeight":1005,"orientation":"landscape","title":"Matthew Olyphant - Frantic - 2011 - Spray paint,oil,oil paint stick,charcoal,on canvas - 30&amp;#34; x 60&amp;#34;"},</v>
      </c>
    </row>
    <row r="46" spans="1:14">
      <c r="A46">
        <v>45</v>
      </c>
      <c r="B46" t="s">
        <v>357</v>
      </c>
      <c r="C46" t="s">
        <v>358</v>
      </c>
      <c r="D46" t="s">
        <v>236</v>
      </c>
      <c r="E46" t="s">
        <v>359</v>
      </c>
      <c r="F46" t="s">
        <v>238</v>
      </c>
      <c r="G46" t="s">
        <v>360</v>
      </c>
      <c r="H46" t="str">
        <f t="shared" si="0"/>
        <v>"imgUrl":"Matthew-Olyphant-Suburbia-2011.jpg",</v>
      </c>
      <c r="I46" t="str">
        <f t="shared" si="1"/>
        <v>"maxWidth":1600,</v>
      </c>
      <c r="J46" t="str">
        <f t="shared" si="2"/>
        <v>"maxHeight":1073,</v>
      </c>
      <c r="K46" t="str">
        <f t="shared" si="3"/>
        <v>"orientation":"landscape",</v>
      </c>
      <c r="L46" t="str">
        <f t="shared" si="4"/>
        <v>"title":"Matthew Olyphant - Suburbia - 2011 - Oil, Acrylic, Oil Paint Stick, Spray Paint, Charcoal, Staples On Canvas - 24&amp;#34; x 36&amp;#34;"</v>
      </c>
      <c r="M46" t="str">
        <f t="shared" si="5"/>
        <v>"imgUrl":"Matthew-Olyphant-Suburbia-2011.jpg","maxWidth":1600,"maxHeight":1073,"orientation":"landscape","title":"Matthew Olyphant - Suburbia - 2011 - Oil, Acrylic, Oil Paint Stick, Spray Paint, Charcoal, Staples On Canvas - 24&amp;#34; x 36&amp;#34;"</v>
      </c>
      <c r="N46" t="str">
        <f t="shared" si="6"/>
        <v>"45":{"imgUrl":"Matthew-Olyphant-Suburbia-2011.jpg","maxWidth":1600,"maxHeight":1073,"orientation":"landscape","title":"Matthew Olyphant - Suburbia - 2011 - Oil, Acrylic, Oil Paint Stick, Spray Paint, Charcoal, Staples On Canvas - 24&amp;#34; x 36&amp;#34;"},</v>
      </c>
    </row>
    <row r="47" spans="1:14">
      <c r="A47">
        <v>46</v>
      </c>
      <c r="B47" t="s">
        <v>361</v>
      </c>
      <c r="C47" t="s">
        <v>362</v>
      </c>
      <c r="D47" t="s">
        <v>236</v>
      </c>
      <c r="E47" t="s">
        <v>363</v>
      </c>
      <c r="F47" t="s">
        <v>243</v>
      </c>
      <c r="G47" t="s">
        <v>364</v>
      </c>
      <c r="H47" t="str">
        <f t="shared" si="0"/>
        <v>"imgUrl":"Matthew-Olyphant-White-Picket-Fence-2011.jpg",</v>
      </c>
      <c r="I47" t="str">
        <f t="shared" si="1"/>
        <v>"maxWidth":1600,</v>
      </c>
      <c r="J47" t="str">
        <f t="shared" si="2"/>
        <v>"maxHeight":535,</v>
      </c>
      <c r="K47" t="str">
        <f t="shared" si="3"/>
        <v>"orientation":"portrait",</v>
      </c>
      <c r="L47" t="str">
        <f t="shared" si="4"/>
        <v>"title":"Matthew Olyphant - White Picket Fence - 2011 - Diptych - Spray paint,oil,oil paint stick,charcoal,acrylic,on canvas - 24&amp;#34; x 72&amp;#34;"</v>
      </c>
      <c r="M47" t="str">
        <f t="shared" si="5"/>
        <v>"imgUrl":"Matthew-Olyphant-White-Picket-Fence-2011.jpg","maxWidth":1600,"maxHeight":535,"orientation":"portrait","title":"Matthew Olyphant - White Picket Fence - 2011 - Diptych - Spray paint,oil,oil paint stick,charcoal,acrylic,on canvas - 24&amp;#34; x 72&amp;#34;"</v>
      </c>
      <c r="N47" t="str">
        <f t="shared" si="6"/>
        <v>"46":{"imgUrl":"Matthew-Olyphant-White-Picket-Fence-2011.jpg","maxWidth":1600,"maxHeight":535,"orientation":"portrait","title":"Matthew Olyphant - White Picket Fence - 2011 - Diptych - Spray paint,oil,oil paint stick,charcoal,acrylic,on canvas - 24&amp;#34; x 72&amp;#34;"},</v>
      </c>
    </row>
    <row r="48" spans="1:14">
      <c r="A48">
        <v>47</v>
      </c>
      <c r="B48" t="s">
        <v>365</v>
      </c>
      <c r="C48" t="s">
        <v>366</v>
      </c>
      <c r="D48" t="s">
        <v>236</v>
      </c>
      <c r="E48" t="s">
        <v>367</v>
      </c>
      <c r="F48" t="s">
        <v>243</v>
      </c>
      <c r="G48" t="s">
        <v>368</v>
      </c>
      <c r="H48" t="str">
        <f t="shared" si="0"/>
        <v>"imgUrl":"Matthew-Olyphant-April-2011.jpg",</v>
      </c>
      <c r="I48" t="str">
        <f t="shared" si="1"/>
        <v>"maxWidth":1600,</v>
      </c>
      <c r="J48" t="str">
        <f t="shared" si="2"/>
        <v>"maxHeight":2311,</v>
      </c>
      <c r="K48" t="str">
        <f t="shared" si="3"/>
        <v>"orientation":"portrait",</v>
      </c>
      <c r="L48" t="str">
        <f t="shared" si="4"/>
        <v>"title":"Matthew Olyphant - April - 2011 - Spray paint,oil,oil paint stick,gesso,acrylic,on canvas - 46&amp;#34; x 72&amp;#34;"</v>
      </c>
      <c r="M48" t="str">
        <f t="shared" si="5"/>
        <v>"imgUrl":"Matthew-Olyphant-April-2011.jpg","maxWidth":1600,"maxHeight":2311,"orientation":"portrait","title":"Matthew Olyphant - April - 2011 - Spray paint,oil,oil paint stick,gesso,acrylic,on canvas - 46&amp;#34; x 72&amp;#34;"</v>
      </c>
      <c r="N48" t="str">
        <f t="shared" si="6"/>
        <v>"47":{"imgUrl":"Matthew-Olyphant-April-2011.jpg","maxWidth":1600,"maxHeight":2311,"orientation":"portrait","title":"Matthew Olyphant - April - 2011 - Spray paint,oil,oil paint stick,gesso,acrylic,on canvas - 46&amp;#34; x 72&amp;#34;"},</v>
      </c>
    </row>
    <row r="49" spans="1:14">
      <c r="A49">
        <v>48</v>
      </c>
      <c r="B49" t="s">
        <v>369</v>
      </c>
      <c r="C49" t="s">
        <v>370</v>
      </c>
      <c r="D49" t="s">
        <v>236</v>
      </c>
      <c r="E49" t="s">
        <v>371</v>
      </c>
      <c r="F49" t="s">
        <v>238</v>
      </c>
      <c r="G49" t="s">
        <v>372</v>
      </c>
      <c r="H49" t="str">
        <f t="shared" si="0"/>
        <v>"imgUrl":"Matthew-Olyphant-Black-Hole-Sun-2011.jpg",</v>
      </c>
      <c r="I49" t="str">
        <f t="shared" si="1"/>
        <v>"maxWidth":1600,</v>
      </c>
      <c r="J49" t="str">
        <f t="shared" si="2"/>
        <v>"maxHeight":1013,</v>
      </c>
      <c r="K49" t="str">
        <f t="shared" si="3"/>
        <v>"orientation":"landscape",</v>
      </c>
      <c r="L49" t="str">
        <f t="shared" si="4"/>
        <v>"title":"Matthew Olyphant - Black Hole Sun - 2011 - Spray paint,oil,oil paint stick,charcoal,acrylic,on canvas - 34&amp;#34; x 48&amp;#34;"</v>
      </c>
      <c r="M49" t="str">
        <f t="shared" si="5"/>
        <v>"imgUrl":"Matthew-Olyphant-Black-Hole-Sun-2011.jpg","maxWidth":1600,"maxHeight":1013,"orientation":"landscape","title":"Matthew Olyphant - Black Hole Sun - 2011 - Spray paint,oil,oil paint stick,charcoal,acrylic,on canvas - 34&amp;#34; x 48&amp;#34;"</v>
      </c>
      <c r="N49" t="str">
        <f t="shared" si="6"/>
        <v>"48":{"imgUrl":"Matthew-Olyphant-Black-Hole-Sun-2011.jpg","maxWidth":1600,"maxHeight":1013,"orientation":"landscape","title":"Matthew Olyphant - Black Hole Sun - 2011 - Spray paint,oil,oil paint stick,charcoal,acrylic,on canvas - 34&amp;#34; x 48&amp;#34;"},</v>
      </c>
    </row>
    <row r="50" spans="1:14">
      <c r="A50">
        <v>49</v>
      </c>
      <c r="B50" t="s">
        <v>373</v>
      </c>
      <c r="C50" t="s">
        <v>374</v>
      </c>
      <c r="D50" t="s">
        <v>236</v>
      </c>
      <c r="E50" t="s">
        <v>375</v>
      </c>
      <c r="F50" t="s">
        <v>238</v>
      </c>
      <c r="G50" t="s">
        <v>376</v>
      </c>
      <c r="H50" t="str">
        <f t="shared" si="0"/>
        <v>"imgUrl":"Matthew-Olyphant-Suburban-Sunset-2011.jpg",</v>
      </c>
      <c r="I50" t="str">
        <f t="shared" si="1"/>
        <v>"maxWidth":1600,</v>
      </c>
      <c r="J50" t="str">
        <f t="shared" si="2"/>
        <v>"maxHeight":1177,</v>
      </c>
      <c r="K50" t="str">
        <f t="shared" si="3"/>
        <v>"orientation":"landscape",</v>
      </c>
      <c r="L50" t="str">
        <f t="shared" si="4"/>
        <v>"title":"Matthew Olyphant - Suburban Sunset - 2011 - Spray paint,acrylic,oil,oil paint stick,charcoal,on canvas - 44&amp;#34; x 56&amp;#34;"</v>
      </c>
      <c r="M50" t="str">
        <f t="shared" si="5"/>
        <v>"imgUrl":"Matthew-Olyphant-Suburban-Sunset-2011.jpg","maxWidth":1600,"maxHeight":1177,"orientation":"landscape","title":"Matthew Olyphant - Suburban Sunset - 2011 - Spray paint,acrylic,oil,oil paint stick,charcoal,on canvas - 44&amp;#34; x 56&amp;#34;"</v>
      </c>
      <c r="N50" t="str">
        <f t="shared" si="6"/>
        <v>"49":{"imgUrl":"Matthew-Olyphant-Suburban-Sunset-2011.jpg","maxWidth":1600,"maxHeight":1177,"orientation":"landscape","title":"Matthew Olyphant - Suburban Sunset - 2011 - Spray paint,acrylic,oil,oil paint stick,charcoal,on canvas - 44&amp;#34; x 56&amp;#34;"},</v>
      </c>
    </row>
    <row r="51" spans="1:14">
      <c r="A51">
        <v>50</v>
      </c>
      <c r="B51" t="s">
        <v>377</v>
      </c>
      <c r="C51" t="s">
        <v>378</v>
      </c>
      <c r="D51" t="s">
        <v>236</v>
      </c>
      <c r="E51" t="s">
        <v>379</v>
      </c>
      <c r="F51" t="s">
        <v>238</v>
      </c>
      <c r="G51" t="s">
        <v>380</v>
      </c>
      <c r="H51" t="str">
        <f t="shared" si="0"/>
        <v>"imgUrl":"Matthew-Olyphant-Suburban-Black-Cloud-2011.jpg",</v>
      </c>
      <c r="I51" t="str">
        <f t="shared" si="1"/>
        <v>"maxWidth":1600,</v>
      </c>
      <c r="J51" t="str">
        <f t="shared" si="2"/>
        <v>"maxHeight":1162,</v>
      </c>
      <c r="K51" t="str">
        <f t="shared" si="3"/>
        <v>"orientation":"landscape",</v>
      </c>
      <c r="L51" t="str">
        <f t="shared" si="4"/>
        <v>"title":"Matthew Olyphant - Suburban Black Cloud - 2011 - Spray paint,oil,oil paint stick,charcoal,acrylic,on canvas - 44&amp;#34; x 56&amp;#34;"</v>
      </c>
      <c r="M51" t="str">
        <f t="shared" si="5"/>
        <v>"imgUrl":"Matthew-Olyphant-Suburban-Black-Cloud-2011.jpg","maxWidth":1600,"maxHeight":1162,"orientation":"landscape","title":"Matthew Olyphant - Suburban Black Cloud - 2011 - Spray paint,oil,oil paint stick,charcoal,acrylic,on canvas - 44&amp;#34; x 56&amp;#34;"</v>
      </c>
      <c r="N51" t="str">
        <f t="shared" si="6"/>
        <v>"50":{"imgUrl":"Matthew-Olyphant-Suburban-Black-Cloud-2011.jpg","maxWidth":1600,"maxHeight":1162,"orientation":"landscape","title":"Matthew Olyphant - Suburban Black Cloud - 2011 - Spray paint,oil,oil paint stick,charcoal,acrylic,on canvas - 44&amp;#34; x 56&amp;#34;"},</v>
      </c>
    </row>
    <row r="52" spans="1:14">
      <c r="A52">
        <v>51</v>
      </c>
      <c r="B52" t="s">
        <v>381</v>
      </c>
      <c r="C52" t="s">
        <v>382</v>
      </c>
      <c r="D52" t="s">
        <v>236</v>
      </c>
      <c r="E52" t="s">
        <v>383</v>
      </c>
      <c r="F52" t="s">
        <v>243</v>
      </c>
      <c r="G52" t="s">
        <v>384</v>
      </c>
      <c r="H52" t="str">
        <f t="shared" si="0"/>
        <v>"imgUrl":"Matthew-Olyphant-Cruising-Prohibited-2011.jpg",</v>
      </c>
      <c r="I52" t="str">
        <f t="shared" si="1"/>
        <v>"maxWidth":1600,</v>
      </c>
      <c r="J52" t="str">
        <f t="shared" si="2"/>
        <v>"maxHeight":2310,</v>
      </c>
      <c r="K52" t="str">
        <f t="shared" si="3"/>
        <v>"orientation":"portrait",</v>
      </c>
      <c r="L52" t="str">
        <f t="shared" si="4"/>
        <v>"title":"Matthew Olyphant - Cruising Prohibited - 2011 - Spray paint,charcoal,gesso,acrylic,on canvas - 42&amp;#34; x 72&amp;#34;"</v>
      </c>
      <c r="M52" t="str">
        <f t="shared" si="5"/>
        <v>"imgUrl":"Matthew-Olyphant-Cruising-Prohibited-2011.jpg","maxWidth":1600,"maxHeight":2310,"orientation":"portrait","title":"Matthew Olyphant - Cruising Prohibited - 2011 - Spray paint,charcoal,gesso,acrylic,on canvas - 42&amp;#34; x 72&amp;#34;"</v>
      </c>
      <c r="N52" t="str">
        <f t="shared" si="6"/>
        <v>"51":{"imgUrl":"Matthew-Olyphant-Cruising-Prohibited-2011.jpg","maxWidth":1600,"maxHeight":2310,"orientation":"portrait","title":"Matthew Olyphant - Cruising Prohibited - 2011 - Spray paint,charcoal,gesso,acrylic,on canvas - 42&amp;#34; x 72&amp;#34;"},</v>
      </c>
    </row>
    <row r="53" spans="1:14">
      <c r="A53">
        <v>52</v>
      </c>
      <c r="B53" t="s">
        <v>385</v>
      </c>
      <c r="C53" t="s">
        <v>386</v>
      </c>
      <c r="D53" t="s">
        <v>236</v>
      </c>
      <c r="E53" t="s">
        <v>387</v>
      </c>
      <c r="F53" t="s">
        <v>243</v>
      </c>
      <c r="G53" t="s">
        <v>388</v>
      </c>
      <c r="H53" t="str">
        <f t="shared" si="0"/>
        <v>"imgUrl":"Matthew-Olyphant-Seventy-two-2011.jpg",</v>
      </c>
      <c r="I53" t="str">
        <f t="shared" si="1"/>
        <v>"maxWidth":1600,</v>
      </c>
      <c r="J53" t="str">
        <f t="shared" si="2"/>
        <v>"maxHeight":1959,</v>
      </c>
      <c r="K53" t="str">
        <f t="shared" si="3"/>
        <v>"orientation":"portrait",</v>
      </c>
      <c r="L53" t="str">
        <f t="shared" si="4"/>
        <v>"title":"Matthew Olyphant - Seventy-two - 2011 - Spray paint,oil,oil paint stick,acrylic,charcoal,on canvas - 46&amp;#34; x 52&amp;#34;"</v>
      </c>
      <c r="M53" t="str">
        <f t="shared" si="5"/>
        <v>"imgUrl":"Matthew-Olyphant-Seventy-two-2011.jpg","maxWidth":1600,"maxHeight":1959,"orientation":"portrait","title":"Matthew Olyphant - Seventy-two - 2011 - Spray paint,oil,oil paint stick,acrylic,charcoal,on canvas - 46&amp;#34; x 52&amp;#34;"</v>
      </c>
      <c r="N53" t="str">
        <f t="shared" si="6"/>
        <v>"52":{"imgUrl":"Matthew-Olyphant-Seventy-two-2011.jpg","maxWidth":1600,"maxHeight":1959,"orientation":"portrait","title":"Matthew Olyphant - Seventy-two - 2011 - Spray paint,oil,oil paint stick,acrylic,charcoal,on canvas - 46&amp;#34; x 52&amp;#34;"},</v>
      </c>
    </row>
    <row r="54" spans="1:14">
      <c r="A54">
        <v>53</v>
      </c>
      <c r="B54" t="s">
        <v>389</v>
      </c>
      <c r="C54" t="s">
        <v>390</v>
      </c>
      <c r="D54" t="s">
        <v>236</v>
      </c>
      <c r="E54" t="s">
        <v>391</v>
      </c>
      <c r="F54" t="s">
        <v>243</v>
      </c>
      <c r="G54" t="s">
        <v>392</v>
      </c>
      <c r="H54" t="str">
        <f t="shared" si="0"/>
        <v>"imgUrl":"Matthew-Olyphant-WWCH-2011.jpg",</v>
      </c>
      <c r="I54" t="str">
        <f t="shared" si="1"/>
        <v>"maxWidth":1600,</v>
      </c>
      <c r="J54" t="str">
        <f t="shared" si="2"/>
        <v>"maxHeight":528,</v>
      </c>
      <c r="K54" t="str">
        <f t="shared" si="3"/>
        <v>"orientation":"portrait",</v>
      </c>
      <c r="L54" t="str">
        <f t="shared" si="4"/>
        <v>"title":"Matthew Olyphant - WWCH - 2011 - Diptych - Spray paint,charcoal,oil,acrylic,on canvas - 24&amp;#34; x 72&amp;#34;"</v>
      </c>
      <c r="M54" t="str">
        <f t="shared" si="5"/>
        <v>"imgUrl":"Matthew-Olyphant-WWCH-2011.jpg","maxWidth":1600,"maxHeight":528,"orientation":"portrait","title":"Matthew Olyphant - WWCH - 2011 - Diptych - Spray paint,charcoal,oil,acrylic,on canvas - 24&amp;#34; x 72&amp;#34;"</v>
      </c>
      <c r="N54" t="str">
        <f t="shared" si="6"/>
        <v>"53":{"imgUrl":"Matthew-Olyphant-WWCH-2011.jpg","maxWidth":1600,"maxHeight":528,"orientation":"portrait","title":"Matthew Olyphant - WWCH - 2011 - Diptych - Spray paint,charcoal,oil,acrylic,on canvas - 24&amp;#34; x 72&amp;#34;"},</v>
      </c>
    </row>
    <row r="55" spans="1:14">
      <c r="A55">
        <v>54</v>
      </c>
      <c r="B55" t="s">
        <v>393</v>
      </c>
      <c r="C55" t="s">
        <v>394</v>
      </c>
      <c r="D55" t="s">
        <v>236</v>
      </c>
      <c r="E55" t="s">
        <v>395</v>
      </c>
      <c r="F55" t="s">
        <v>238</v>
      </c>
      <c r="G55" t="s">
        <v>396</v>
      </c>
      <c r="H55" t="str">
        <f t="shared" si="0"/>
        <v>"imgUrl":"Matthew-Olyphant-One-More-Year-2011.jpg",</v>
      </c>
      <c r="I55" t="str">
        <f t="shared" si="1"/>
        <v>"maxWidth":1600,</v>
      </c>
      <c r="J55" t="str">
        <f t="shared" si="2"/>
        <v>"maxHeight":1206,</v>
      </c>
      <c r="K55" t="str">
        <f t="shared" si="3"/>
        <v>"orientation":"landscape",</v>
      </c>
      <c r="L55" t="str">
        <f t="shared" si="4"/>
        <v>"title":"Matthew Olyphant - One More Year - 2011 - Spray paint,charcoal,acrylic,oil,oil paint stick,on canvas - 32&amp;#34; x 46&amp;#34;"</v>
      </c>
      <c r="M55" t="str">
        <f t="shared" si="5"/>
        <v>"imgUrl":"Matthew-Olyphant-One-More-Year-2011.jpg","maxWidth":1600,"maxHeight":1206,"orientation":"landscape","title":"Matthew Olyphant - One More Year - 2011 - Spray paint,charcoal,acrylic,oil,oil paint stick,on canvas - 32&amp;#34; x 46&amp;#34;"</v>
      </c>
      <c r="N55" t="str">
        <f t="shared" si="6"/>
        <v>"54":{"imgUrl":"Matthew-Olyphant-One-More-Year-2011.jpg","maxWidth":1600,"maxHeight":1206,"orientation":"landscape","title":"Matthew Olyphant - One More Year - 2011 - Spray paint,charcoal,acrylic,oil,oil paint stick,on canvas - 32&amp;#34; x 46&amp;#34;"},</v>
      </c>
    </row>
    <row r="56" spans="1:14">
      <c r="A56">
        <v>55</v>
      </c>
      <c r="B56" t="s">
        <v>397</v>
      </c>
      <c r="C56" t="s">
        <v>398</v>
      </c>
      <c r="D56" t="s">
        <v>236</v>
      </c>
      <c r="E56" t="s">
        <v>399</v>
      </c>
      <c r="F56" t="s">
        <v>243</v>
      </c>
      <c r="G56" t="s">
        <v>400</v>
      </c>
      <c r="H56" t="str">
        <f t="shared" si="0"/>
        <v>"imgUrl":"Matthew-Olyphant-Summertime-2011.jpg",</v>
      </c>
      <c r="I56" t="str">
        <f t="shared" si="1"/>
        <v>"maxWidth":1600,</v>
      </c>
      <c r="J56" t="str">
        <f t="shared" si="2"/>
        <v>"maxHeight":531,</v>
      </c>
      <c r="K56" t="str">
        <f t="shared" si="3"/>
        <v>"orientation":"portrait",</v>
      </c>
      <c r="L56" t="str">
        <f t="shared" si="4"/>
        <v>"title":"Matthew Olyphant - Summertime - 2011 - Diptych - (Commission Piece) Oil, Acrylic, Spray Paint, Charcoal, Oil Paint Stick On Canvas - 24&amp;#34; x 72&amp;#34;"</v>
      </c>
      <c r="M56" t="str">
        <f t="shared" si="5"/>
        <v>"imgUrl":"Matthew-Olyphant-Summertime-2011.jpg","maxWidth":1600,"maxHeight":531,"orientation":"portrait","title":"Matthew Olyphant - Summertime - 2011 - Diptych - (Commission Piece) Oil, Acrylic, Spray Paint, Charcoal, Oil Paint Stick On Canvas - 24&amp;#34; x 72&amp;#34;"</v>
      </c>
      <c r="N56" t="str">
        <f t="shared" si="6"/>
        <v>"55":{"imgUrl":"Matthew-Olyphant-Summertime-2011.jpg","maxWidth":1600,"maxHeight":531,"orientation":"portrait","title":"Matthew Olyphant - Summertime - 2011 - Diptych - (Commission Piece) Oil, Acrylic, Spray Paint, Charcoal, Oil Paint Stick On Canvas - 24&amp;#34; x 72&amp;#34;"},</v>
      </c>
    </row>
    <row r="57" spans="1:14">
      <c r="A57">
        <v>56</v>
      </c>
      <c r="B57" t="s">
        <v>401</v>
      </c>
      <c r="C57" t="s">
        <v>402</v>
      </c>
      <c r="D57" t="s">
        <v>236</v>
      </c>
      <c r="E57" t="s">
        <v>403</v>
      </c>
      <c r="F57" t="s">
        <v>243</v>
      </c>
      <c r="G57" t="s">
        <v>404</v>
      </c>
      <c r="H57" t="str">
        <f t="shared" si="0"/>
        <v>"imgUrl":"Matthew-Olyphant-Blue-SF-2011.jpg",</v>
      </c>
      <c r="I57" t="str">
        <f t="shared" si="1"/>
        <v>"maxWidth":1600,</v>
      </c>
      <c r="J57" t="str">
        <f t="shared" si="2"/>
        <v>"maxHeight":816,</v>
      </c>
      <c r="K57" t="str">
        <f t="shared" si="3"/>
        <v>"orientation":"portrait",</v>
      </c>
      <c r="L57" t="str">
        <f t="shared" si="4"/>
        <v>"title":"Matthew Olyphant - Blue SF - 2011 - Spray paint,oil paint stick,oil,charcoal,on canvas - 26&amp;#34; x 44&amp;#34;"</v>
      </c>
      <c r="M57" t="str">
        <f t="shared" si="5"/>
        <v>"imgUrl":"Matthew-Olyphant-Blue-SF-2011.jpg","maxWidth":1600,"maxHeight":816,"orientation":"portrait","title":"Matthew Olyphant - Blue SF - 2011 - Spray paint,oil paint stick,oil,charcoal,on canvas - 26&amp;#34; x 44&amp;#34;"</v>
      </c>
      <c r="N57" t="str">
        <f t="shared" si="6"/>
        <v>"56":{"imgUrl":"Matthew-Olyphant-Blue-SF-2011.jpg","maxWidth":1600,"maxHeight":816,"orientation":"portrait","title":"Matthew Olyphant - Blue SF - 2011 - Spray paint,oil paint stick,oil,charcoal,on canvas - 26&amp;#34; x 44&amp;#34;"},</v>
      </c>
    </row>
    <row r="58" spans="1:14">
      <c r="A58">
        <v>57</v>
      </c>
      <c r="B58" t="s">
        <v>405</v>
      </c>
      <c r="C58" t="s">
        <v>406</v>
      </c>
      <c r="D58" t="s">
        <v>236</v>
      </c>
      <c r="E58" t="s">
        <v>407</v>
      </c>
      <c r="F58" t="s">
        <v>243</v>
      </c>
      <c r="G58" t="s">
        <v>408</v>
      </c>
      <c r="H58" t="str">
        <f t="shared" si="0"/>
        <v>"imgUrl":"Matthew-Olyphant-City-lights-2011.jpg",</v>
      </c>
      <c r="I58" t="str">
        <f t="shared" si="1"/>
        <v>"maxWidth":1600,</v>
      </c>
      <c r="J58" t="str">
        <f t="shared" si="2"/>
        <v>"maxHeight":795,</v>
      </c>
      <c r="K58" t="str">
        <f t="shared" si="3"/>
        <v>"orientation":"portrait",</v>
      </c>
      <c r="L58" t="str">
        <f t="shared" si="4"/>
        <v>"title":"Matthew Olyphant - City lights - 2011 - Spray paint,oil,oil paint stick,acrylic,charcoal,on canvas - 32&amp;#34; x 46&amp;#34;"</v>
      </c>
      <c r="M58" t="str">
        <f t="shared" si="5"/>
        <v>"imgUrl":"Matthew-Olyphant-City-lights-2011.jpg","maxWidth":1600,"maxHeight":795,"orientation":"portrait","title":"Matthew Olyphant - City lights - 2011 - Spray paint,oil,oil paint stick,acrylic,charcoal,on canvas - 32&amp;#34; x 46&amp;#34;"</v>
      </c>
      <c r="N58" t="str">
        <f t="shared" si="6"/>
        <v>"57":{"imgUrl":"Matthew-Olyphant-City-lights-2011.jpg","maxWidth":1600,"maxHeight":795,"orientation":"portrait","title":"Matthew Olyphant - City lights - 2011 - Spray paint,oil,oil paint stick,acrylic,charcoal,on canvas - 32&amp;#34; x 46&amp;#34;"},</v>
      </c>
    </row>
    <row r="59" spans="1:14">
      <c r="A59">
        <v>58</v>
      </c>
      <c r="B59" t="s">
        <v>409</v>
      </c>
      <c r="C59" t="s">
        <v>410</v>
      </c>
      <c r="D59" t="s">
        <v>236</v>
      </c>
      <c r="E59" t="s">
        <v>411</v>
      </c>
      <c r="F59" t="s">
        <v>238</v>
      </c>
      <c r="G59" t="s">
        <v>412</v>
      </c>
      <c r="H59" t="str">
        <f t="shared" si="0"/>
        <v>"imgUrl":"Matthew-Olyphant-Full-Moon-2011.jpg",</v>
      </c>
      <c r="I59" t="str">
        <f t="shared" si="1"/>
        <v>"maxWidth":1600,</v>
      </c>
      <c r="J59" t="str">
        <f t="shared" si="2"/>
        <v>"maxHeight":1086,</v>
      </c>
      <c r="K59" t="str">
        <f t="shared" si="3"/>
        <v>"orientation":"landscape",</v>
      </c>
      <c r="L59" t="str">
        <f t="shared" si="4"/>
        <v>"title":"Matthew Olyphant - Full Moon - 2011 - Spray paint,oil,oil paint stick,charcoal,acrylic,on canvas - 24&amp;#34; x 38&amp;#34;"</v>
      </c>
      <c r="M59" t="str">
        <f t="shared" si="5"/>
        <v>"imgUrl":"Matthew-Olyphant-Full-Moon-2011.jpg","maxWidth":1600,"maxHeight":1086,"orientation":"landscape","title":"Matthew Olyphant - Full Moon - 2011 - Spray paint,oil,oil paint stick,charcoal,acrylic,on canvas - 24&amp;#34; x 38&amp;#34;"</v>
      </c>
      <c r="N59" t="str">
        <f t="shared" si="6"/>
        <v>"58":{"imgUrl":"Matthew-Olyphant-Full-Moon-2011.jpg","maxWidth":1600,"maxHeight":1086,"orientation":"landscape","title":"Matthew Olyphant - Full Moon - 2011 - Spray paint,oil,oil paint stick,charcoal,acrylic,on canvas - 24&amp;#34; x 38&amp;#34;"},</v>
      </c>
    </row>
    <row r="60" spans="1:14">
      <c r="A60">
        <v>59</v>
      </c>
      <c r="B60" t="s">
        <v>413</v>
      </c>
      <c r="C60" t="s">
        <v>414</v>
      </c>
      <c r="D60" t="s">
        <v>236</v>
      </c>
      <c r="E60" t="s">
        <v>415</v>
      </c>
      <c r="F60" t="s">
        <v>243</v>
      </c>
      <c r="G60" t="s">
        <v>416</v>
      </c>
      <c r="H60" t="str">
        <f t="shared" si="0"/>
        <v>"imgUrl":"Matthew-Olyphant-JJ-2011.jpg",</v>
      </c>
      <c r="I60" t="str">
        <f t="shared" si="1"/>
        <v>"maxWidth":1600,</v>
      </c>
      <c r="J60" t="str">
        <f t="shared" si="2"/>
        <v>"maxHeight":855,</v>
      </c>
      <c r="K60" t="str">
        <f t="shared" si="3"/>
        <v>"orientation":"portrait",</v>
      </c>
      <c r="L60" t="str">
        <f t="shared" si="4"/>
        <v>"title":"Matthew Olyphant - JJ - 2011 - Spray paint,oil paint stick,gesso,oil,on canvas - 30&amp;#34; x 60&amp;#34;"</v>
      </c>
      <c r="M60" t="str">
        <f t="shared" si="5"/>
        <v>"imgUrl":"Matthew-Olyphant-JJ-2011.jpg","maxWidth":1600,"maxHeight":855,"orientation":"portrait","title":"Matthew Olyphant - JJ - 2011 - Spray paint,oil paint stick,gesso,oil,on canvas - 30&amp;#34; x 60&amp;#34;"</v>
      </c>
      <c r="N60" t="str">
        <f t="shared" si="6"/>
        <v>"59":{"imgUrl":"Matthew-Olyphant-JJ-2011.jpg","maxWidth":1600,"maxHeight":855,"orientation":"portrait","title":"Matthew Olyphant - JJ - 2011 - Spray paint,oil paint stick,gesso,oil,on canvas - 30&amp;#34; x 60&amp;#34;"},</v>
      </c>
    </row>
    <row r="61" spans="1:14">
      <c r="A61">
        <v>60</v>
      </c>
      <c r="B61" t="s">
        <v>417</v>
      </c>
      <c r="C61" t="s">
        <v>418</v>
      </c>
      <c r="D61" t="s">
        <v>236</v>
      </c>
      <c r="E61" t="s">
        <v>419</v>
      </c>
      <c r="F61" t="s">
        <v>238</v>
      </c>
      <c r="G61" t="s">
        <v>420</v>
      </c>
      <c r="H61" t="str">
        <f t="shared" si="0"/>
        <v>"imgUrl":"Matthew-Olyphant-Pink-Skyscraper-2011.jpg",</v>
      </c>
      <c r="I61" t="str">
        <f t="shared" si="1"/>
        <v>"maxWidth":1600,</v>
      </c>
      <c r="J61" t="str">
        <f t="shared" si="2"/>
        <v>"maxHeight":1288,</v>
      </c>
      <c r="K61" t="str">
        <f t="shared" si="3"/>
        <v>"orientation":"landscape",</v>
      </c>
      <c r="L61" t="str">
        <f t="shared" si="4"/>
        <v>"title":"Matthew Olyphant - Pink Skyscraper - 2011 - Charcoal,spray paint,oil,oil paint stick,acrylic,on canvas - 44&amp;#34; x 52&amp;#34;"</v>
      </c>
      <c r="M61" t="str">
        <f t="shared" si="5"/>
        <v>"imgUrl":"Matthew-Olyphant-Pink-Skyscraper-2011.jpg","maxWidth":1600,"maxHeight":1288,"orientation":"landscape","title":"Matthew Olyphant - Pink Skyscraper - 2011 - Charcoal,spray paint,oil,oil paint stick,acrylic,on canvas - 44&amp;#34; x 52&amp;#34;"</v>
      </c>
      <c r="N61" t="str">
        <f t="shared" si="6"/>
        <v>"60":{"imgUrl":"Matthew-Olyphant-Pink-Skyscraper-2011.jpg","maxWidth":1600,"maxHeight":1288,"orientation":"landscape","title":"Matthew Olyphant - Pink Skyscraper - 2011 - Charcoal,spray paint,oil,oil paint stick,acrylic,on canvas - 44&amp;#34; x 52&amp;#34;"},</v>
      </c>
    </row>
    <row r="62" spans="1:14">
      <c r="A62">
        <v>61</v>
      </c>
      <c r="B62" t="s">
        <v>421</v>
      </c>
      <c r="C62" t="s">
        <v>422</v>
      </c>
      <c r="D62" t="s">
        <v>236</v>
      </c>
      <c r="E62" t="s">
        <v>423</v>
      </c>
      <c r="F62" t="s">
        <v>243</v>
      </c>
      <c r="G62" t="s">
        <v>424</v>
      </c>
      <c r="H62" t="str">
        <f t="shared" si="0"/>
        <v>"imgUrl":"Matthew-Olyphant-North-Bound-2011.jpg",</v>
      </c>
      <c r="I62" t="str">
        <f t="shared" si="1"/>
        <v>"maxWidth":1600,</v>
      </c>
      <c r="J62" t="str">
        <f t="shared" si="2"/>
        <v>"maxHeight":2607,</v>
      </c>
      <c r="K62" t="str">
        <f t="shared" si="3"/>
        <v>"orientation":"portrait",</v>
      </c>
      <c r="L62" t="str">
        <f t="shared" si="4"/>
        <v>"title":"Matthew Olyphant - North Bound - 2011 - Spray paint,oil paint stick,acrylic,on canvas - 34&amp;#34; x 54&amp;#34;"</v>
      </c>
      <c r="M62" t="str">
        <f t="shared" si="5"/>
        <v>"imgUrl":"Matthew-Olyphant-North-Bound-2011.jpg","maxWidth":1600,"maxHeight":2607,"orientation":"portrait","title":"Matthew Olyphant - North Bound - 2011 - Spray paint,oil paint stick,acrylic,on canvas - 34&amp;#34; x 54&amp;#34;"</v>
      </c>
      <c r="N62" t="str">
        <f t="shared" si="6"/>
        <v>"61":{"imgUrl":"Matthew-Olyphant-North-Bound-2011.jpg","maxWidth":1600,"maxHeight":2607,"orientation":"portrait","title":"Matthew Olyphant - North Bound - 2011 - Spray paint,oil paint stick,acrylic,on canvas - 34&amp;#34; x 54&amp;#34;"},</v>
      </c>
    </row>
    <row r="63" spans="1:14">
      <c r="A63">
        <v>62</v>
      </c>
      <c r="B63" t="s">
        <v>425</v>
      </c>
      <c r="C63" t="s">
        <v>426</v>
      </c>
      <c r="D63" t="s">
        <v>236</v>
      </c>
      <c r="E63" t="s">
        <v>427</v>
      </c>
      <c r="F63" t="s">
        <v>238</v>
      </c>
      <c r="G63" t="s">
        <v>428</v>
      </c>
      <c r="H63" t="str">
        <f t="shared" si="0"/>
        <v>"imgUrl":"Matthew-Olyphant-City-Limits-2011.jpg",</v>
      </c>
      <c r="I63" t="str">
        <f t="shared" si="1"/>
        <v>"maxWidth":1600,</v>
      </c>
      <c r="J63" t="str">
        <f t="shared" si="2"/>
        <v>"maxHeight":1090,</v>
      </c>
      <c r="K63" t="str">
        <f t="shared" si="3"/>
        <v>"orientation":"landscape",</v>
      </c>
      <c r="L63" t="str">
        <f t="shared" si="4"/>
        <v>"title":"Matthew Olyphant - City Limits - 2011 - Spray paint,charcoal,oil,on canvas - 42&amp;#34; x 62&amp;#34;"</v>
      </c>
      <c r="M63" t="str">
        <f t="shared" si="5"/>
        <v>"imgUrl":"Matthew-Olyphant-City-Limits-2011.jpg","maxWidth":1600,"maxHeight":1090,"orientation":"landscape","title":"Matthew Olyphant - City Limits - 2011 - Spray paint,charcoal,oil,on canvas - 42&amp;#34; x 62&amp;#34;"</v>
      </c>
      <c r="N63" t="str">
        <f t="shared" si="6"/>
        <v>"62":{"imgUrl":"Matthew-Olyphant-City-Limits-2011.jpg","maxWidth":1600,"maxHeight":1090,"orientation":"landscape","title":"Matthew Olyphant - City Limits - 2011 - Spray paint,charcoal,oil,on canvas - 42&amp;#34; x 62&amp;#34;"},</v>
      </c>
    </row>
    <row r="64" spans="1:14">
      <c r="A64">
        <v>63</v>
      </c>
      <c r="B64" t="s">
        <v>429</v>
      </c>
      <c r="C64" t="s">
        <v>430</v>
      </c>
      <c r="D64" t="s">
        <v>236</v>
      </c>
      <c r="E64" t="s">
        <v>431</v>
      </c>
      <c r="F64" t="s">
        <v>243</v>
      </c>
      <c r="G64" t="s">
        <v>432</v>
      </c>
      <c r="H64" t="str">
        <f t="shared" si="0"/>
        <v>"imgUrl":"Matthew-Olyphant-Taxi-2010.jpg",</v>
      </c>
      <c r="I64" t="str">
        <f t="shared" si="1"/>
        <v>"maxWidth":1600,</v>
      </c>
      <c r="J64" t="str">
        <f t="shared" si="2"/>
        <v>"maxHeight":1791,</v>
      </c>
      <c r="K64" t="str">
        <f t="shared" si="3"/>
        <v>"orientation":"portrait",</v>
      </c>
      <c r="L64" t="str">
        <f t="shared" si="4"/>
        <v>"title":"Matthew Olyphant - Taxi - 2010 - Oil, Acrylic, Oil Paint Stick, Spray Paint, Charcoal On Canvas - 46&amp;#34; x 58&amp;#34;"</v>
      </c>
      <c r="M64" t="str">
        <f t="shared" si="5"/>
        <v>"imgUrl":"Matthew-Olyphant-Taxi-2010.jpg","maxWidth":1600,"maxHeight":1791,"orientation":"portrait","title":"Matthew Olyphant - Taxi - 2010 - Oil, Acrylic, Oil Paint Stick, Spray Paint, Charcoal On Canvas - 46&amp;#34; x 58&amp;#34;"</v>
      </c>
      <c r="N64" t="str">
        <f t="shared" si="6"/>
        <v>"63":{"imgUrl":"Matthew-Olyphant-Taxi-2010.jpg","maxWidth":1600,"maxHeight":1791,"orientation":"portrait","title":"Matthew Olyphant - Taxi - 2010 - Oil, Acrylic, Oil Paint Stick, Spray Paint, Charcoal On Canvas - 46&amp;#34; x 58&amp;#34;"},</v>
      </c>
    </row>
    <row r="65" spans="1:14">
      <c r="A65">
        <v>64</v>
      </c>
      <c r="B65" t="s">
        <v>433</v>
      </c>
      <c r="C65" t="s">
        <v>434</v>
      </c>
      <c r="D65" t="s">
        <v>236</v>
      </c>
      <c r="E65" t="s">
        <v>435</v>
      </c>
      <c r="F65" t="s">
        <v>243</v>
      </c>
      <c r="G65" t="s">
        <v>436</v>
      </c>
      <c r="H65" t="str">
        <f t="shared" si="0"/>
        <v>"imgUrl":"Matthew-Olyphant-San-Francisc0-2011.jpg",</v>
      </c>
      <c r="I65" t="str">
        <f t="shared" si="1"/>
        <v>"maxWidth":1600,</v>
      </c>
      <c r="J65" t="str">
        <f t="shared" si="2"/>
        <v>"maxHeight":802,</v>
      </c>
      <c r="K65" t="str">
        <f t="shared" si="3"/>
        <v>"orientation":"portrait",</v>
      </c>
      <c r="L65" t="str">
        <f t="shared" si="4"/>
        <v>"title":"Matthew Olyphant - San Francisc0 - 2011 - Spray paint,charcoal,on canvas - 10&amp;#34; x 20&amp;#34;"</v>
      </c>
      <c r="M65" t="str">
        <f t="shared" si="5"/>
        <v>"imgUrl":"Matthew-Olyphant-San-Francisc0-2011.jpg","maxWidth":1600,"maxHeight":802,"orientation":"portrait","title":"Matthew Olyphant - San Francisc0 - 2011 - Spray paint,charcoal,on canvas - 10&amp;#34; x 20&amp;#34;"</v>
      </c>
      <c r="N65" t="str">
        <f t="shared" si="6"/>
        <v>"64":{"imgUrl":"Matthew-Olyphant-San-Francisc0-2011.jpg","maxWidth":1600,"maxHeight":802,"orientation":"portrait","title":"Matthew Olyphant - San Francisc0 - 2011 - Spray paint,charcoal,on canvas - 10&amp;#34; x 20&amp;#34;"},</v>
      </c>
    </row>
    <row r="66" spans="1:14">
      <c r="A66">
        <v>65</v>
      </c>
      <c r="B66" t="s">
        <v>437</v>
      </c>
      <c r="C66" t="s">
        <v>438</v>
      </c>
      <c r="D66" t="s">
        <v>236</v>
      </c>
      <c r="E66" t="s">
        <v>439</v>
      </c>
      <c r="F66" t="s">
        <v>238</v>
      </c>
      <c r="G66" t="s">
        <v>440</v>
      </c>
      <c r="H66" t="str">
        <f t="shared" si="0"/>
        <v>"imgUrl":"Matthew-Olyphant-Blackened-2011.jpg",</v>
      </c>
      <c r="I66" t="str">
        <f t="shared" si="1"/>
        <v>"maxWidth":1600,</v>
      </c>
      <c r="J66" t="str">
        <f t="shared" si="2"/>
        <v>"maxHeight":1161,</v>
      </c>
      <c r="K66" t="str">
        <f t="shared" si="3"/>
        <v>"orientation":"landscape",</v>
      </c>
      <c r="L66" t="str">
        <f t="shared" si="4"/>
        <v>"title":"Matthew Olyphant - Blackened - 2011 - Spray paint,oil,charcoal,on canvas - 42&amp;#34; x 54&amp;#34;"</v>
      </c>
      <c r="M66" t="str">
        <f t="shared" si="5"/>
        <v>"imgUrl":"Matthew-Olyphant-Blackened-2011.jpg","maxWidth":1600,"maxHeight":1161,"orientation":"landscape","title":"Matthew Olyphant - Blackened - 2011 - Spray paint,oil,charcoal,on canvas - 42&amp;#34; x 54&amp;#34;"</v>
      </c>
      <c r="N66" t="str">
        <f t="shared" si="6"/>
        <v>"65":{"imgUrl":"Matthew-Olyphant-Blackened-2011.jpg","maxWidth":1600,"maxHeight":1161,"orientation":"landscape","title":"Matthew Olyphant - Blackened - 2011 - Spray paint,oil,charcoal,on canvas - 42&amp;#34; x 54&amp;#34;"},</v>
      </c>
    </row>
    <row r="67" spans="1:14">
      <c r="A67">
        <v>66</v>
      </c>
      <c r="B67" t="s">
        <v>441</v>
      </c>
      <c r="C67" t="s">
        <v>442</v>
      </c>
      <c r="D67" t="s">
        <v>236</v>
      </c>
      <c r="E67" t="s">
        <v>443</v>
      </c>
      <c r="F67" t="s">
        <v>238</v>
      </c>
      <c r="G67" t="s">
        <v>444</v>
      </c>
      <c r="H67" t="str">
        <f t="shared" ref="H67:H130" si="7">""""&amp;C$1&amp;""":"""&amp;C67&amp;""","</f>
        <v>"imgUrl":"Matthew-Olyphant-White-Pony-2011.jpg",</v>
      </c>
      <c r="I67" t="str">
        <f t="shared" ref="I67:I130" si="8">""""&amp;D$1&amp;""":"&amp;D67&amp;","</f>
        <v>"maxWidth":1600,</v>
      </c>
      <c r="J67" t="str">
        <f t="shared" ref="J67:J130" si="9">""""&amp;E$1&amp;""":"&amp;E67&amp;","</f>
        <v>"maxHeight":1150,</v>
      </c>
      <c r="K67" t="str">
        <f t="shared" ref="K67:K130" si="10">""""&amp;F$1&amp;""":"""&amp;F67&amp;""","</f>
        <v>"orientation":"landscape",</v>
      </c>
      <c r="L67" t="str">
        <f t="shared" ref="L67:L130" si="11">""""&amp;G$1&amp;""":"""&amp;G67&amp;""""</f>
        <v>"title":"Matthew Olyphant - White Pony - 2011 - Spray paint,oil,acrylic,gesso,charcoal,on canvas - 42&amp;#34; x 54&amp;#34;"</v>
      </c>
      <c r="M67" t="str">
        <f t="shared" ref="M67:M130" si="12">H67&amp;I67&amp;J67&amp;K67&amp;L67</f>
        <v>"imgUrl":"Matthew-Olyphant-White-Pony-2011.jpg","maxWidth":1600,"maxHeight":1150,"orientation":"landscape","title":"Matthew Olyphant - White Pony - 2011 - Spray paint,oil,acrylic,gesso,charcoal,on canvas - 42&amp;#34; x 54&amp;#34;"</v>
      </c>
      <c r="N67" t="str">
        <f t="shared" ref="N67:N130" si="13">""""&amp;A67&amp;""""&amp;":{"&amp;M67&amp;"},"</f>
        <v>"66":{"imgUrl":"Matthew-Olyphant-White-Pony-2011.jpg","maxWidth":1600,"maxHeight":1150,"orientation":"landscape","title":"Matthew Olyphant - White Pony - 2011 - Spray paint,oil,acrylic,gesso,charcoal,on canvas - 42&amp;#34; x 54&amp;#34;"},</v>
      </c>
    </row>
    <row r="68" spans="1:14">
      <c r="A68">
        <v>67</v>
      </c>
      <c r="B68" t="s">
        <v>445</v>
      </c>
      <c r="C68" t="s">
        <v>446</v>
      </c>
      <c r="D68" t="s">
        <v>236</v>
      </c>
      <c r="E68" t="s">
        <v>447</v>
      </c>
      <c r="F68" t="s">
        <v>243</v>
      </c>
      <c r="G68" t="s">
        <v>448</v>
      </c>
      <c r="H68" t="str">
        <f t="shared" si="7"/>
        <v>"imgUrl":"Matthew-Olyphant-Perishable-2011.jpg",</v>
      </c>
      <c r="I68" t="str">
        <f t="shared" si="8"/>
        <v>"maxWidth":1600,</v>
      </c>
      <c r="J68" t="str">
        <f t="shared" si="9"/>
        <v>"maxHeight":2418,</v>
      </c>
      <c r="K68" t="str">
        <f t="shared" si="10"/>
        <v>"orientation":"portrait",</v>
      </c>
      <c r="L68" t="str">
        <f t="shared" si="11"/>
        <v>"title":"Matthew Olyphant - Perishable - 2011 - Oil paint stick,spray paint,oil,on canvas - 42&amp;#34; x 62&amp;#34;"</v>
      </c>
      <c r="M68" t="str">
        <f t="shared" si="12"/>
        <v>"imgUrl":"Matthew-Olyphant-Perishable-2011.jpg","maxWidth":1600,"maxHeight":2418,"orientation":"portrait","title":"Matthew Olyphant - Perishable - 2011 - Oil paint stick,spray paint,oil,on canvas - 42&amp;#34; x 62&amp;#34;"</v>
      </c>
      <c r="N68" t="str">
        <f t="shared" si="13"/>
        <v>"67":{"imgUrl":"Matthew-Olyphant-Perishable-2011.jpg","maxWidth":1600,"maxHeight":2418,"orientation":"portrait","title":"Matthew Olyphant - Perishable - 2011 - Oil paint stick,spray paint,oil,on canvas - 42&amp;#34; x 62&amp;#34;"},</v>
      </c>
    </row>
    <row r="69" spans="1:14">
      <c r="A69">
        <v>68</v>
      </c>
      <c r="B69" t="s">
        <v>449</v>
      </c>
      <c r="C69" t="s">
        <v>450</v>
      </c>
      <c r="D69" t="s">
        <v>236</v>
      </c>
      <c r="E69" t="s">
        <v>451</v>
      </c>
      <c r="F69" t="s">
        <v>243</v>
      </c>
      <c r="G69" t="s">
        <v>452</v>
      </c>
      <c r="H69" t="str">
        <f t="shared" si="7"/>
        <v>"imgUrl":"Matthew-Olyphant-NYC-2011.jpg",</v>
      </c>
      <c r="I69" t="str">
        <f t="shared" si="8"/>
        <v>"maxWidth":1600,</v>
      </c>
      <c r="J69" t="str">
        <f t="shared" si="9"/>
        <v>"maxHeight":956,</v>
      </c>
      <c r="K69" t="str">
        <f t="shared" si="10"/>
        <v>"orientation":"portrait",</v>
      </c>
      <c r="L69" t="str">
        <f t="shared" si="11"/>
        <v>"title":"Matthew Olyphant - NYC - 2011 - Spray paint,oil paint stick,oil,acrylic,charcoal,on canvas - 36&amp;#34; x 60&amp;#34;"</v>
      </c>
      <c r="M69" t="str">
        <f t="shared" si="12"/>
        <v>"imgUrl":"Matthew-Olyphant-NYC-2011.jpg","maxWidth":1600,"maxHeight":956,"orientation":"portrait","title":"Matthew Olyphant - NYC - 2011 - Spray paint,oil paint stick,oil,acrylic,charcoal,on canvas - 36&amp;#34; x 60&amp;#34;"</v>
      </c>
      <c r="N69" t="str">
        <f t="shared" si="13"/>
        <v>"68":{"imgUrl":"Matthew-Olyphant-NYC-2011.jpg","maxWidth":1600,"maxHeight":956,"orientation":"portrait","title":"Matthew Olyphant - NYC - 2011 - Spray paint,oil paint stick,oil,acrylic,charcoal,on canvas - 36&amp;#34; x 60&amp;#34;"},</v>
      </c>
    </row>
    <row r="70" spans="1:14">
      <c r="A70">
        <v>69</v>
      </c>
      <c r="B70" t="s">
        <v>453</v>
      </c>
      <c r="C70" t="s">
        <v>454</v>
      </c>
      <c r="D70" t="s">
        <v>236</v>
      </c>
      <c r="E70" t="s">
        <v>455</v>
      </c>
      <c r="F70" t="s">
        <v>238</v>
      </c>
      <c r="G70" t="s">
        <v>456</v>
      </c>
      <c r="H70" t="str">
        <f t="shared" si="7"/>
        <v>"imgUrl":"Matthew-Olyphant-God-Save-The-Queen-2011.jpg",</v>
      </c>
      <c r="I70" t="str">
        <f t="shared" si="8"/>
        <v>"maxWidth":1600,</v>
      </c>
      <c r="J70" t="str">
        <f t="shared" si="9"/>
        <v>"maxHeight":1084,</v>
      </c>
      <c r="K70" t="str">
        <f t="shared" si="10"/>
        <v>"orientation":"landscape",</v>
      </c>
      <c r="L70" t="str">
        <f t="shared" si="11"/>
        <v>"title":"Matthew Olyphant - God Save The Queen - 2011 - Spray paint,oil,charcoal,on canvas - 46&amp;#34; x 72&amp;#34;"</v>
      </c>
      <c r="M70" t="str">
        <f t="shared" si="12"/>
        <v>"imgUrl":"Matthew-Olyphant-God-Save-The-Queen-2011.jpg","maxWidth":1600,"maxHeight":1084,"orientation":"landscape","title":"Matthew Olyphant - God Save The Queen - 2011 - Spray paint,oil,charcoal,on canvas - 46&amp;#34; x 72&amp;#34;"</v>
      </c>
      <c r="N70" t="str">
        <f t="shared" si="13"/>
        <v>"69":{"imgUrl":"Matthew-Olyphant-God-Save-The-Queen-2011.jpg","maxWidth":1600,"maxHeight":1084,"orientation":"landscape","title":"Matthew Olyphant - God Save The Queen - 2011 - Spray paint,oil,charcoal,on canvas - 46&amp;#34; x 72&amp;#34;"},</v>
      </c>
    </row>
    <row r="71" spans="1:14">
      <c r="A71">
        <v>70</v>
      </c>
      <c r="B71" t="s">
        <v>457</v>
      </c>
      <c r="C71" t="s">
        <v>458</v>
      </c>
      <c r="D71" t="s">
        <v>236</v>
      </c>
      <c r="E71" t="s">
        <v>459</v>
      </c>
      <c r="F71" t="s">
        <v>243</v>
      </c>
      <c r="G71" t="s">
        <v>460</v>
      </c>
      <c r="H71" t="str">
        <f t="shared" si="7"/>
        <v>"imgUrl":"Matthew-Olyphant-Vegas-2011.jpg",</v>
      </c>
      <c r="I71" t="str">
        <f t="shared" si="8"/>
        <v>"maxWidth":1600,</v>
      </c>
      <c r="J71" t="str">
        <f t="shared" si="9"/>
        <v>"maxHeight":1689,</v>
      </c>
      <c r="K71" t="str">
        <f t="shared" si="10"/>
        <v>"orientation":"portrait",</v>
      </c>
      <c r="L71" t="str">
        <f t="shared" si="11"/>
        <v>"title":"Matthew Olyphant - Vegas - 2011 - Spray paint,oil,oil paint stick,charcoal,on canvas - 48&amp;#34; x 48&amp;#34;"</v>
      </c>
      <c r="M71" t="str">
        <f t="shared" si="12"/>
        <v>"imgUrl":"Matthew-Olyphant-Vegas-2011.jpg","maxWidth":1600,"maxHeight":1689,"orientation":"portrait","title":"Matthew Olyphant - Vegas - 2011 - Spray paint,oil,oil paint stick,charcoal,on canvas - 48&amp;#34; x 48&amp;#34;"</v>
      </c>
      <c r="N71" t="str">
        <f t="shared" si="13"/>
        <v>"70":{"imgUrl":"Matthew-Olyphant-Vegas-2011.jpg","maxWidth":1600,"maxHeight":1689,"orientation":"portrait","title":"Matthew Olyphant - Vegas - 2011 - Spray paint,oil,oil paint stick,charcoal,on canvas - 48&amp;#34; x 48&amp;#34;"},</v>
      </c>
    </row>
    <row r="72" spans="1:14">
      <c r="A72">
        <v>71</v>
      </c>
      <c r="B72" t="s">
        <v>461</v>
      </c>
      <c r="C72" t="s">
        <v>462</v>
      </c>
      <c r="D72" t="s">
        <v>236</v>
      </c>
      <c r="E72" t="s">
        <v>463</v>
      </c>
      <c r="F72" t="s">
        <v>243</v>
      </c>
      <c r="G72" t="s">
        <v>464</v>
      </c>
      <c r="H72" t="str">
        <f t="shared" si="7"/>
        <v>"imgUrl":"Matthew-Olyphant-Miami-2011.jpg",</v>
      </c>
      <c r="I72" t="str">
        <f t="shared" si="8"/>
        <v>"maxWidth":1600,</v>
      </c>
      <c r="J72" t="str">
        <f t="shared" si="9"/>
        <v>"maxHeight":2066,</v>
      </c>
      <c r="K72" t="str">
        <f t="shared" si="10"/>
        <v>"orientation":"portrait",</v>
      </c>
      <c r="L72" t="str">
        <f t="shared" si="11"/>
        <v>"title":"Matthew Olyphant - Miami - 2011 - Spray paint,oil,oil paint stick,charcoal,on canvas - 36&amp;#34; x 48&amp;#34;"</v>
      </c>
      <c r="M72" t="str">
        <f t="shared" si="12"/>
        <v>"imgUrl":"Matthew-Olyphant-Miami-2011.jpg","maxWidth":1600,"maxHeight":2066,"orientation":"portrait","title":"Matthew Olyphant - Miami - 2011 - Spray paint,oil,oil paint stick,charcoal,on canvas - 36&amp;#34; x 48&amp;#34;"</v>
      </c>
      <c r="N72" t="str">
        <f t="shared" si="13"/>
        <v>"71":{"imgUrl":"Matthew-Olyphant-Miami-2011.jpg","maxWidth":1600,"maxHeight":2066,"orientation":"portrait","title":"Matthew Olyphant - Miami - 2011 - Spray paint,oil,oil paint stick,charcoal,on canvas - 36&amp;#34; x 48&amp;#34;"},</v>
      </c>
    </row>
    <row r="73" spans="1:14">
      <c r="A73">
        <v>72</v>
      </c>
      <c r="B73" t="s">
        <v>465</v>
      </c>
      <c r="C73" t="s">
        <v>466</v>
      </c>
      <c r="D73" t="s">
        <v>236</v>
      </c>
      <c r="E73" t="s">
        <v>467</v>
      </c>
      <c r="F73" t="s">
        <v>243</v>
      </c>
      <c r="G73" t="s">
        <v>468</v>
      </c>
      <c r="H73" t="str">
        <f t="shared" si="7"/>
        <v>"imgUrl":"Matthew-Olyphant-Malibu-2011.jpg",</v>
      </c>
      <c r="I73" t="str">
        <f t="shared" si="8"/>
        <v>"maxWidth":1600,</v>
      </c>
      <c r="J73" t="str">
        <f t="shared" si="9"/>
        <v>"maxHeight":2437,</v>
      </c>
      <c r="K73" t="str">
        <f t="shared" si="10"/>
        <v>"orientation":"portrait",</v>
      </c>
      <c r="L73" t="str">
        <f t="shared" si="11"/>
        <v>"title":"Matthew Olyphant - Malibu - 2011 - Spray paint,oil,oil paint stick,charcoal,on canvas - 36&amp;#34; x 62&amp;#34;"</v>
      </c>
      <c r="M73" t="str">
        <f t="shared" si="12"/>
        <v>"imgUrl":"Matthew-Olyphant-Malibu-2011.jpg","maxWidth":1600,"maxHeight":2437,"orientation":"portrait","title":"Matthew Olyphant - Malibu - 2011 - Spray paint,oil,oil paint stick,charcoal,on canvas - 36&amp;#34; x 62&amp;#34;"</v>
      </c>
      <c r="N73" t="str">
        <f t="shared" si="13"/>
        <v>"72":{"imgUrl":"Matthew-Olyphant-Malibu-2011.jpg","maxWidth":1600,"maxHeight":2437,"orientation":"portrait","title":"Matthew Olyphant - Malibu - 2011 - Spray paint,oil,oil paint stick,charcoal,on canvas - 36&amp;#34; x 62&amp;#34;"},</v>
      </c>
    </row>
    <row r="74" spans="1:14">
      <c r="A74">
        <v>73</v>
      </c>
      <c r="B74" t="s">
        <v>469</v>
      </c>
      <c r="C74" t="s">
        <v>470</v>
      </c>
      <c r="D74" t="s">
        <v>236</v>
      </c>
      <c r="E74" t="s">
        <v>471</v>
      </c>
      <c r="F74" t="s">
        <v>243</v>
      </c>
      <c r="G74" t="s">
        <v>472</v>
      </c>
      <c r="H74" t="str">
        <f t="shared" si="7"/>
        <v>"imgUrl":"Matthew-Olyphant-GG-Fog-Rolls-In-2011.jpg",</v>
      </c>
      <c r="I74" t="str">
        <f t="shared" si="8"/>
        <v>"maxWidth":1600,</v>
      </c>
      <c r="J74" t="str">
        <f t="shared" si="9"/>
        <v>"maxHeight":2058,</v>
      </c>
      <c r="K74" t="str">
        <f t="shared" si="10"/>
        <v>"orientation":"portrait",</v>
      </c>
      <c r="L74" t="str">
        <f t="shared" si="11"/>
        <v>"title":"Matthew Olyphant - GG Fog Rolls In - 2011 - Spray paint,acrylic,oil,gesso,charcoal,oil paint stick,on canvas - 44&amp;#34; x 56&amp;#34;"</v>
      </c>
      <c r="M74" t="str">
        <f t="shared" si="12"/>
        <v>"imgUrl":"Matthew-Olyphant-GG-Fog-Rolls-In-2011.jpg","maxWidth":1600,"maxHeight":2058,"orientation":"portrait","title":"Matthew Olyphant - GG Fog Rolls In - 2011 - Spray paint,acrylic,oil,gesso,charcoal,oil paint stick,on canvas - 44&amp;#34; x 56&amp;#34;"</v>
      </c>
      <c r="N74" t="str">
        <f t="shared" si="13"/>
        <v>"73":{"imgUrl":"Matthew-Olyphant-GG-Fog-Rolls-In-2011.jpg","maxWidth":1600,"maxHeight":2058,"orientation":"portrait","title":"Matthew Olyphant - GG Fog Rolls In - 2011 - Spray paint,acrylic,oil,gesso,charcoal,oil paint stick,on canvas - 44&amp;#34; x 56&amp;#34;"},</v>
      </c>
    </row>
    <row r="75" spans="1:14">
      <c r="A75">
        <v>74</v>
      </c>
      <c r="B75" t="s">
        <v>473</v>
      </c>
      <c r="C75" t="s">
        <v>474</v>
      </c>
      <c r="D75" t="s">
        <v>236</v>
      </c>
      <c r="E75" t="s">
        <v>475</v>
      </c>
      <c r="F75" t="s">
        <v>243</v>
      </c>
      <c r="G75" t="s">
        <v>476</v>
      </c>
      <c r="H75" t="str">
        <f t="shared" si="7"/>
        <v>"imgUrl":"Matthew-Olyphant-Los-Angeles-2011.jpg",</v>
      </c>
      <c r="I75" t="str">
        <f t="shared" si="8"/>
        <v>"maxWidth":1600,</v>
      </c>
      <c r="J75" t="str">
        <f t="shared" si="9"/>
        <v>"maxHeight":2699,</v>
      </c>
      <c r="K75" t="str">
        <f t="shared" si="10"/>
        <v>"orientation":"portrait",</v>
      </c>
      <c r="L75" t="str">
        <f t="shared" si="11"/>
        <v>"title":"Matthew Olyphant - Los Angeles - 2011 - Spray paint,oil,oil paint stick,charcoal,on canvas - 34&amp;#34; x 60&amp;#34;"</v>
      </c>
      <c r="M75" t="str">
        <f t="shared" si="12"/>
        <v>"imgUrl":"Matthew-Olyphant-Los-Angeles-2011.jpg","maxWidth":1600,"maxHeight":2699,"orientation":"portrait","title":"Matthew Olyphant - Los Angeles - 2011 - Spray paint,oil,oil paint stick,charcoal,on canvas - 34&amp;#34; x 60&amp;#34;"</v>
      </c>
      <c r="N75" t="str">
        <f t="shared" si="13"/>
        <v>"74":{"imgUrl":"Matthew-Olyphant-Los-Angeles-2011.jpg","maxWidth":1600,"maxHeight":2699,"orientation":"portrait","title":"Matthew Olyphant - Los Angeles - 2011 - Spray paint,oil,oil paint stick,charcoal,on canvas - 34&amp;#34; x 60&amp;#34;"},</v>
      </c>
    </row>
    <row r="76" spans="1:14">
      <c r="A76">
        <v>75</v>
      </c>
      <c r="B76" t="s">
        <v>477</v>
      </c>
      <c r="C76" t="s">
        <v>478</v>
      </c>
      <c r="D76" t="s">
        <v>236</v>
      </c>
      <c r="E76" t="s">
        <v>479</v>
      </c>
      <c r="F76" t="s">
        <v>243</v>
      </c>
      <c r="G76" t="s">
        <v>480</v>
      </c>
      <c r="H76" t="str">
        <f t="shared" si="7"/>
        <v>"imgUrl":"Matthew-Olyphant-The-Palms-2011.jpg",</v>
      </c>
      <c r="I76" t="str">
        <f t="shared" si="8"/>
        <v>"maxWidth":1600,</v>
      </c>
      <c r="J76" t="str">
        <f t="shared" si="9"/>
        <v>"maxHeight":2636,</v>
      </c>
      <c r="K76" t="str">
        <f t="shared" si="10"/>
        <v>"orientation":"portrait",</v>
      </c>
      <c r="L76" t="str">
        <f t="shared" si="11"/>
        <v>"title":"Matthew Olyphant - The Palms - 2011 - Spray paint,oil,oil paint stick,charcoal,on canvas - 34&amp;#34; x 60&amp;#34;"</v>
      </c>
      <c r="M76" t="str">
        <f t="shared" si="12"/>
        <v>"imgUrl":"Matthew-Olyphant-The-Palms-2011.jpg","maxWidth":1600,"maxHeight":2636,"orientation":"portrait","title":"Matthew Olyphant - The Palms - 2011 - Spray paint,oil,oil paint stick,charcoal,on canvas - 34&amp;#34; x 60&amp;#34;"</v>
      </c>
      <c r="N76" t="str">
        <f t="shared" si="13"/>
        <v>"75":{"imgUrl":"Matthew-Olyphant-The-Palms-2011.jpg","maxWidth":1600,"maxHeight":2636,"orientation":"portrait","title":"Matthew Olyphant - The Palms - 2011 - Spray paint,oil,oil paint stick,charcoal,on canvas - 34&amp;#34; x 60&amp;#34;"},</v>
      </c>
    </row>
    <row r="77" spans="1:14">
      <c r="A77">
        <v>76</v>
      </c>
      <c r="B77" t="s">
        <v>481</v>
      </c>
      <c r="C77" t="s">
        <v>482</v>
      </c>
      <c r="D77" t="s">
        <v>236</v>
      </c>
      <c r="E77" t="s">
        <v>483</v>
      </c>
      <c r="F77" t="s">
        <v>238</v>
      </c>
      <c r="G77" t="s">
        <v>484</v>
      </c>
      <c r="H77" t="str">
        <f t="shared" si="7"/>
        <v>"imgUrl":"Matthew-Olyphant-Lake-Shore-2011.jpg",</v>
      </c>
      <c r="I77" t="str">
        <f t="shared" si="8"/>
        <v>"maxWidth":1600,</v>
      </c>
      <c r="J77" t="str">
        <f t="shared" si="9"/>
        <v>"maxHeight":1222,</v>
      </c>
      <c r="K77" t="str">
        <f t="shared" si="10"/>
        <v>"orientation":"landscape",</v>
      </c>
      <c r="L77" t="str">
        <f t="shared" si="11"/>
        <v>"title":"Matthew Olyphant - Lake Shore - 2011 - Spray paint,charcoal,oil,oil paint stick,on canvas - 32&amp;#34; x 44&amp;#34;"</v>
      </c>
      <c r="M77" t="str">
        <f t="shared" si="12"/>
        <v>"imgUrl":"Matthew-Olyphant-Lake-Shore-2011.jpg","maxWidth":1600,"maxHeight":1222,"orientation":"landscape","title":"Matthew Olyphant - Lake Shore - 2011 - Spray paint,charcoal,oil,oil paint stick,on canvas - 32&amp;#34; x 44&amp;#34;"</v>
      </c>
      <c r="N77" t="str">
        <f t="shared" si="13"/>
        <v>"76":{"imgUrl":"Matthew-Olyphant-Lake-Shore-2011.jpg","maxWidth":1600,"maxHeight":1222,"orientation":"landscape","title":"Matthew Olyphant - Lake Shore - 2011 - Spray paint,charcoal,oil,oil paint stick,on canvas - 32&amp;#34; x 44&amp;#34;"},</v>
      </c>
    </row>
    <row r="78" spans="1:14">
      <c r="A78">
        <v>77</v>
      </c>
      <c r="B78" t="s">
        <v>485</v>
      </c>
      <c r="C78" t="s">
        <v>486</v>
      </c>
      <c r="D78" t="s">
        <v>236</v>
      </c>
      <c r="E78" t="s">
        <v>427</v>
      </c>
      <c r="F78" t="s">
        <v>238</v>
      </c>
      <c r="G78" t="s">
        <v>487</v>
      </c>
      <c r="H78" t="str">
        <f t="shared" si="7"/>
        <v>"imgUrl":"Matthew-Olyphant-Espana-2011.jpg",</v>
      </c>
      <c r="I78" t="str">
        <f t="shared" si="8"/>
        <v>"maxWidth":1600,</v>
      </c>
      <c r="J78" t="str">
        <f t="shared" si="9"/>
        <v>"maxHeight":1090,</v>
      </c>
      <c r="K78" t="str">
        <f t="shared" si="10"/>
        <v>"orientation":"landscape",</v>
      </c>
      <c r="L78" t="str">
        <f t="shared" si="11"/>
        <v>"title":"Matthew Olyphant - Espana - 2011 - Spray paint,charcoal,on canvas - 46&amp;#34; x 72&amp;#34;"</v>
      </c>
      <c r="M78" t="str">
        <f t="shared" si="12"/>
        <v>"imgUrl":"Matthew-Olyphant-Espana-2011.jpg","maxWidth":1600,"maxHeight":1090,"orientation":"landscape","title":"Matthew Olyphant - Espana - 2011 - Spray paint,charcoal,on canvas - 46&amp;#34; x 72&amp;#34;"</v>
      </c>
      <c r="N78" t="str">
        <f t="shared" si="13"/>
        <v>"77":{"imgUrl":"Matthew-Olyphant-Espana-2011.jpg","maxWidth":1600,"maxHeight":1090,"orientation":"landscape","title":"Matthew Olyphant - Espana - 2011 - Spray paint,charcoal,on canvas - 46&amp;#34; x 72&amp;#34;"},</v>
      </c>
    </row>
    <row r="79" spans="1:14">
      <c r="A79">
        <v>78</v>
      </c>
      <c r="B79" t="s">
        <v>488</v>
      </c>
      <c r="C79" t="s">
        <v>489</v>
      </c>
      <c r="D79" t="s">
        <v>236</v>
      </c>
      <c r="E79" t="s">
        <v>490</v>
      </c>
      <c r="F79" t="s">
        <v>238</v>
      </c>
      <c r="G79" t="s">
        <v>491</v>
      </c>
      <c r="H79" t="str">
        <f t="shared" si="7"/>
        <v>"imgUrl":"Matthew-Olyphant-GG-Haze-2011.jpg",</v>
      </c>
      <c r="I79" t="str">
        <f t="shared" si="8"/>
        <v>"maxWidth":1600,</v>
      </c>
      <c r="J79" t="str">
        <f t="shared" si="9"/>
        <v>"maxHeight":1267,</v>
      </c>
      <c r="K79" t="str">
        <f t="shared" si="10"/>
        <v>"orientation":"landscape",</v>
      </c>
      <c r="L79" t="str">
        <f t="shared" si="11"/>
        <v>"title":"Matthew Olyphant - GG Haze - 2011 - Spray paint,oil,oil paint stick,charcoal,on canvas - 44&amp;#34; x 56&amp;#34;"</v>
      </c>
      <c r="M79" t="str">
        <f t="shared" si="12"/>
        <v>"imgUrl":"Matthew-Olyphant-GG-Haze-2011.jpg","maxWidth":1600,"maxHeight":1267,"orientation":"landscape","title":"Matthew Olyphant - GG Haze - 2011 - Spray paint,oil,oil paint stick,charcoal,on canvas - 44&amp;#34; x 56&amp;#34;"</v>
      </c>
      <c r="N79" t="str">
        <f t="shared" si="13"/>
        <v>"78":{"imgUrl":"Matthew-Olyphant-GG-Haze-2011.jpg","maxWidth":1600,"maxHeight":1267,"orientation":"landscape","title":"Matthew Olyphant - GG Haze - 2011 - Spray paint,oil,oil paint stick,charcoal,on canvas - 44&amp;#34; x 56&amp;#34;"},</v>
      </c>
    </row>
    <row r="80" spans="1:14">
      <c r="A80">
        <v>79</v>
      </c>
      <c r="B80" t="s">
        <v>492</v>
      </c>
      <c r="C80" t="s">
        <v>493</v>
      </c>
      <c r="D80" t="s">
        <v>236</v>
      </c>
      <c r="E80" t="s">
        <v>494</v>
      </c>
      <c r="F80" t="s">
        <v>243</v>
      </c>
      <c r="G80" t="s">
        <v>495</v>
      </c>
      <c r="H80" t="str">
        <f t="shared" si="7"/>
        <v>"imgUrl":"Matthew-Olyphant-Transamerica-&amp;-Crimson-2011.jpg",</v>
      </c>
      <c r="I80" t="str">
        <f t="shared" si="8"/>
        <v>"maxWidth":1600,</v>
      </c>
      <c r="J80" t="str">
        <f t="shared" si="9"/>
        <v>"maxHeight":2023,</v>
      </c>
      <c r="K80" t="str">
        <f t="shared" si="10"/>
        <v>"orientation":"portrait",</v>
      </c>
      <c r="L80" t="str">
        <f t="shared" si="11"/>
        <v>"title":"Matthew Olyphant - Transamerica &amp; Crimson - 2011 - Spray paint,acrylic,oil paint stick,oil,charcoal,on canvas - 44&amp;#34; x 54&amp;#34;"</v>
      </c>
      <c r="M80" t="str">
        <f t="shared" si="12"/>
        <v>"imgUrl":"Matthew-Olyphant-Transamerica-&amp;-Crimson-2011.jpg","maxWidth":1600,"maxHeight":2023,"orientation":"portrait","title":"Matthew Olyphant - Transamerica &amp; Crimson - 2011 - Spray paint,acrylic,oil paint stick,oil,charcoal,on canvas - 44&amp;#34; x 54&amp;#34;"</v>
      </c>
      <c r="N80" t="str">
        <f t="shared" si="13"/>
        <v>"79":{"imgUrl":"Matthew-Olyphant-Transamerica-&amp;-Crimson-2011.jpg","maxWidth":1600,"maxHeight":2023,"orientation":"portrait","title":"Matthew Olyphant - Transamerica &amp; Crimson - 2011 - Spray paint,acrylic,oil paint stick,oil,charcoal,on canvas - 44&amp;#34; x 54&amp;#34;"},</v>
      </c>
    </row>
    <row r="81" spans="1:14">
      <c r="A81">
        <v>80</v>
      </c>
      <c r="B81" t="s">
        <v>496</v>
      </c>
      <c r="C81" t="s">
        <v>497</v>
      </c>
      <c r="D81" t="s">
        <v>236</v>
      </c>
      <c r="E81" t="s">
        <v>498</v>
      </c>
      <c r="F81" t="s">
        <v>238</v>
      </c>
      <c r="G81" t="s">
        <v>499</v>
      </c>
      <c r="H81" t="str">
        <f t="shared" si="7"/>
        <v>"imgUrl":"Matthew-Olyphant-GG-and-black-2011.jpg",</v>
      </c>
      <c r="I81" t="str">
        <f t="shared" si="8"/>
        <v>"maxWidth":1600,</v>
      </c>
      <c r="J81" t="str">
        <f t="shared" si="9"/>
        <v>"maxHeight":1274,</v>
      </c>
      <c r="K81" t="str">
        <f t="shared" si="10"/>
        <v>"orientation":"landscape",</v>
      </c>
      <c r="L81" t="str">
        <f t="shared" si="11"/>
        <v>"title":"Matthew Olyphant - GG and black - 2011 - Spray paint,oil,charcoal,on canvas - 46&amp;#34; x 54&amp;#34;"</v>
      </c>
      <c r="M81" t="str">
        <f t="shared" si="12"/>
        <v>"imgUrl":"Matthew-Olyphant-GG-and-black-2011.jpg","maxWidth":1600,"maxHeight":1274,"orientation":"landscape","title":"Matthew Olyphant - GG and black - 2011 - Spray paint,oil,charcoal,on canvas - 46&amp;#34; x 54&amp;#34;"</v>
      </c>
      <c r="N81" t="str">
        <f t="shared" si="13"/>
        <v>"80":{"imgUrl":"Matthew-Olyphant-GG-and-black-2011.jpg","maxWidth":1600,"maxHeight":1274,"orientation":"landscape","title":"Matthew Olyphant - GG and black - 2011 - Spray paint,oil,charcoal,on canvas - 46&amp;#34; x 54&amp;#34;"},</v>
      </c>
    </row>
    <row r="82" spans="1:14">
      <c r="A82">
        <v>81</v>
      </c>
      <c r="B82" t="s">
        <v>500</v>
      </c>
      <c r="C82" t="s">
        <v>501</v>
      </c>
      <c r="D82" t="s">
        <v>236</v>
      </c>
      <c r="E82" t="s">
        <v>471</v>
      </c>
      <c r="F82" t="s">
        <v>243</v>
      </c>
      <c r="G82" t="s">
        <v>502</v>
      </c>
      <c r="H82" t="str">
        <f t="shared" si="7"/>
        <v>"imgUrl":"Matthew-Olyphant-GG-Giant-2011.jpg",</v>
      </c>
      <c r="I82" t="str">
        <f t="shared" si="8"/>
        <v>"maxWidth":1600,</v>
      </c>
      <c r="J82" t="str">
        <f t="shared" si="9"/>
        <v>"maxHeight":2058,</v>
      </c>
      <c r="K82" t="str">
        <f t="shared" si="10"/>
        <v>"orientation":"portrait",</v>
      </c>
      <c r="L82" t="str">
        <f t="shared" si="11"/>
        <v>"title":"Matthew Olyphant - GG Giant - 2011 - Acrylic,spray paint,on canvas - 44&amp;#34; x 48&amp;#34;"</v>
      </c>
      <c r="M82" t="str">
        <f t="shared" si="12"/>
        <v>"imgUrl":"Matthew-Olyphant-GG-Giant-2011.jpg","maxWidth":1600,"maxHeight":2058,"orientation":"portrait","title":"Matthew Olyphant - GG Giant - 2011 - Acrylic,spray paint,on canvas - 44&amp;#34; x 48&amp;#34;"</v>
      </c>
      <c r="N82" t="str">
        <f t="shared" si="13"/>
        <v>"81":{"imgUrl":"Matthew-Olyphant-GG-Giant-2011.jpg","maxWidth":1600,"maxHeight":2058,"orientation":"portrait","title":"Matthew Olyphant - GG Giant - 2011 - Acrylic,spray paint,on canvas - 44&amp;#34; x 48&amp;#34;"},</v>
      </c>
    </row>
    <row r="83" spans="1:14">
      <c r="A83">
        <v>82</v>
      </c>
      <c r="B83" t="s">
        <v>503</v>
      </c>
      <c r="C83" t="s">
        <v>504</v>
      </c>
      <c r="D83" t="s">
        <v>236</v>
      </c>
      <c r="E83" t="s">
        <v>505</v>
      </c>
      <c r="F83" t="s">
        <v>243</v>
      </c>
      <c r="G83" t="s">
        <v>506</v>
      </c>
      <c r="H83" t="str">
        <f t="shared" si="7"/>
        <v>"imgUrl":"Matthew-Olyphant-Venice-2011.jpg",</v>
      </c>
      <c r="I83" t="str">
        <f t="shared" si="8"/>
        <v>"maxWidth":1600,</v>
      </c>
      <c r="J83" t="str">
        <f t="shared" si="9"/>
        <v>"maxHeight":1683,</v>
      </c>
      <c r="K83" t="str">
        <f t="shared" si="10"/>
        <v>"orientation":"portrait",</v>
      </c>
      <c r="L83" t="str">
        <f t="shared" si="11"/>
        <v>"title":"Matthew Olyphant - Venice - 2011 - Spray paint,oil,oil paint stick,charcoal,on canvas - 48&amp;#34; x 48&amp;#34;"</v>
      </c>
      <c r="M83" t="str">
        <f t="shared" si="12"/>
        <v>"imgUrl":"Matthew-Olyphant-Venice-2011.jpg","maxWidth":1600,"maxHeight":1683,"orientation":"portrait","title":"Matthew Olyphant - Venice - 2011 - Spray paint,oil,oil paint stick,charcoal,on canvas - 48&amp;#34; x 48&amp;#34;"</v>
      </c>
      <c r="N83" t="str">
        <f t="shared" si="13"/>
        <v>"82":{"imgUrl":"Matthew-Olyphant-Venice-2011.jpg","maxWidth":1600,"maxHeight":1683,"orientation":"portrait","title":"Matthew Olyphant - Venice - 2011 - Spray paint,oil,oil paint stick,charcoal,on canvas - 48&amp;#34; x 48&amp;#34;"},</v>
      </c>
    </row>
    <row r="84" spans="1:14">
      <c r="A84">
        <v>83</v>
      </c>
      <c r="B84" t="s">
        <v>507</v>
      </c>
      <c r="C84" t="s">
        <v>508</v>
      </c>
      <c r="D84" t="s">
        <v>236</v>
      </c>
      <c r="E84" t="s">
        <v>509</v>
      </c>
      <c r="F84" t="s">
        <v>243</v>
      </c>
      <c r="G84" t="s">
        <v>510</v>
      </c>
      <c r="H84" t="str">
        <f t="shared" si="7"/>
        <v>"imgUrl":"Matthew-Olyphant-Hermosa-2011.jpg",</v>
      </c>
      <c r="I84" t="str">
        <f t="shared" si="8"/>
        <v>"maxWidth":1600,</v>
      </c>
      <c r="J84" t="str">
        <f t="shared" si="9"/>
        <v>"maxHeight":1677,</v>
      </c>
      <c r="K84" t="str">
        <f t="shared" si="10"/>
        <v>"orientation":"portrait",</v>
      </c>
      <c r="L84" t="str">
        <f t="shared" si="11"/>
        <v>"title":"Matthew Olyphant - Hermosa - 2011 - Spray paint,oil,oil paint stick,charcoal,on canvas - 48&amp;#34; x 48&amp;#34;"</v>
      </c>
      <c r="M84" t="str">
        <f t="shared" si="12"/>
        <v>"imgUrl":"Matthew-Olyphant-Hermosa-2011.jpg","maxWidth":1600,"maxHeight":1677,"orientation":"portrait","title":"Matthew Olyphant - Hermosa - 2011 - Spray paint,oil,oil paint stick,charcoal,on canvas - 48&amp;#34; x 48&amp;#34;"</v>
      </c>
      <c r="N84" t="str">
        <f t="shared" si="13"/>
        <v>"83":{"imgUrl":"Matthew-Olyphant-Hermosa-2011.jpg","maxWidth":1600,"maxHeight":1677,"orientation":"portrait","title":"Matthew Olyphant - Hermosa - 2011 - Spray paint,oil,oil paint stick,charcoal,on canvas - 48&amp;#34; x 48&amp;#34;"},</v>
      </c>
    </row>
    <row r="85" spans="1:14">
      <c r="A85">
        <v>84</v>
      </c>
      <c r="B85" t="s">
        <v>511</v>
      </c>
      <c r="C85" t="s">
        <v>512</v>
      </c>
      <c r="D85" t="s">
        <v>236</v>
      </c>
      <c r="E85" t="s">
        <v>513</v>
      </c>
      <c r="F85" t="s">
        <v>243</v>
      </c>
      <c r="G85" t="s">
        <v>514</v>
      </c>
      <c r="H85" t="str">
        <f t="shared" si="7"/>
        <v>"imgUrl":"Matthew-Olyphant-Santa-Monica-2011.jpg",</v>
      </c>
      <c r="I85" t="str">
        <f t="shared" si="8"/>
        <v>"maxWidth":1600,</v>
      </c>
      <c r="J85" t="str">
        <f t="shared" si="9"/>
        <v>"maxHeight":2056,</v>
      </c>
      <c r="K85" t="str">
        <f t="shared" si="10"/>
        <v>"orientation":"portrait",</v>
      </c>
      <c r="L85" t="str">
        <f t="shared" si="11"/>
        <v>"title":"Matthew Olyphant - Santa Monica - 2011 - Spray paint,charcoal,oil,oil paint stick,gesso,on canvas - 36&amp;#34; x 48&amp;#34;"</v>
      </c>
      <c r="M85" t="str">
        <f t="shared" si="12"/>
        <v>"imgUrl":"Matthew-Olyphant-Santa-Monica-2011.jpg","maxWidth":1600,"maxHeight":2056,"orientation":"portrait","title":"Matthew Olyphant - Santa Monica - 2011 - Spray paint,charcoal,oil,oil paint stick,gesso,on canvas - 36&amp;#34; x 48&amp;#34;"</v>
      </c>
      <c r="N85" t="str">
        <f t="shared" si="13"/>
        <v>"84":{"imgUrl":"Matthew-Olyphant-Santa-Monica-2011.jpg","maxWidth":1600,"maxHeight":2056,"orientation":"portrait","title":"Matthew Olyphant - Santa Monica - 2011 - Spray paint,charcoal,oil,oil paint stick,gesso,on canvas - 36&amp;#34; x 48&amp;#34;"},</v>
      </c>
    </row>
    <row r="86" spans="1:14">
      <c r="A86">
        <v>85</v>
      </c>
      <c r="B86" t="s">
        <v>515</v>
      </c>
      <c r="C86" t="s">
        <v>516</v>
      </c>
      <c r="D86" t="s">
        <v>236</v>
      </c>
      <c r="E86" t="s">
        <v>517</v>
      </c>
      <c r="F86" t="s">
        <v>243</v>
      </c>
      <c r="G86" t="s">
        <v>518</v>
      </c>
      <c r="H86" t="str">
        <f t="shared" si="7"/>
        <v>"imgUrl":"Matthew-Olyphant-Dog-Town-2011.jpg",</v>
      </c>
      <c r="I86" t="str">
        <f t="shared" si="8"/>
        <v>"maxWidth":1600,</v>
      </c>
      <c r="J86" t="str">
        <f t="shared" si="9"/>
        <v>"maxHeight":3218,</v>
      </c>
      <c r="K86" t="str">
        <f t="shared" si="10"/>
        <v>"orientation":"portrait",</v>
      </c>
      <c r="L86" t="str">
        <f t="shared" si="11"/>
        <v>"title":"Matthew Olyphant - Dog Town - 2011 - Spray paint,charcoal,oil,on canvas - 24&amp;#34; x 46&amp;#34;"</v>
      </c>
      <c r="M86" t="str">
        <f t="shared" si="12"/>
        <v>"imgUrl":"Matthew-Olyphant-Dog-Town-2011.jpg","maxWidth":1600,"maxHeight":3218,"orientation":"portrait","title":"Matthew Olyphant - Dog Town - 2011 - Spray paint,charcoal,oil,on canvas - 24&amp;#34; x 46&amp;#34;"</v>
      </c>
      <c r="N86" t="str">
        <f t="shared" si="13"/>
        <v>"85":{"imgUrl":"Matthew-Olyphant-Dog-Town-2011.jpg","maxWidth":1600,"maxHeight":3218,"orientation":"portrait","title":"Matthew Olyphant - Dog Town - 2011 - Spray paint,charcoal,oil,on canvas - 24&amp;#34; x 46&amp;#34;"},</v>
      </c>
    </row>
    <row r="87" spans="1:14">
      <c r="A87">
        <v>86</v>
      </c>
      <c r="B87" t="s">
        <v>519</v>
      </c>
      <c r="C87" t="s">
        <v>520</v>
      </c>
      <c r="D87" t="s">
        <v>236</v>
      </c>
      <c r="E87" t="s">
        <v>521</v>
      </c>
      <c r="F87" t="s">
        <v>238</v>
      </c>
      <c r="G87" t="s">
        <v>522</v>
      </c>
      <c r="H87" t="str">
        <f t="shared" si="7"/>
        <v>"imgUrl":"Matthew-Olyphant-Hollywood-2011.jpg",</v>
      </c>
      <c r="I87" t="str">
        <f t="shared" si="8"/>
        <v>"maxWidth":1600,</v>
      </c>
      <c r="J87" t="str">
        <f t="shared" si="9"/>
        <v>"maxHeight":1255,</v>
      </c>
      <c r="K87" t="str">
        <f t="shared" si="10"/>
        <v>"orientation":"landscape",</v>
      </c>
      <c r="L87" t="str">
        <f t="shared" si="11"/>
        <v>"title":"Matthew Olyphant - Hollywood - 2011 - Oil,oil paint stick,acrylic,gesso,spray paint,on canvas - 44&amp;#34; x 56&amp;#34;"</v>
      </c>
      <c r="M87" t="str">
        <f t="shared" si="12"/>
        <v>"imgUrl":"Matthew-Olyphant-Hollywood-2011.jpg","maxWidth":1600,"maxHeight":1255,"orientation":"landscape","title":"Matthew Olyphant - Hollywood - 2011 - Oil,oil paint stick,acrylic,gesso,spray paint,on canvas - 44&amp;#34; x 56&amp;#34;"</v>
      </c>
      <c r="N87" t="str">
        <f t="shared" si="13"/>
        <v>"86":{"imgUrl":"Matthew-Olyphant-Hollywood-2011.jpg","maxWidth":1600,"maxHeight":1255,"orientation":"landscape","title":"Matthew Olyphant - Hollywood - 2011 - Oil,oil paint stick,acrylic,gesso,spray paint,on canvas - 44&amp;#34; x 56&amp;#34;"},</v>
      </c>
    </row>
    <row r="88" spans="1:14">
      <c r="A88">
        <v>87</v>
      </c>
      <c r="B88" t="s">
        <v>523</v>
      </c>
      <c r="C88" t="s">
        <v>524</v>
      </c>
      <c r="D88" t="s">
        <v>236</v>
      </c>
      <c r="E88" t="s">
        <v>525</v>
      </c>
      <c r="F88" t="s">
        <v>243</v>
      </c>
      <c r="G88" t="s">
        <v>526</v>
      </c>
      <c r="H88" t="str">
        <f t="shared" si="7"/>
        <v>"imgUrl":"Matthew-Olyphant-Newport-2011.jpg",</v>
      </c>
      <c r="I88" t="str">
        <f t="shared" si="8"/>
        <v>"maxWidth":1600,</v>
      </c>
      <c r="J88" t="str">
        <f t="shared" si="9"/>
        <v>"maxHeight":1603,</v>
      </c>
      <c r="K88" t="str">
        <f t="shared" si="10"/>
        <v>"orientation":"portrait",</v>
      </c>
      <c r="L88" t="str">
        <f t="shared" si="11"/>
        <v>"title":"Matthew Olyphant - Newport - 2011 - Diptych - Spray paint,charcoal,oil,oil paint stick,on canvas - 48&amp;#34; x 52&amp;#34;"</v>
      </c>
      <c r="M88" t="str">
        <f t="shared" si="12"/>
        <v>"imgUrl":"Matthew-Olyphant-Newport-2011.jpg","maxWidth":1600,"maxHeight":1603,"orientation":"portrait","title":"Matthew Olyphant - Newport - 2011 - Diptych - Spray paint,charcoal,oil,oil paint stick,on canvas - 48&amp;#34; x 52&amp;#34;"</v>
      </c>
      <c r="N88" t="str">
        <f t="shared" si="13"/>
        <v>"87":{"imgUrl":"Matthew-Olyphant-Newport-2011.jpg","maxWidth":1600,"maxHeight":1603,"orientation":"portrait","title":"Matthew Olyphant - Newport - 2011 - Diptych - Spray paint,charcoal,oil,oil paint stick,on canvas - 48&amp;#34; x 52&amp;#34;"},</v>
      </c>
    </row>
    <row r="89" spans="1:14">
      <c r="A89">
        <v>88</v>
      </c>
      <c r="B89" t="s">
        <v>527</v>
      </c>
      <c r="C89" t="s">
        <v>528</v>
      </c>
      <c r="D89" t="s">
        <v>236</v>
      </c>
      <c r="E89" t="s">
        <v>529</v>
      </c>
      <c r="F89" t="s">
        <v>238</v>
      </c>
      <c r="G89" t="s">
        <v>530</v>
      </c>
      <c r="H89" t="str">
        <f t="shared" si="7"/>
        <v>"imgUrl":"Matthew-Olyphant-Santa-Monica-II-2011.jpg",</v>
      </c>
      <c r="I89" t="str">
        <f t="shared" si="8"/>
        <v>"maxWidth":1600,</v>
      </c>
      <c r="J89" t="str">
        <f t="shared" si="9"/>
        <v>"maxHeight":1282,</v>
      </c>
      <c r="K89" t="str">
        <f t="shared" si="10"/>
        <v>"orientation":"landscape",</v>
      </c>
      <c r="L89" t="str">
        <f t="shared" si="11"/>
        <v>"title":"Matthew Olyphant - Santa Monica II - 2011 - Spray paint,oil,gesso,charcoal,oil paint stick,on canvas - 46&amp;#34; x 66&amp;#34;"</v>
      </c>
      <c r="M89" t="str">
        <f t="shared" si="12"/>
        <v>"imgUrl":"Matthew-Olyphant-Santa-Monica-II-2011.jpg","maxWidth":1600,"maxHeight":1282,"orientation":"landscape","title":"Matthew Olyphant - Santa Monica II - 2011 - Spray paint,oil,gesso,charcoal,oil paint stick,on canvas - 46&amp;#34; x 66&amp;#34;"</v>
      </c>
      <c r="N89" t="str">
        <f t="shared" si="13"/>
        <v>"88":{"imgUrl":"Matthew-Olyphant-Santa-Monica-II-2011.jpg","maxWidth":1600,"maxHeight":1282,"orientation":"landscape","title":"Matthew Olyphant - Santa Monica II - 2011 - Spray paint,oil,gesso,charcoal,oil paint stick,on canvas - 46&amp;#34; x 66&amp;#34;"},</v>
      </c>
    </row>
    <row r="90" spans="1:14">
      <c r="A90">
        <v>89</v>
      </c>
      <c r="B90" t="s">
        <v>531</v>
      </c>
      <c r="C90" t="s">
        <v>532</v>
      </c>
      <c r="D90" t="s">
        <v>236</v>
      </c>
      <c r="E90" t="s">
        <v>533</v>
      </c>
      <c r="F90" t="s">
        <v>243</v>
      </c>
      <c r="G90" t="s">
        <v>534</v>
      </c>
      <c r="H90" t="str">
        <f t="shared" si="7"/>
        <v>"imgUrl":"Matthew-Olyphant-City-of-Angels-2011.jpg",</v>
      </c>
      <c r="I90" t="str">
        <f t="shared" si="8"/>
        <v>"maxWidth":1600,</v>
      </c>
      <c r="J90" t="str">
        <f t="shared" si="9"/>
        <v>"maxHeight":1632,</v>
      </c>
      <c r="K90" t="str">
        <f t="shared" si="10"/>
        <v>"orientation":"portrait",</v>
      </c>
      <c r="L90" t="str">
        <f t="shared" si="11"/>
        <v>"title":"Matthew Olyphant - City of Angels - 2011 - Spray paint,charcoal,on canvas - 12&amp;#34; x 12&amp;#34;"</v>
      </c>
      <c r="M90" t="str">
        <f t="shared" si="12"/>
        <v>"imgUrl":"Matthew-Olyphant-City-of-Angels-2011.jpg","maxWidth":1600,"maxHeight":1632,"orientation":"portrait","title":"Matthew Olyphant - City of Angels - 2011 - Spray paint,charcoal,on canvas - 12&amp;#34; x 12&amp;#34;"</v>
      </c>
      <c r="N90" t="str">
        <f t="shared" si="13"/>
        <v>"89":{"imgUrl":"Matthew-Olyphant-City-of-Angels-2011.jpg","maxWidth":1600,"maxHeight":1632,"orientation":"portrait","title":"Matthew Olyphant - City of Angels - 2011 - Spray paint,charcoal,on canvas - 12&amp;#34; x 12&amp;#34;"},</v>
      </c>
    </row>
    <row r="91" spans="1:14">
      <c r="A91">
        <v>90</v>
      </c>
      <c r="B91" t="s">
        <v>535</v>
      </c>
      <c r="C91" t="s">
        <v>536</v>
      </c>
      <c r="D91" t="s">
        <v>236</v>
      </c>
      <c r="E91" t="s">
        <v>537</v>
      </c>
      <c r="F91" t="s">
        <v>243</v>
      </c>
      <c r="G91" t="s">
        <v>538</v>
      </c>
      <c r="H91" t="str">
        <f t="shared" si="7"/>
        <v>"imgUrl":"Matthew-Olyphant-Los-Angeles-(skyline)-2011.jpg",</v>
      </c>
      <c r="I91" t="str">
        <f t="shared" si="8"/>
        <v>"maxWidth":1600,</v>
      </c>
      <c r="J91" t="str">
        <f t="shared" si="9"/>
        <v>"maxHeight":971,</v>
      </c>
      <c r="K91" t="str">
        <f t="shared" si="10"/>
        <v>"orientation":"portrait",</v>
      </c>
      <c r="L91" t="str">
        <f t="shared" si="11"/>
        <v>"title":"Matthew Olyphant - Los Angeles (skyline) - 2011 - Charcoal,spray paint,oil,on canvas - 32&amp;#34; x 72&amp;#34;"</v>
      </c>
      <c r="M91" t="str">
        <f t="shared" si="12"/>
        <v>"imgUrl":"Matthew-Olyphant-Los-Angeles-(skyline)-2011.jpg","maxWidth":1600,"maxHeight":971,"orientation":"portrait","title":"Matthew Olyphant - Los Angeles (skyline) - 2011 - Charcoal,spray paint,oil,on canvas - 32&amp;#34; x 72&amp;#34;"</v>
      </c>
      <c r="N91" t="str">
        <f t="shared" si="13"/>
        <v>"90":{"imgUrl":"Matthew-Olyphant-Los-Angeles-(skyline)-2011.jpg","maxWidth":1600,"maxHeight":971,"orientation":"portrait","title":"Matthew Olyphant - Los Angeles (skyline) - 2011 - Charcoal,spray paint,oil,on canvas - 32&amp;#34; x 72&amp;#34;"},</v>
      </c>
    </row>
    <row r="92" spans="1:14">
      <c r="A92">
        <v>91</v>
      </c>
      <c r="B92" t="s">
        <v>539</v>
      </c>
      <c r="C92" t="s">
        <v>540</v>
      </c>
      <c r="D92" t="s">
        <v>236</v>
      </c>
      <c r="E92" t="s">
        <v>494</v>
      </c>
      <c r="F92" t="s">
        <v>243</v>
      </c>
      <c r="G92" t="s">
        <v>541</v>
      </c>
      <c r="H92" t="str">
        <f t="shared" si="7"/>
        <v>"imgUrl":"Matthew-Olyphant-California-Uber-Alles-2011.jpg",</v>
      </c>
      <c r="I92" t="str">
        <f t="shared" si="8"/>
        <v>"maxWidth":1600,</v>
      </c>
      <c r="J92" t="str">
        <f t="shared" si="9"/>
        <v>"maxHeight":2023,</v>
      </c>
      <c r="K92" t="str">
        <f t="shared" si="10"/>
        <v>"orientation":"portrait",</v>
      </c>
      <c r="L92" t="str">
        <f t="shared" si="11"/>
        <v>"title":"Matthew Olyphant - California Uber Alles - 2011 - Oil,charcoal,spray paint,on canvas - 46&amp;#34; x 54&amp;#34;"</v>
      </c>
      <c r="M92" t="str">
        <f t="shared" si="12"/>
        <v>"imgUrl":"Matthew-Olyphant-California-Uber-Alles-2011.jpg","maxWidth":1600,"maxHeight":2023,"orientation":"portrait","title":"Matthew Olyphant - California Uber Alles - 2011 - Oil,charcoal,spray paint,on canvas - 46&amp;#34; x 54&amp;#34;"</v>
      </c>
      <c r="N92" t="str">
        <f t="shared" si="13"/>
        <v>"91":{"imgUrl":"Matthew-Olyphant-California-Uber-Alles-2011.jpg","maxWidth":1600,"maxHeight":2023,"orientation":"portrait","title":"Matthew Olyphant - California Uber Alles - 2011 - Oil,charcoal,spray paint,on canvas - 46&amp;#34; x 54&amp;#34;"},</v>
      </c>
    </row>
    <row r="93" spans="1:14">
      <c r="A93">
        <v>92</v>
      </c>
      <c r="B93" t="s">
        <v>542</v>
      </c>
      <c r="C93" t="s">
        <v>543</v>
      </c>
      <c r="D93" t="s">
        <v>236</v>
      </c>
      <c r="E93" t="s">
        <v>544</v>
      </c>
      <c r="F93" t="s">
        <v>243</v>
      </c>
      <c r="G93" t="s">
        <v>545</v>
      </c>
      <c r="H93" t="str">
        <f t="shared" si="7"/>
        <v>"imgUrl":"Matthew-Olyphant-No.-So.-2011.jpg",</v>
      </c>
      <c r="I93" t="str">
        <f t="shared" si="8"/>
        <v>"maxWidth":1600,</v>
      </c>
      <c r="J93" t="str">
        <f t="shared" si="9"/>
        <v>"maxHeight":2034,</v>
      </c>
      <c r="K93" t="str">
        <f t="shared" si="10"/>
        <v>"orientation":"portrait",</v>
      </c>
      <c r="L93" t="str">
        <f t="shared" si="11"/>
        <v>"title":"Matthew Olyphant - No. So. - 2011 - Oil,oil paint stick,spray paint,charcoal,on canvas - 48&amp;#34; x 56&amp;#34;"</v>
      </c>
      <c r="M93" t="str">
        <f t="shared" si="12"/>
        <v>"imgUrl":"Matthew-Olyphant-No.-So.-2011.jpg","maxWidth":1600,"maxHeight":2034,"orientation":"portrait","title":"Matthew Olyphant - No. So. - 2011 - Oil,oil paint stick,spray paint,charcoal,on canvas - 48&amp;#34; x 56&amp;#34;"</v>
      </c>
      <c r="N93" t="str">
        <f t="shared" si="13"/>
        <v>"92":{"imgUrl":"Matthew-Olyphant-No.-So.-2011.jpg","maxWidth":1600,"maxHeight":2034,"orientation":"portrait","title":"Matthew Olyphant - No. So. - 2011 - Oil,oil paint stick,spray paint,charcoal,on canvas - 48&amp;#34; x 56&amp;#34;"},</v>
      </c>
    </row>
    <row r="94" spans="1:14">
      <c r="A94">
        <v>93</v>
      </c>
      <c r="B94" t="s">
        <v>546</v>
      </c>
      <c r="C94" t="s">
        <v>547</v>
      </c>
      <c r="D94" t="s">
        <v>236</v>
      </c>
      <c r="E94" t="s">
        <v>548</v>
      </c>
      <c r="F94" t="s">
        <v>238</v>
      </c>
      <c r="G94" t="s">
        <v>549</v>
      </c>
      <c r="H94" t="str">
        <f t="shared" si="7"/>
        <v>"imgUrl":"Matthew-Olyphant-LA-palms-2011.jpg",</v>
      </c>
      <c r="I94" t="str">
        <f t="shared" si="8"/>
        <v>"maxWidth":1600,</v>
      </c>
      <c r="J94" t="str">
        <f t="shared" si="9"/>
        <v>"maxHeight":1278,</v>
      </c>
      <c r="K94" t="str">
        <f t="shared" si="10"/>
        <v>"orientation":"landscape",</v>
      </c>
      <c r="L94" t="str">
        <f t="shared" si="11"/>
        <v>"title":"Matthew Olyphant - LA palms - 2011 - oil,spray paint,charcoal,on canvas - 18&amp;#34; x 22&amp;#34;"</v>
      </c>
      <c r="M94" t="str">
        <f t="shared" si="12"/>
        <v>"imgUrl":"Matthew-Olyphant-LA-palms-2011.jpg","maxWidth":1600,"maxHeight":1278,"orientation":"landscape","title":"Matthew Olyphant - LA palms - 2011 - oil,spray paint,charcoal,on canvas - 18&amp;#34; x 22&amp;#34;"</v>
      </c>
      <c r="N94" t="str">
        <f t="shared" si="13"/>
        <v>"93":{"imgUrl":"Matthew-Olyphant-LA-palms-2011.jpg","maxWidth":1600,"maxHeight":1278,"orientation":"landscape","title":"Matthew Olyphant - LA palms - 2011 - oil,spray paint,charcoal,on canvas - 18&amp;#34; x 22&amp;#34;"},</v>
      </c>
    </row>
    <row r="95" spans="1:14">
      <c r="A95">
        <v>94</v>
      </c>
      <c r="B95" t="s">
        <v>550</v>
      </c>
      <c r="C95" t="s">
        <v>551</v>
      </c>
      <c r="D95" t="s">
        <v>236</v>
      </c>
      <c r="E95" t="s">
        <v>552</v>
      </c>
      <c r="F95" t="s">
        <v>238</v>
      </c>
      <c r="G95" t="s">
        <v>553</v>
      </c>
      <c r="H95" t="str">
        <f t="shared" si="7"/>
        <v>"imgUrl":"Matthew-Olyphant-Twin-Palms-2011.jpg",</v>
      </c>
      <c r="I95" t="str">
        <f t="shared" si="8"/>
        <v>"maxWidth":1600,</v>
      </c>
      <c r="J95" t="str">
        <f t="shared" si="9"/>
        <v>"maxHeight":1599,</v>
      </c>
      <c r="K95" t="str">
        <f t="shared" si="10"/>
        <v>"orientation":"landscape",</v>
      </c>
      <c r="L95" t="str">
        <f t="shared" si="11"/>
        <v>"title":"Matthew Olyphant - Twin Palms - 2011 - oil,charcoal,spray paint,on canvas - 24&amp;#34; x 24&amp;#34;"</v>
      </c>
      <c r="M95" t="str">
        <f t="shared" si="12"/>
        <v>"imgUrl":"Matthew-Olyphant-Twin-Palms-2011.jpg","maxWidth":1600,"maxHeight":1599,"orientation":"landscape","title":"Matthew Olyphant - Twin Palms - 2011 - oil,charcoal,spray paint,on canvas - 24&amp;#34; x 24&amp;#34;"</v>
      </c>
      <c r="N95" t="str">
        <f t="shared" si="13"/>
        <v>"94":{"imgUrl":"Matthew-Olyphant-Twin-Palms-2011.jpg","maxWidth":1600,"maxHeight":1599,"orientation":"landscape","title":"Matthew Olyphant - Twin Palms - 2011 - oil,charcoal,spray paint,on canvas - 24&amp;#34; x 24&amp;#34;"},</v>
      </c>
    </row>
    <row r="96" spans="1:14">
      <c r="A96">
        <v>95</v>
      </c>
      <c r="B96" t="s">
        <v>554</v>
      </c>
      <c r="C96" t="s">
        <v>555</v>
      </c>
      <c r="D96" t="s">
        <v>236</v>
      </c>
      <c r="E96" t="s">
        <v>556</v>
      </c>
      <c r="F96" t="s">
        <v>243</v>
      </c>
      <c r="G96" t="s">
        <v>557</v>
      </c>
      <c r="H96" t="str">
        <f t="shared" si="7"/>
        <v>"imgUrl":"Matthew-Olyphant-Southern-Metropolis-2011.jpg",</v>
      </c>
      <c r="I96" t="str">
        <f t="shared" si="8"/>
        <v>"maxWidth":1600,</v>
      </c>
      <c r="J96" t="str">
        <f t="shared" si="9"/>
        <v>"maxHeight":953,</v>
      </c>
      <c r="K96" t="str">
        <f t="shared" si="10"/>
        <v>"orientation":"portrait",</v>
      </c>
      <c r="L96" t="str">
        <f t="shared" si="11"/>
        <v>"title":"Matthew Olyphant - Southern Metropolis - 2011 - Spray paint,charcoal,oil,oil paint stick,on canvas - 32&amp;#34; x 62&amp;#34;"</v>
      </c>
      <c r="M96" t="str">
        <f t="shared" si="12"/>
        <v>"imgUrl":"Matthew-Olyphant-Southern-Metropolis-2011.jpg","maxWidth":1600,"maxHeight":953,"orientation":"portrait","title":"Matthew Olyphant - Southern Metropolis - 2011 - Spray paint,charcoal,oil,oil paint stick,on canvas - 32&amp;#34; x 62&amp;#34;"</v>
      </c>
      <c r="N96" t="str">
        <f t="shared" si="13"/>
        <v>"95":{"imgUrl":"Matthew-Olyphant-Southern-Metropolis-2011.jpg","maxWidth":1600,"maxHeight":953,"orientation":"portrait","title":"Matthew Olyphant - Southern Metropolis - 2011 - Spray paint,charcoal,oil,oil paint stick,on canvas - 32&amp;#34; x 62&amp;#34;"},</v>
      </c>
    </row>
    <row r="97" spans="1:14">
      <c r="A97">
        <v>96</v>
      </c>
      <c r="B97" t="s">
        <v>558</v>
      </c>
      <c r="C97" t="s">
        <v>559</v>
      </c>
      <c r="D97" t="s">
        <v>236</v>
      </c>
      <c r="E97" t="s">
        <v>291</v>
      </c>
      <c r="F97" t="s">
        <v>243</v>
      </c>
      <c r="G97" t="s">
        <v>560</v>
      </c>
      <c r="H97" t="str">
        <f t="shared" si="7"/>
        <v>"imgUrl":"Matthew-Olyphant-Malibu-Palm-2011.jpg",</v>
      </c>
      <c r="I97" t="str">
        <f t="shared" si="8"/>
        <v>"maxWidth":1600,</v>
      </c>
      <c r="J97" t="str">
        <f t="shared" si="9"/>
        <v>"maxHeight":2040,</v>
      </c>
      <c r="K97" t="str">
        <f t="shared" si="10"/>
        <v>"orientation":"portrait",</v>
      </c>
      <c r="L97" t="str">
        <f t="shared" si="11"/>
        <v>"title":"Matthew Olyphant - Malibu Palm - 2011 - Oil,spray paint,oil paint stick,charcoal,on canvas - 44&amp;#34; x 52&amp;#34;"</v>
      </c>
      <c r="M97" t="str">
        <f t="shared" si="12"/>
        <v>"imgUrl":"Matthew-Olyphant-Malibu-Palm-2011.jpg","maxWidth":1600,"maxHeight":2040,"orientation":"portrait","title":"Matthew Olyphant - Malibu Palm - 2011 - Oil,spray paint,oil paint stick,charcoal,on canvas - 44&amp;#34; x 52&amp;#34;"</v>
      </c>
      <c r="N97" t="str">
        <f t="shared" si="13"/>
        <v>"96":{"imgUrl":"Matthew-Olyphant-Malibu-Palm-2011.jpg","maxWidth":1600,"maxHeight":2040,"orientation":"portrait","title":"Matthew Olyphant - Malibu Palm - 2011 - Oil,spray paint,oil paint stick,charcoal,on canvas - 44&amp;#34; x 52&amp;#34;"},</v>
      </c>
    </row>
    <row r="98" spans="1:14">
      <c r="A98">
        <v>97</v>
      </c>
      <c r="B98" t="s">
        <v>561</v>
      </c>
      <c r="C98" t="s">
        <v>562</v>
      </c>
      <c r="D98" t="s">
        <v>236</v>
      </c>
      <c r="E98" t="s">
        <v>563</v>
      </c>
      <c r="F98" t="s">
        <v>238</v>
      </c>
      <c r="G98" t="s">
        <v>564</v>
      </c>
      <c r="H98" t="str">
        <f t="shared" si="7"/>
        <v>"imgUrl":"Matthew-Olyphant-City-of-Angels-(skyline)-2011.jpg",</v>
      </c>
      <c r="I98" t="str">
        <f t="shared" si="8"/>
        <v>"maxWidth":1600,</v>
      </c>
      <c r="J98" t="str">
        <f t="shared" si="9"/>
        <v>"maxHeight":1256,</v>
      </c>
      <c r="K98" t="str">
        <f t="shared" si="10"/>
        <v>"orientation":"landscape",</v>
      </c>
      <c r="L98" t="str">
        <f t="shared" si="11"/>
        <v>"title":"Matthew Olyphant - City of Angels (skyline) - 2011 - Charcoal,spray paint,oil paint stick,on canvas - 46&amp;#34; x 52&amp;#34;"</v>
      </c>
      <c r="M98" t="str">
        <f t="shared" si="12"/>
        <v>"imgUrl":"Matthew-Olyphant-City-of-Angels-(skyline)-2011.jpg","maxWidth":1600,"maxHeight":1256,"orientation":"landscape","title":"Matthew Olyphant - City of Angels (skyline) - 2011 - Charcoal,spray paint,oil paint stick,on canvas - 46&amp;#34; x 52&amp;#34;"</v>
      </c>
      <c r="N98" t="str">
        <f t="shared" si="13"/>
        <v>"97":{"imgUrl":"Matthew-Olyphant-City-of-Angels-(skyline)-2011.jpg","maxWidth":1600,"maxHeight":1256,"orientation":"landscape","title":"Matthew Olyphant - City of Angels (skyline) - 2011 - Charcoal,spray paint,oil paint stick,on canvas - 46&amp;#34; x 52&amp;#34;"},</v>
      </c>
    </row>
    <row r="99" spans="1:14">
      <c r="A99">
        <v>98</v>
      </c>
      <c r="B99" t="s">
        <v>565</v>
      </c>
      <c r="C99" t="s">
        <v>566</v>
      </c>
      <c r="D99" t="s">
        <v>236</v>
      </c>
      <c r="E99" t="s">
        <v>567</v>
      </c>
      <c r="F99" t="s">
        <v>243</v>
      </c>
      <c r="G99" t="s">
        <v>568</v>
      </c>
      <c r="H99" t="str">
        <f t="shared" si="7"/>
        <v>"imgUrl":"Matthew-Olyphant-Bunny-2011.jpg",</v>
      </c>
      <c r="I99" t="str">
        <f t="shared" si="8"/>
        <v>"maxWidth":1600,</v>
      </c>
      <c r="J99" t="str">
        <f t="shared" si="9"/>
        <v>"maxHeight":1621,</v>
      </c>
      <c r="K99" t="str">
        <f t="shared" si="10"/>
        <v>"orientation":"portrait",</v>
      </c>
      <c r="L99" t="str">
        <f t="shared" si="11"/>
        <v>"title":"Matthew Olyphant - Bunny - 2011 - (trip-tych) Spray paint on canvas - 12&amp;#34; x 12&amp;#34;"</v>
      </c>
      <c r="M99" t="str">
        <f t="shared" si="12"/>
        <v>"imgUrl":"Matthew-Olyphant-Bunny-2011.jpg","maxWidth":1600,"maxHeight":1621,"orientation":"portrait","title":"Matthew Olyphant - Bunny - 2011 - (trip-tych) Spray paint on canvas - 12&amp;#34; x 12&amp;#34;"</v>
      </c>
      <c r="N99" t="str">
        <f t="shared" si="13"/>
        <v>"98":{"imgUrl":"Matthew-Olyphant-Bunny-2011.jpg","maxWidth":1600,"maxHeight":1621,"orientation":"portrait","title":"Matthew Olyphant - Bunny - 2011 - (trip-tych) Spray paint on canvas - 12&amp;#34; x 12&amp;#34;"},</v>
      </c>
    </row>
    <row r="100" spans="1:14">
      <c r="A100">
        <v>99</v>
      </c>
      <c r="B100" t="s">
        <v>569</v>
      </c>
      <c r="C100" t="s">
        <v>570</v>
      </c>
      <c r="D100" t="s">
        <v>236</v>
      </c>
      <c r="E100" t="s">
        <v>571</v>
      </c>
      <c r="F100" t="s">
        <v>243</v>
      </c>
      <c r="G100" t="s">
        <v>572</v>
      </c>
      <c r="H100" t="str">
        <f t="shared" si="7"/>
        <v>"imgUrl":"Matthew-Olyphant-Beverly-Hills-2011.jpg",</v>
      </c>
      <c r="I100" t="str">
        <f t="shared" si="8"/>
        <v>"maxWidth":1600,</v>
      </c>
      <c r="J100" t="str">
        <f t="shared" si="9"/>
        <v>"maxHeight":1615,</v>
      </c>
      <c r="K100" t="str">
        <f t="shared" si="10"/>
        <v>"orientation":"portrait",</v>
      </c>
      <c r="L100" t="str">
        <f t="shared" si="11"/>
        <v>"title":"Matthew Olyphant - Beverly Hills - 2011 - Spray paint charcoal on canvas - 12&amp;#34; x 12&amp;#34;"</v>
      </c>
      <c r="M100" t="str">
        <f t="shared" si="12"/>
        <v>"imgUrl":"Matthew-Olyphant-Beverly-Hills-2011.jpg","maxWidth":1600,"maxHeight":1615,"orientation":"portrait","title":"Matthew Olyphant - Beverly Hills - 2011 - Spray paint charcoal on canvas - 12&amp;#34; x 12&amp;#34;"</v>
      </c>
      <c r="N100" t="str">
        <f t="shared" si="13"/>
        <v>"99":{"imgUrl":"Matthew-Olyphant-Beverly-Hills-2011.jpg","maxWidth":1600,"maxHeight":1615,"orientation":"portrait","title":"Matthew Olyphant - Beverly Hills - 2011 - Spray paint charcoal on canvas - 12&amp;#34; x 12&amp;#34;"},</v>
      </c>
    </row>
    <row r="101" spans="1:14">
      <c r="A101">
        <v>100</v>
      </c>
      <c r="B101" t="s">
        <v>573</v>
      </c>
      <c r="C101" t="s">
        <v>574</v>
      </c>
      <c r="D101" t="s">
        <v>236</v>
      </c>
      <c r="E101" t="s">
        <v>575</v>
      </c>
      <c r="F101" t="s">
        <v>238</v>
      </c>
      <c r="G101" t="s">
        <v>576</v>
      </c>
      <c r="H101" t="str">
        <f t="shared" si="7"/>
        <v>"imgUrl":"Matthew-Olyphant-Wilshire-2011.jpg",</v>
      </c>
      <c r="I101" t="str">
        <f t="shared" si="8"/>
        <v>"maxWidth":1600,</v>
      </c>
      <c r="J101" t="str">
        <f t="shared" si="9"/>
        <v>"maxHeight":1259,</v>
      </c>
      <c r="K101" t="str">
        <f t="shared" si="10"/>
        <v>"orientation":"landscape",</v>
      </c>
      <c r="L101" t="str">
        <f t="shared" si="11"/>
        <v>"title":"Matthew Olyphant - Wilshire - 2011 - Spray paint,charcoal,oil,oil paint stick,on canvas - 44&amp;#34; x 52&amp;#34;"</v>
      </c>
      <c r="M101" t="str">
        <f t="shared" si="12"/>
        <v>"imgUrl":"Matthew-Olyphant-Wilshire-2011.jpg","maxWidth":1600,"maxHeight":1259,"orientation":"landscape","title":"Matthew Olyphant - Wilshire - 2011 - Spray paint,charcoal,oil,oil paint stick,on canvas - 44&amp;#34; x 52&amp;#34;"</v>
      </c>
      <c r="N101" t="str">
        <f t="shared" si="13"/>
        <v>"100":{"imgUrl":"Matthew-Olyphant-Wilshire-2011.jpg","maxWidth":1600,"maxHeight":1259,"orientation":"landscape","title":"Matthew Olyphant - Wilshire - 2011 - Spray paint,charcoal,oil,oil paint stick,on canvas - 44&amp;#34; x 52&amp;#34;"},</v>
      </c>
    </row>
    <row r="102" spans="1:14">
      <c r="A102">
        <v>101</v>
      </c>
      <c r="B102" t="s">
        <v>577</v>
      </c>
      <c r="C102" t="s">
        <v>578</v>
      </c>
      <c r="D102" t="s">
        <v>236</v>
      </c>
      <c r="E102" t="s">
        <v>579</v>
      </c>
      <c r="F102" t="s">
        <v>238</v>
      </c>
      <c r="G102" t="s">
        <v>580</v>
      </c>
      <c r="H102" t="str">
        <f t="shared" si="7"/>
        <v>"imgUrl":"Matthew-Olyphant-Chicago-2010.jpg",</v>
      </c>
      <c r="I102" t="str">
        <f t="shared" si="8"/>
        <v>"maxWidth":1600,</v>
      </c>
      <c r="J102" t="str">
        <f t="shared" si="9"/>
        <v>"maxHeight":1331,</v>
      </c>
      <c r="K102" t="str">
        <f t="shared" si="10"/>
        <v>"orientation":"landscape",</v>
      </c>
      <c r="L102" t="str">
        <f t="shared" si="11"/>
        <v>"title":"Matthew Olyphant - Chicago - 2010 - Spray paint,charcoal,oil,oil paint stick,on canvas - 24&amp;#34; x 32&amp;#34;"</v>
      </c>
      <c r="M102" t="str">
        <f t="shared" si="12"/>
        <v>"imgUrl":"Matthew-Olyphant-Chicago-2010.jpg","maxWidth":1600,"maxHeight":1331,"orientation":"landscape","title":"Matthew Olyphant - Chicago - 2010 - Spray paint,charcoal,oil,oil paint stick,on canvas - 24&amp;#34; x 32&amp;#34;"</v>
      </c>
      <c r="N102" t="str">
        <f t="shared" si="13"/>
        <v>"101":{"imgUrl":"Matthew-Olyphant-Chicago-2010.jpg","maxWidth":1600,"maxHeight":1331,"orientation":"landscape","title":"Matthew Olyphant - Chicago - 2010 - Spray paint,charcoal,oil,oil paint stick,on canvas - 24&amp;#34; x 32&amp;#34;"},</v>
      </c>
    </row>
    <row r="103" spans="1:14">
      <c r="A103">
        <v>102</v>
      </c>
      <c r="B103" t="s">
        <v>581</v>
      </c>
      <c r="C103" t="s">
        <v>582</v>
      </c>
      <c r="D103" t="s">
        <v>236</v>
      </c>
      <c r="E103" t="s">
        <v>375</v>
      </c>
      <c r="F103" t="s">
        <v>238</v>
      </c>
      <c r="G103" t="s">
        <v>583</v>
      </c>
      <c r="H103" t="str">
        <f t="shared" si="7"/>
        <v>"imgUrl":"Matthew-Olyphant-Broadway-2010.jpg",</v>
      </c>
      <c r="I103" t="str">
        <f t="shared" si="8"/>
        <v>"maxWidth":1600,</v>
      </c>
      <c r="J103" t="str">
        <f t="shared" si="9"/>
        <v>"maxHeight":1177,</v>
      </c>
      <c r="K103" t="str">
        <f t="shared" si="10"/>
        <v>"orientation":"landscape",</v>
      </c>
      <c r="L103" t="str">
        <f t="shared" si="11"/>
        <v>"title":"Matthew Olyphant - Broadway - 2010 - Spray paint,charcoal,oil,oil paint stick,acrylic,gesso,on canvas - 44&amp;#34; x 54&amp;#34;"</v>
      </c>
      <c r="M103" t="str">
        <f t="shared" si="12"/>
        <v>"imgUrl":"Matthew-Olyphant-Broadway-2010.jpg","maxWidth":1600,"maxHeight":1177,"orientation":"landscape","title":"Matthew Olyphant - Broadway - 2010 - Spray paint,charcoal,oil,oil paint stick,acrylic,gesso,on canvas - 44&amp;#34; x 54&amp;#34;"</v>
      </c>
      <c r="N103" t="str">
        <f t="shared" si="13"/>
        <v>"102":{"imgUrl":"Matthew-Olyphant-Broadway-2010.jpg","maxWidth":1600,"maxHeight":1177,"orientation":"landscape","title":"Matthew Olyphant - Broadway - 2010 - Spray paint,charcoal,oil,oil paint stick,acrylic,gesso,on canvas - 44&amp;#34; x 54&amp;#34;"},</v>
      </c>
    </row>
    <row r="104" spans="1:14">
      <c r="A104">
        <v>103</v>
      </c>
      <c r="B104" t="s">
        <v>584</v>
      </c>
      <c r="C104" t="s">
        <v>585</v>
      </c>
      <c r="D104" t="s">
        <v>236</v>
      </c>
      <c r="E104" t="s">
        <v>586</v>
      </c>
      <c r="F104" t="s">
        <v>238</v>
      </c>
      <c r="G104" t="s">
        <v>587</v>
      </c>
      <c r="H104" t="str">
        <f t="shared" si="7"/>
        <v>"imgUrl":"Matthew-Olyphant-Embarcadero-2010.jpg",</v>
      </c>
      <c r="I104" t="str">
        <f t="shared" si="8"/>
        <v>"maxWidth":1600,</v>
      </c>
      <c r="J104" t="str">
        <f t="shared" si="9"/>
        <v>"maxHeight":1102,</v>
      </c>
      <c r="K104" t="str">
        <f t="shared" si="10"/>
        <v>"orientation":"landscape",</v>
      </c>
      <c r="L104" t="str">
        <f t="shared" si="11"/>
        <v>"title":"Matthew Olyphant - Embarcadero - 2010 - Spray Paint, Charcoal, Acrylic, Oil, Oil Paint Stick On Canvas - 44&amp;#34; x 52&amp;#34;"</v>
      </c>
      <c r="M104" t="str">
        <f t="shared" si="12"/>
        <v>"imgUrl":"Matthew-Olyphant-Embarcadero-2010.jpg","maxWidth":1600,"maxHeight":1102,"orientation":"landscape","title":"Matthew Olyphant - Embarcadero - 2010 - Spray Paint, Charcoal, Acrylic, Oil, Oil Paint Stick On Canvas - 44&amp;#34; x 52&amp;#34;"</v>
      </c>
      <c r="N104" t="str">
        <f t="shared" si="13"/>
        <v>"103":{"imgUrl":"Matthew-Olyphant-Embarcadero-2010.jpg","maxWidth":1600,"maxHeight":1102,"orientation":"landscape","title":"Matthew Olyphant - Embarcadero - 2010 - Spray Paint, Charcoal, Acrylic, Oil, Oil Paint Stick On Canvas - 44&amp;#34; x 52&amp;#34;"},</v>
      </c>
    </row>
    <row r="105" spans="1:14">
      <c r="A105">
        <v>104</v>
      </c>
      <c r="B105" t="s">
        <v>588</v>
      </c>
      <c r="C105" t="s">
        <v>589</v>
      </c>
      <c r="D105" t="s">
        <v>236</v>
      </c>
      <c r="E105" t="s">
        <v>590</v>
      </c>
      <c r="F105" t="s">
        <v>238</v>
      </c>
      <c r="G105" t="s">
        <v>591</v>
      </c>
      <c r="H105" t="str">
        <f t="shared" si="7"/>
        <v>"imgUrl":"Matthew-Olyphant-Vancouver-2010.jpg",</v>
      </c>
      <c r="I105" t="str">
        <f t="shared" si="8"/>
        <v>"maxWidth":1600,</v>
      </c>
      <c r="J105" t="str">
        <f t="shared" si="9"/>
        <v>"maxHeight":1118,</v>
      </c>
      <c r="K105" t="str">
        <f t="shared" si="10"/>
        <v>"orientation":"landscape",</v>
      </c>
      <c r="L105" t="str">
        <f t="shared" si="11"/>
        <v>"title":"Matthew Olyphant - Vancouver - 2010 - Spray paint,acrylic,oil,oil paint stick,charcoal,on canvas - 36&amp;#34; x 52&amp;#34;"</v>
      </c>
      <c r="M105" t="str">
        <f t="shared" si="12"/>
        <v>"imgUrl":"Matthew-Olyphant-Vancouver-2010.jpg","maxWidth":1600,"maxHeight":1118,"orientation":"landscape","title":"Matthew Olyphant - Vancouver - 2010 - Spray paint,acrylic,oil,oil paint stick,charcoal,on canvas - 36&amp;#34; x 52&amp;#34;"</v>
      </c>
      <c r="N105" t="str">
        <f t="shared" si="13"/>
        <v>"104":{"imgUrl":"Matthew-Olyphant-Vancouver-2010.jpg","maxWidth":1600,"maxHeight":1118,"orientation":"landscape","title":"Matthew Olyphant - Vancouver - 2010 - Spray paint,acrylic,oil,oil paint stick,charcoal,on canvas - 36&amp;#34; x 52&amp;#34;"},</v>
      </c>
    </row>
    <row r="106" spans="1:14">
      <c r="A106">
        <v>105</v>
      </c>
      <c r="B106" t="s">
        <v>592</v>
      </c>
      <c r="C106" t="s">
        <v>593</v>
      </c>
      <c r="D106" t="s">
        <v>236</v>
      </c>
      <c r="E106" t="s">
        <v>387</v>
      </c>
      <c r="F106" t="s">
        <v>243</v>
      </c>
      <c r="G106" t="s">
        <v>594</v>
      </c>
      <c r="H106" t="str">
        <f t="shared" si="7"/>
        <v>"imgUrl":"Matthew-Olyphant-Love-2010.jpg",</v>
      </c>
      <c r="I106" t="str">
        <f t="shared" si="8"/>
        <v>"maxWidth":1600,</v>
      </c>
      <c r="J106" t="str">
        <f t="shared" si="9"/>
        <v>"maxHeight":1959,</v>
      </c>
      <c r="K106" t="str">
        <f t="shared" si="10"/>
        <v>"orientation":"portrait",</v>
      </c>
      <c r="L106" t="str">
        <f t="shared" si="11"/>
        <v>"title":"Matthew Olyphant - Love - 2010 - Charcoal, Spray Paint, Acrylic, Oil On Canvas - 46&amp;#34; x 62&amp;#34;"</v>
      </c>
      <c r="M106" t="str">
        <f t="shared" si="12"/>
        <v>"imgUrl":"Matthew-Olyphant-Love-2010.jpg","maxWidth":1600,"maxHeight":1959,"orientation":"portrait","title":"Matthew Olyphant - Love - 2010 - Charcoal, Spray Paint, Acrylic, Oil On Canvas - 46&amp;#34; x 62&amp;#34;"</v>
      </c>
      <c r="N106" t="str">
        <f t="shared" si="13"/>
        <v>"105":{"imgUrl":"Matthew-Olyphant-Love-2010.jpg","maxWidth":1600,"maxHeight":1959,"orientation":"portrait","title":"Matthew Olyphant - Love - 2010 - Charcoal, Spray Paint, Acrylic, Oil On Canvas - 46&amp;#34; x 62&amp;#34;"},</v>
      </c>
    </row>
    <row r="107" spans="1:14">
      <c r="A107">
        <v>106</v>
      </c>
      <c r="B107" t="s">
        <v>595</v>
      </c>
      <c r="C107" t="s">
        <v>596</v>
      </c>
      <c r="D107" t="s">
        <v>236</v>
      </c>
      <c r="E107" t="s">
        <v>455</v>
      </c>
      <c r="F107" t="s">
        <v>238</v>
      </c>
      <c r="G107" t="s">
        <v>597</v>
      </c>
      <c r="H107" t="str">
        <f t="shared" si="7"/>
        <v>"imgUrl":"Matthew-Olyphant-XXX-2010.jpg",</v>
      </c>
      <c r="I107" t="str">
        <f t="shared" si="8"/>
        <v>"maxWidth":1600,</v>
      </c>
      <c r="J107" t="str">
        <f t="shared" si="9"/>
        <v>"maxHeight":1084,</v>
      </c>
      <c r="K107" t="str">
        <f t="shared" si="10"/>
        <v>"orientation":"landscape",</v>
      </c>
      <c r="L107" t="str">
        <f t="shared" si="11"/>
        <v>"title":"Matthew Olyphant - XXX - 2010 - Spray Paint, Charcoal, Acrylic, Oil On Canvas - 44&amp;#34; x 56&amp;#34;"</v>
      </c>
      <c r="M107" t="str">
        <f t="shared" si="12"/>
        <v>"imgUrl":"Matthew-Olyphant-XXX-2010.jpg","maxWidth":1600,"maxHeight":1084,"orientation":"landscape","title":"Matthew Olyphant - XXX - 2010 - Spray Paint, Charcoal, Acrylic, Oil On Canvas - 44&amp;#34; x 56&amp;#34;"</v>
      </c>
      <c r="N107" t="str">
        <f t="shared" si="13"/>
        <v>"106":{"imgUrl":"Matthew-Olyphant-XXX-2010.jpg","maxWidth":1600,"maxHeight":1084,"orientation":"landscape","title":"Matthew Olyphant - XXX - 2010 - Spray Paint, Charcoal, Acrylic, Oil On Canvas - 44&amp;#34; x 56&amp;#34;"},</v>
      </c>
    </row>
    <row r="108" spans="1:14">
      <c r="A108">
        <v>107</v>
      </c>
      <c r="B108" t="s">
        <v>598</v>
      </c>
      <c r="C108" t="s">
        <v>599</v>
      </c>
      <c r="D108" t="s">
        <v>236</v>
      </c>
      <c r="E108" t="s">
        <v>600</v>
      </c>
      <c r="F108" t="s">
        <v>243</v>
      </c>
      <c r="G108" t="s">
        <v>601</v>
      </c>
      <c r="H108" t="str">
        <f t="shared" si="7"/>
        <v>"imgUrl":"Matthew-Olyphant-Montana-2010.jpg",</v>
      </c>
      <c r="I108" t="str">
        <f t="shared" si="8"/>
        <v>"maxWidth":1600,</v>
      </c>
      <c r="J108" t="str">
        <f t="shared" si="9"/>
        <v>"maxHeight":977,</v>
      </c>
      <c r="K108" t="str">
        <f t="shared" si="10"/>
        <v>"orientation":"portrait",</v>
      </c>
      <c r="L108" t="str">
        <f t="shared" si="11"/>
        <v>"title":"Matthew Olyphant - Montana - 2010 - Oil, Acrylic, Oil Paint Stick, Spray Paint On Canvas - 26&amp;#34; x 42&amp;#34;"</v>
      </c>
      <c r="M108" t="str">
        <f t="shared" si="12"/>
        <v>"imgUrl":"Matthew-Olyphant-Montana-2010.jpg","maxWidth":1600,"maxHeight":977,"orientation":"portrait","title":"Matthew Olyphant - Montana - 2010 - Oil, Acrylic, Oil Paint Stick, Spray Paint On Canvas - 26&amp;#34; x 42&amp;#34;"</v>
      </c>
      <c r="N108" t="str">
        <f t="shared" si="13"/>
        <v>"107":{"imgUrl":"Matthew-Olyphant-Montana-2010.jpg","maxWidth":1600,"maxHeight":977,"orientation":"portrait","title":"Matthew Olyphant - Montana - 2010 - Oil, Acrylic, Oil Paint Stick, Spray Paint On Canvas - 26&amp;#34; x 42&amp;#34;"},</v>
      </c>
    </row>
    <row r="109" spans="1:14">
      <c r="A109">
        <v>108</v>
      </c>
      <c r="B109" t="s">
        <v>602</v>
      </c>
      <c r="C109" t="s">
        <v>603</v>
      </c>
      <c r="D109" t="s">
        <v>236</v>
      </c>
      <c r="E109" t="s">
        <v>604</v>
      </c>
      <c r="F109" t="s">
        <v>243</v>
      </c>
      <c r="G109" t="s">
        <v>605</v>
      </c>
      <c r="H109" t="str">
        <f t="shared" si="7"/>
        <v>"imgUrl":"Matthew-Olyphant-NYC-(liberty)-2010.jpg",</v>
      </c>
      <c r="I109" t="str">
        <f t="shared" si="8"/>
        <v>"maxWidth":1600,</v>
      </c>
      <c r="J109" t="str">
        <f t="shared" si="9"/>
        <v>"maxHeight":2415,</v>
      </c>
      <c r="K109" t="str">
        <f t="shared" si="10"/>
        <v>"orientation":"portrait",</v>
      </c>
      <c r="L109" t="str">
        <f t="shared" si="11"/>
        <v>"title":"Matthew Olyphant - NYC (liberty) - 2010 - Spray paint,oil,oil paint stick,charcoal,staples,on canvas - 36&amp;#34; x 48&amp;#34;"</v>
      </c>
      <c r="M109" t="str">
        <f t="shared" si="12"/>
        <v>"imgUrl":"Matthew-Olyphant-NYC-(liberty)-2010.jpg","maxWidth":1600,"maxHeight":2415,"orientation":"portrait","title":"Matthew Olyphant - NYC (liberty) - 2010 - Spray paint,oil,oil paint stick,charcoal,staples,on canvas - 36&amp;#34; x 48&amp;#34;"</v>
      </c>
      <c r="N109" t="str">
        <f t="shared" si="13"/>
        <v>"108":{"imgUrl":"Matthew-Olyphant-NYC-(liberty)-2010.jpg","maxWidth":1600,"maxHeight":2415,"orientation":"portrait","title":"Matthew Olyphant - NYC (liberty) - 2010 - Spray paint,oil,oil paint stick,charcoal,staples,on canvas - 36&amp;#34; x 48&amp;#34;"},</v>
      </c>
    </row>
    <row r="110" spans="1:14">
      <c r="A110">
        <v>109</v>
      </c>
      <c r="B110" t="s">
        <v>606</v>
      </c>
      <c r="C110" t="s">
        <v>607</v>
      </c>
      <c r="D110" t="s">
        <v>236</v>
      </c>
      <c r="E110" t="s">
        <v>443</v>
      </c>
      <c r="F110" t="s">
        <v>238</v>
      </c>
      <c r="G110" t="s">
        <v>608</v>
      </c>
      <c r="H110" t="str">
        <f t="shared" si="7"/>
        <v>"imgUrl":"Matthew-Olyphant-The-Bay-2010.jpg",</v>
      </c>
      <c r="I110" t="str">
        <f t="shared" si="8"/>
        <v>"maxWidth":1600,</v>
      </c>
      <c r="J110" t="str">
        <f t="shared" si="9"/>
        <v>"maxHeight":1150,</v>
      </c>
      <c r="K110" t="str">
        <f t="shared" si="10"/>
        <v>"orientation":"landscape",</v>
      </c>
      <c r="L110" t="str">
        <f t="shared" si="11"/>
        <v>"title":"Matthew Olyphant - The Bay - 2010 - Spray paint,oil,charcoal,on canvas - 46&amp;#34; x 58&amp;#34;"</v>
      </c>
      <c r="M110" t="str">
        <f t="shared" si="12"/>
        <v>"imgUrl":"Matthew-Olyphant-The-Bay-2010.jpg","maxWidth":1600,"maxHeight":1150,"orientation":"landscape","title":"Matthew Olyphant - The Bay - 2010 - Spray paint,oil,charcoal,on canvas - 46&amp;#34; x 58&amp;#34;"</v>
      </c>
      <c r="N110" t="str">
        <f t="shared" si="13"/>
        <v>"109":{"imgUrl":"Matthew-Olyphant-The-Bay-2010.jpg","maxWidth":1600,"maxHeight":1150,"orientation":"landscape","title":"Matthew Olyphant - The Bay - 2010 - Spray paint,oil,charcoal,on canvas - 46&amp;#34; x 58&amp;#34;"},</v>
      </c>
    </row>
    <row r="111" spans="1:14">
      <c r="A111">
        <v>110</v>
      </c>
      <c r="B111" t="s">
        <v>609</v>
      </c>
      <c r="C111" t="s">
        <v>610</v>
      </c>
      <c r="D111" t="s">
        <v>236</v>
      </c>
      <c r="E111" t="s">
        <v>611</v>
      </c>
      <c r="F111" t="s">
        <v>243</v>
      </c>
      <c r="G111" t="s">
        <v>612</v>
      </c>
      <c r="H111" t="str">
        <f t="shared" si="7"/>
        <v>"imgUrl":"Matthew-Olyphant-One-Way-Ticket-(lyrics-on-canvas)-2007.jpg",</v>
      </c>
      <c r="I111" t="str">
        <f t="shared" si="8"/>
        <v>"maxWidth":1600,</v>
      </c>
      <c r="J111" t="str">
        <f t="shared" si="9"/>
        <v>"maxHeight":1906,</v>
      </c>
      <c r="K111" t="str">
        <f t="shared" si="10"/>
        <v>"orientation":"portrait",</v>
      </c>
      <c r="L111" t="str">
        <f t="shared" si="11"/>
        <v>"title":"Matthew Olyphant - One Way Ticket (lyrics on canvas) - 2007 - Spray paint,oil paint stick,on canvas - 54&amp;#34; x 62&amp;#34;"</v>
      </c>
      <c r="M111" t="str">
        <f t="shared" si="12"/>
        <v>"imgUrl":"Matthew-Olyphant-One-Way-Ticket-(lyrics-on-canvas)-2007.jpg","maxWidth":1600,"maxHeight":1906,"orientation":"portrait","title":"Matthew Olyphant - One Way Ticket (lyrics on canvas) - 2007 - Spray paint,oil paint stick,on canvas - 54&amp;#34; x 62&amp;#34;"</v>
      </c>
      <c r="N111" t="str">
        <f t="shared" si="13"/>
        <v>"110":{"imgUrl":"Matthew-Olyphant-One-Way-Ticket-(lyrics-on-canvas)-2007.jpg","maxWidth":1600,"maxHeight":1906,"orientation":"portrait","title":"Matthew Olyphant - One Way Ticket (lyrics on canvas) - 2007 - Spray paint,oil paint stick,on canvas - 54&amp;#34; x 62&amp;#34;"},</v>
      </c>
    </row>
    <row r="112" spans="1:14">
      <c r="A112">
        <v>111</v>
      </c>
      <c r="B112" t="s">
        <v>613</v>
      </c>
      <c r="C112" t="s">
        <v>614</v>
      </c>
      <c r="D112" t="s">
        <v>236</v>
      </c>
      <c r="E112" t="s">
        <v>615</v>
      </c>
      <c r="F112" t="s">
        <v>243</v>
      </c>
      <c r="G112" t="s">
        <v>616</v>
      </c>
      <c r="H112" t="str">
        <f t="shared" si="7"/>
        <v>"imgUrl":"Matthew-Olyphant-Buried-(lyrics-on-canvas)-2007.jpg",</v>
      </c>
      <c r="I112" t="str">
        <f t="shared" si="8"/>
        <v>"maxWidth":1600,</v>
      </c>
      <c r="J112" t="str">
        <f t="shared" si="9"/>
        <v>"maxHeight":2694,</v>
      </c>
      <c r="K112" t="str">
        <f t="shared" si="10"/>
        <v>"orientation":"portrait",</v>
      </c>
      <c r="L112" t="str">
        <f t="shared" si="11"/>
        <v>"title":"Matthew Olyphant - Buried (lyrics on canvas) - 2007 - Spray paint on canvas - 46&amp;#34; x 72&amp;#34;"</v>
      </c>
      <c r="M112" t="str">
        <f t="shared" si="12"/>
        <v>"imgUrl":"Matthew-Olyphant-Buried-(lyrics-on-canvas)-2007.jpg","maxWidth":1600,"maxHeight":2694,"orientation":"portrait","title":"Matthew Olyphant - Buried (lyrics on canvas) - 2007 - Spray paint on canvas - 46&amp;#34; x 72&amp;#34;"</v>
      </c>
      <c r="N112" t="str">
        <f t="shared" si="13"/>
        <v>"111":{"imgUrl":"Matthew-Olyphant-Buried-(lyrics-on-canvas)-2007.jpg","maxWidth":1600,"maxHeight":2694,"orientation":"portrait","title":"Matthew Olyphant - Buried (lyrics on canvas) - 2007 - Spray paint on canvas - 46&amp;#34; x 72&amp;#34;"},</v>
      </c>
    </row>
    <row r="113" spans="1:14">
      <c r="A113">
        <v>112</v>
      </c>
      <c r="B113" t="s">
        <v>617</v>
      </c>
      <c r="C113" t="s">
        <v>618</v>
      </c>
      <c r="D113" t="s">
        <v>236</v>
      </c>
      <c r="E113" t="s">
        <v>619</v>
      </c>
      <c r="F113" t="s">
        <v>243</v>
      </c>
      <c r="G113" t="s">
        <v>620</v>
      </c>
      <c r="H113" t="str">
        <f t="shared" si="7"/>
        <v>"imgUrl":"Matthew-Olyphant-Fall-from-Grace-(lyrics-on-canvas)-2007.jpg",</v>
      </c>
      <c r="I113" t="str">
        <f t="shared" si="8"/>
        <v>"maxWidth":1600,</v>
      </c>
      <c r="J113" t="str">
        <f t="shared" si="9"/>
        <v>"maxHeight":2228,</v>
      </c>
      <c r="K113" t="str">
        <f t="shared" si="10"/>
        <v>"orientation":"portrait",</v>
      </c>
      <c r="L113" t="str">
        <f t="shared" si="11"/>
        <v>"title":"Matthew Olyphant - Fall from Grace (lyrics on canvas) - 2007 - Spray paint on canvas - 44&amp;#34; x 56&amp;#34;"</v>
      </c>
      <c r="M113" t="str">
        <f t="shared" si="12"/>
        <v>"imgUrl":"Matthew-Olyphant-Fall-from-Grace-(lyrics-on-canvas)-2007.jpg","maxWidth":1600,"maxHeight":2228,"orientation":"portrait","title":"Matthew Olyphant - Fall from Grace (lyrics on canvas) - 2007 - Spray paint on canvas - 44&amp;#34; x 56&amp;#34;"</v>
      </c>
      <c r="N113" t="str">
        <f t="shared" si="13"/>
        <v>"112":{"imgUrl":"Matthew-Olyphant-Fall-from-Grace-(lyrics-on-canvas)-2007.jpg","maxWidth":1600,"maxHeight":2228,"orientation":"portrait","title":"Matthew Olyphant - Fall from Grace (lyrics on canvas) - 2007 - Spray paint on canvas - 44&amp;#34; x 56&amp;#34;"},</v>
      </c>
    </row>
    <row r="114" spans="1:14">
      <c r="A114">
        <v>113</v>
      </c>
      <c r="B114" t="s">
        <v>621</v>
      </c>
      <c r="C114" t="s">
        <v>622</v>
      </c>
      <c r="D114" t="s">
        <v>236</v>
      </c>
      <c r="E114" t="s">
        <v>623</v>
      </c>
      <c r="F114" t="s">
        <v>243</v>
      </c>
      <c r="G114" t="s">
        <v>624</v>
      </c>
      <c r="H114" t="str">
        <f t="shared" si="7"/>
        <v>"imgUrl":"Matthew-Olyphant-Easy-Living-(lyrics-on-canvas)-2007.jpg",</v>
      </c>
      <c r="I114" t="str">
        <f t="shared" si="8"/>
        <v>"maxWidth":1600,</v>
      </c>
      <c r="J114" t="str">
        <f t="shared" si="9"/>
        <v>"maxHeight":2217,</v>
      </c>
      <c r="K114" t="str">
        <f t="shared" si="10"/>
        <v>"orientation":"portrait",</v>
      </c>
      <c r="L114" t="str">
        <f t="shared" si="11"/>
        <v>"title":"Matthew Olyphant - Easy Living (lyrics on canvas) - 2007 - Spray paint on canvas - 44&amp;#34; x 56&amp;#34;"</v>
      </c>
      <c r="M114" t="str">
        <f t="shared" si="12"/>
        <v>"imgUrl":"Matthew-Olyphant-Easy-Living-(lyrics-on-canvas)-2007.jpg","maxWidth":1600,"maxHeight":2217,"orientation":"portrait","title":"Matthew Olyphant - Easy Living (lyrics on canvas) - 2007 - Spray paint on canvas - 44&amp;#34; x 56&amp;#34;"</v>
      </c>
      <c r="N114" t="str">
        <f t="shared" si="13"/>
        <v>"113":{"imgUrl":"Matthew-Olyphant-Easy-Living-(lyrics-on-canvas)-2007.jpg","maxWidth":1600,"maxHeight":2217,"orientation":"portrait","title":"Matthew Olyphant - Easy Living (lyrics on canvas) - 2007 - Spray paint on canvas - 44&amp;#34; x 56&amp;#34;"},</v>
      </c>
    </row>
    <row r="115" spans="1:14">
      <c r="A115">
        <v>114</v>
      </c>
      <c r="B115" t="s">
        <v>625</v>
      </c>
      <c r="C115" t="s">
        <v>626</v>
      </c>
      <c r="D115" t="s">
        <v>236</v>
      </c>
      <c r="E115" t="s">
        <v>627</v>
      </c>
      <c r="F115" t="s">
        <v>243</v>
      </c>
      <c r="G115" t="s">
        <v>628</v>
      </c>
      <c r="H115" t="str">
        <f t="shared" si="7"/>
        <v>"imgUrl":"Matthew-Olyphant-La-Bella-(lyrics-on-canvas)-2007.jpg",</v>
      </c>
      <c r="I115" t="str">
        <f t="shared" si="8"/>
        <v>"maxWidth":1600,</v>
      </c>
      <c r="J115" t="str">
        <f t="shared" si="9"/>
        <v>"maxHeight":2671,</v>
      </c>
      <c r="K115" t="str">
        <f t="shared" si="10"/>
        <v>"orientation":"portrait",</v>
      </c>
      <c r="L115" t="str">
        <f t="shared" si="11"/>
        <v>"title":"Matthew Olyphant - La Bella (lyrics on canvas) - 2007 - Spray paint on canvas - 36&amp;#34; x 72&amp;#34;"</v>
      </c>
      <c r="M115" t="str">
        <f t="shared" si="12"/>
        <v>"imgUrl":"Matthew-Olyphant-La-Bella-(lyrics-on-canvas)-2007.jpg","maxWidth":1600,"maxHeight":2671,"orientation":"portrait","title":"Matthew Olyphant - La Bella (lyrics on canvas) - 2007 - Spray paint on canvas - 36&amp;#34; x 72&amp;#34;"</v>
      </c>
      <c r="N115" t="str">
        <f t="shared" si="13"/>
        <v>"114":{"imgUrl":"Matthew-Olyphant-La-Bella-(lyrics-on-canvas)-2007.jpg","maxWidth":1600,"maxHeight":2671,"orientation":"portrait","title":"Matthew Olyphant - La Bella (lyrics on canvas) - 2007 - Spray paint on canvas - 36&amp;#34; x 72&amp;#34;"},</v>
      </c>
    </row>
    <row r="116" spans="1:14">
      <c r="A116">
        <v>115</v>
      </c>
      <c r="B116" t="s">
        <v>629</v>
      </c>
      <c r="C116" t="s">
        <v>630</v>
      </c>
      <c r="D116" t="s">
        <v>236</v>
      </c>
      <c r="E116" t="s">
        <v>631</v>
      </c>
      <c r="F116" t="s">
        <v>243</v>
      </c>
      <c r="G116" t="s">
        <v>632</v>
      </c>
      <c r="H116" t="str">
        <f t="shared" si="7"/>
        <v>"imgUrl":"Matthew-Olyphant-Puzzled-(lyrics-on-canvas)-2007.jpg",</v>
      </c>
      <c r="I116" t="str">
        <f t="shared" si="8"/>
        <v>"maxWidth":1600,</v>
      </c>
      <c r="J116" t="str">
        <f t="shared" si="9"/>
        <v>"maxHeight":2211,</v>
      </c>
      <c r="K116" t="str">
        <f t="shared" si="10"/>
        <v>"orientation":"portrait",</v>
      </c>
      <c r="L116" t="str">
        <f t="shared" si="11"/>
        <v>"title":"Matthew Olyphant - Puzzled (lyrics on canvas) - 2007 - Spray paint on canvas - 44&amp;#34; x 56&amp;#34;"</v>
      </c>
      <c r="M116" t="str">
        <f t="shared" si="12"/>
        <v>"imgUrl":"Matthew-Olyphant-Puzzled-(lyrics-on-canvas)-2007.jpg","maxWidth":1600,"maxHeight":2211,"orientation":"portrait","title":"Matthew Olyphant - Puzzled (lyrics on canvas) - 2007 - Spray paint on canvas - 44&amp;#34; x 56&amp;#34;"</v>
      </c>
      <c r="N116" t="str">
        <f t="shared" si="13"/>
        <v>"115":{"imgUrl":"Matthew-Olyphant-Puzzled-(lyrics-on-canvas)-2007.jpg","maxWidth":1600,"maxHeight":2211,"orientation":"portrait","title":"Matthew Olyphant - Puzzled (lyrics on canvas) - 2007 - Spray paint on canvas - 44&amp;#34; x 56&amp;#34;"},</v>
      </c>
    </row>
    <row r="117" spans="1:14">
      <c r="A117">
        <v>116</v>
      </c>
      <c r="B117" t="s">
        <v>633</v>
      </c>
      <c r="C117" t="s">
        <v>634</v>
      </c>
      <c r="D117" t="s">
        <v>236</v>
      </c>
      <c r="E117" t="s">
        <v>635</v>
      </c>
      <c r="F117" t="s">
        <v>243</v>
      </c>
      <c r="G117" t="s">
        <v>636</v>
      </c>
      <c r="H117" t="str">
        <f t="shared" si="7"/>
        <v>"imgUrl":"Matthew-Olyphant-Serenity-(lyrics-on-canvas)-2007.jpg",</v>
      </c>
      <c r="I117" t="str">
        <f t="shared" si="8"/>
        <v>"maxWidth":1600,</v>
      </c>
      <c r="J117" t="str">
        <f t="shared" si="9"/>
        <v>"maxHeight":1799,</v>
      </c>
      <c r="K117" t="str">
        <f t="shared" si="10"/>
        <v>"orientation":"portrait",</v>
      </c>
      <c r="L117" t="str">
        <f t="shared" si="11"/>
        <v>"title":"Matthew Olyphant - Serenity (lyrics on canvas) - 2007 - Spray paint on canvas - 46&amp;#34; x 56&amp;#34;"</v>
      </c>
      <c r="M117" t="str">
        <f t="shared" si="12"/>
        <v>"imgUrl":"Matthew-Olyphant-Serenity-(lyrics-on-canvas)-2007.jpg","maxWidth":1600,"maxHeight":1799,"orientation":"portrait","title":"Matthew Olyphant - Serenity (lyrics on canvas) - 2007 - Spray paint on canvas - 46&amp;#34; x 56&amp;#34;"</v>
      </c>
      <c r="N117" t="str">
        <f t="shared" si="13"/>
        <v>"116":{"imgUrl":"Matthew-Olyphant-Serenity-(lyrics-on-canvas)-2007.jpg","maxWidth":1600,"maxHeight":1799,"orientation":"portrait","title":"Matthew Olyphant - Serenity (lyrics on canvas) - 2007 - Spray paint on canvas - 46&amp;#34; x 56&amp;#34;"},</v>
      </c>
    </row>
    <row r="118" spans="1:14">
      <c r="A118">
        <v>117</v>
      </c>
      <c r="B118" t="s">
        <v>637</v>
      </c>
      <c r="C118" t="s">
        <v>638</v>
      </c>
      <c r="D118" t="s">
        <v>236</v>
      </c>
      <c r="E118" t="s">
        <v>431</v>
      </c>
      <c r="F118" t="s">
        <v>243</v>
      </c>
      <c r="G118" t="s">
        <v>639</v>
      </c>
      <c r="H118" t="str">
        <f t="shared" si="7"/>
        <v>"imgUrl":"Matthew-Olyphant-Believe-(lyrics-on-canvas)-2007.jpg",</v>
      </c>
      <c r="I118" t="str">
        <f t="shared" si="8"/>
        <v>"maxWidth":1600,</v>
      </c>
      <c r="J118" t="str">
        <f t="shared" si="9"/>
        <v>"maxHeight":1791,</v>
      </c>
      <c r="K118" t="str">
        <f t="shared" si="10"/>
        <v>"orientation":"portrait",</v>
      </c>
      <c r="L118" t="str">
        <f t="shared" si="11"/>
        <v>"title":"Matthew Olyphant - Believe (lyrics on canvas) - 2007 - Spray paint on canvas - 46&amp;#34; x 56&amp;#34;"</v>
      </c>
      <c r="M118" t="str">
        <f t="shared" si="12"/>
        <v>"imgUrl":"Matthew-Olyphant-Believe-(lyrics-on-canvas)-2007.jpg","maxWidth":1600,"maxHeight":1791,"orientation":"portrait","title":"Matthew Olyphant - Believe (lyrics on canvas) - 2007 - Spray paint on canvas - 46&amp;#34; x 56&amp;#34;"</v>
      </c>
      <c r="N118" t="str">
        <f t="shared" si="13"/>
        <v>"117":{"imgUrl":"Matthew-Olyphant-Believe-(lyrics-on-canvas)-2007.jpg","maxWidth":1600,"maxHeight":1791,"orientation":"portrait","title":"Matthew Olyphant - Believe (lyrics on canvas) - 2007 - Spray paint on canvas - 46&amp;#34; x 56&amp;#34;"},</v>
      </c>
    </row>
    <row r="119" spans="1:14">
      <c r="A119">
        <v>118</v>
      </c>
      <c r="B119" t="s">
        <v>640</v>
      </c>
      <c r="C119" t="s">
        <v>641</v>
      </c>
      <c r="D119" t="s">
        <v>236</v>
      </c>
      <c r="E119" t="s">
        <v>642</v>
      </c>
      <c r="F119" t="s">
        <v>243</v>
      </c>
      <c r="G119" t="s">
        <v>643</v>
      </c>
      <c r="H119" t="str">
        <f t="shared" si="7"/>
        <v>"imgUrl":"Matthew-Olyphant-Amen-2005.jpg",</v>
      </c>
      <c r="I119" t="str">
        <f t="shared" si="8"/>
        <v>"maxWidth":1600,</v>
      </c>
      <c r="J119" t="str">
        <f t="shared" si="9"/>
        <v>"maxHeight":3435,</v>
      </c>
      <c r="K119" t="str">
        <f t="shared" si="10"/>
        <v>"orientation":"portrait",</v>
      </c>
      <c r="L119" t="str">
        <f t="shared" si="11"/>
        <v>"title":"Matthew Olyphant - Amen - 2005 - Oil on canvas - 32&amp;#34; x 48&amp;#34;"</v>
      </c>
      <c r="M119" t="str">
        <f t="shared" si="12"/>
        <v>"imgUrl":"Matthew-Olyphant-Amen-2005.jpg","maxWidth":1600,"maxHeight":3435,"orientation":"portrait","title":"Matthew Olyphant - Amen - 2005 - Oil on canvas - 32&amp;#34; x 48&amp;#34;"</v>
      </c>
      <c r="N119" t="str">
        <f t="shared" si="13"/>
        <v>"118":{"imgUrl":"Matthew-Olyphant-Amen-2005.jpg","maxWidth":1600,"maxHeight":3435,"orientation":"portrait","title":"Matthew Olyphant - Amen - 2005 - Oil on canvas - 32&amp;#34; x 48&amp;#34;"},</v>
      </c>
    </row>
    <row r="120" spans="1:14">
      <c r="A120">
        <v>119</v>
      </c>
      <c r="B120" t="s">
        <v>644</v>
      </c>
      <c r="C120" t="s">
        <v>645</v>
      </c>
      <c r="D120" t="s">
        <v>236</v>
      </c>
      <c r="E120" t="s">
        <v>646</v>
      </c>
      <c r="F120" t="s">
        <v>243</v>
      </c>
      <c r="G120" t="s">
        <v>647</v>
      </c>
      <c r="H120" t="str">
        <f t="shared" si="7"/>
        <v>"imgUrl":"Matthew-Olyphant-Icon-2003.jpg",</v>
      </c>
      <c r="I120" t="str">
        <f t="shared" si="8"/>
        <v>"maxWidth":1600,</v>
      </c>
      <c r="J120" t="str">
        <f t="shared" si="9"/>
        <v>"maxHeight":1946,</v>
      </c>
      <c r="K120" t="str">
        <f t="shared" si="10"/>
        <v>"orientation":"portrait",</v>
      </c>
      <c r="L120" t="str">
        <f t="shared" si="11"/>
        <v>"title":"Matthew Olyphant - Icon - 2003 - Oil,oil paint stick,on canvas - 44&amp;#34; x 58&amp;#34;"</v>
      </c>
      <c r="M120" t="str">
        <f t="shared" si="12"/>
        <v>"imgUrl":"Matthew-Olyphant-Icon-2003.jpg","maxWidth":1600,"maxHeight":1946,"orientation":"portrait","title":"Matthew Olyphant - Icon - 2003 - Oil,oil paint stick,on canvas - 44&amp;#34; x 58&amp;#34;"</v>
      </c>
      <c r="N120" t="str">
        <f t="shared" si="13"/>
        <v>"119":{"imgUrl":"Matthew-Olyphant-Icon-2003.jpg","maxWidth":1600,"maxHeight":1946,"orientation":"portrait","title":"Matthew Olyphant - Icon - 2003 - Oil,oil paint stick,on canvas - 44&amp;#34; x 58&amp;#34;"},</v>
      </c>
    </row>
    <row r="121" spans="1:14">
      <c r="A121">
        <v>120</v>
      </c>
      <c r="B121" t="s">
        <v>648</v>
      </c>
      <c r="C121" t="s">
        <v>649</v>
      </c>
      <c r="D121" t="s">
        <v>236</v>
      </c>
      <c r="E121" t="s">
        <v>650</v>
      </c>
      <c r="F121" t="s">
        <v>243</v>
      </c>
      <c r="G121" t="s">
        <v>651</v>
      </c>
      <c r="H121" t="str">
        <f t="shared" si="7"/>
        <v>"imgUrl":"Matthew-Olyphant-Tug-Boat-2002.jpg",</v>
      </c>
      <c r="I121" t="str">
        <f t="shared" si="8"/>
        <v>"maxWidth":1600,</v>
      </c>
      <c r="J121" t="str">
        <f t="shared" si="9"/>
        <v>"maxHeight":2341,</v>
      </c>
      <c r="K121" t="str">
        <f t="shared" si="10"/>
        <v>"orientation":"portrait",</v>
      </c>
      <c r="L121" t="str">
        <f t="shared" si="11"/>
        <v>"title":"Matthew Olyphant - Tug Boat - 2002 - Acrylic,oil,on canvas - 34&amp;#34; x 42&amp;#34;"</v>
      </c>
      <c r="M121" t="str">
        <f t="shared" si="12"/>
        <v>"imgUrl":"Matthew-Olyphant-Tug-Boat-2002.jpg","maxWidth":1600,"maxHeight":2341,"orientation":"portrait","title":"Matthew Olyphant - Tug Boat - 2002 - Acrylic,oil,on canvas - 34&amp;#34; x 42&amp;#34;"</v>
      </c>
      <c r="N121" t="str">
        <f t="shared" si="13"/>
        <v>"120":{"imgUrl":"Matthew-Olyphant-Tug-Boat-2002.jpg","maxWidth":1600,"maxHeight":2341,"orientation":"portrait","title":"Matthew Olyphant - Tug Boat - 2002 - Acrylic,oil,on canvas - 34&amp;#34; x 42&amp;#34;"},</v>
      </c>
    </row>
    <row r="122" spans="1:14">
      <c r="A122">
        <v>121</v>
      </c>
      <c r="B122" t="s">
        <v>652</v>
      </c>
      <c r="C122" t="s">
        <v>653</v>
      </c>
      <c r="D122" t="s">
        <v>236</v>
      </c>
      <c r="E122" t="s">
        <v>654</v>
      </c>
      <c r="F122" t="s">
        <v>243</v>
      </c>
      <c r="G122" t="s">
        <v>655</v>
      </c>
      <c r="H122" t="str">
        <f t="shared" si="7"/>
        <v>"imgUrl":"Matthew-Olyphant-Bayonette-1998.jpg",</v>
      </c>
      <c r="I122" t="str">
        <f t="shared" si="8"/>
        <v>"maxWidth":1600,</v>
      </c>
      <c r="J122" t="str">
        <f t="shared" si="9"/>
        <v>"maxHeight":475,</v>
      </c>
      <c r="K122" t="str">
        <f t="shared" si="10"/>
        <v>"orientation":"portrait",</v>
      </c>
      <c r="L122" t="str">
        <f t="shared" si="11"/>
        <v>"title":"Matthew Olyphant - Bayonette - 1998 - Acrylic,spray paint,oil paint stick,on canvas - 24&amp;#34; x 68&amp;#34;"</v>
      </c>
      <c r="M122" t="str">
        <f t="shared" si="12"/>
        <v>"imgUrl":"Matthew-Olyphant-Bayonette-1998.jpg","maxWidth":1600,"maxHeight":475,"orientation":"portrait","title":"Matthew Olyphant - Bayonette - 1998 - Acrylic,spray paint,oil paint stick,on canvas - 24&amp;#34; x 68&amp;#34;"</v>
      </c>
      <c r="N122" t="str">
        <f t="shared" si="13"/>
        <v>"121":{"imgUrl":"Matthew-Olyphant-Bayonette-1998.jpg","maxWidth":1600,"maxHeight":475,"orientation":"portrait","title":"Matthew Olyphant - Bayonette - 1998 - Acrylic,spray paint,oil paint stick,on canvas - 24&amp;#34; x 68&amp;#34;"},</v>
      </c>
    </row>
    <row r="123" spans="1:14">
      <c r="A123">
        <v>122</v>
      </c>
      <c r="B123" t="s">
        <v>656</v>
      </c>
      <c r="C123" t="s">
        <v>657</v>
      </c>
      <c r="D123" t="s">
        <v>236</v>
      </c>
      <c r="E123" t="s">
        <v>658</v>
      </c>
      <c r="F123" t="s">
        <v>243</v>
      </c>
      <c r="G123" t="s">
        <v>659</v>
      </c>
      <c r="H123" t="str">
        <f t="shared" si="7"/>
        <v>"imgUrl":"Matthew-Olyphant-Stitches-1998.jpg",</v>
      </c>
      <c r="I123" t="str">
        <f t="shared" si="8"/>
        <v>"maxWidth":1600,</v>
      </c>
      <c r="J123" t="str">
        <f t="shared" si="9"/>
        <v>"maxHeight":2012,</v>
      </c>
      <c r="K123" t="str">
        <f t="shared" si="10"/>
        <v>"orientation":"portrait",</v>
      </c>
      <c r="L123" t="str">
        <f t="shared" si="11"/>
        <v>"title":"Matthew Olyphant - Stitches - 1998 - Oil,oil paint stick,acrylic,paint brush,sewing thread,needle,on canvas - 52&amp;#34; x 72&amp;#34;"</v>
      </c>
      <c r="M123" t="str">
        <f t="shared" si="12"/>
        <v>"imgUrl":"Matthew-Olyphant-Stitches-1998.jpg","maxWidth":1600,"maxHeight":2012,"orientation":"portrait","title":"Matthew Olyphant - Stitches - 1998 - Oil,oil paint stick,acrylic,paint brush,sewing thread,needle,on canvas - 52&amp;#34; x 72&amp;#34;"</v>
      </c>
      <c r="N123" t="str">
        <f t="shared" si="13"/>
        <v>"122":{"imgUrl":"Matthew-Olyphant-Stitches-1998.jpg","maxWidth":1600,"maxHeight":2012,"orientation":"portrait","title":"Matthew Olyphant - Stitches - 1998 - Oil,oil paint stick,acrylic,paint brush,sewing thread,needle,on canvas - 52&amp;#34; x 72&amp;#34;"},</v>
      </c>
    </row>
    <row r="124" spans="1:14">
      <c r="A124">
        <v>123</v>
      </c>
      <c r="B124" t="s">
        <v>660</v>
      </c>
      <c r="C124" t="s">
        <v>661</v>
      </c>
      <c r="D124" t="s">
        <v>236</v>
      </c>
      <c r="E124" t="s">
        <v>662</v>
      </c>
      <c r="F124" t="s">
        <v>238</v>
      </c>
      <c r="G124" t="s">
        <v>663</v>
      </c>
      <c r="H124" t="str">
        <f t="shared" si="7"/>
        <v>"imgUrl":"Matthew-Olyphant-Im-Bleeding-1998.jpg",</v>
      </c>
      <c r="I124" t="str">
        <f t="shared" si="8"/>
        <v>"maxWidth":1600,</v>
      </c>
      <c r="J124" t="str">
        <f t="shared" si="9"/>
        <v>"maxHeight":1530,</v>
      </c>
      <c r="K124" t="str">
        <f t="shared" si="10"/>
        <v>"orientation":"landscape",</v>
      </c>
      <c r="L124" t="str">
        <f t="shared" si="11"/>
        <v>"title":"Matthew Olyphant - Im Bleeding - 1998 - Oil,oil paint stick,charcoal,spray paint,on canvas - 56&amp;#34; x 72&amp;#34;"</v>
      </c>
      <c r="M124" t="str">
        <f t="shared" si="12"/>
        <v>"imgUrl":"Matthew-Olyphant-Im-Bleeding-1998.jpg","maxWidth":1600,"maxHeight":1530,"orientation":"landscape","title":"Matthew Olyphant - Im Bleeding - 1998 - Oil,oil paint stick,charcoal,spray paint,on canvas - 56&amp;#34; x 72&amp;#34;"</v>
      </c>
      <c r="N124" t="str">
        <f t="shared" si="13"/>
        <v>"123":{"imgUrl":"Matthew-Olyphant-Im-Bleeding-1998.jpg","maxWidth":1600,"maxHeight":1530,"orientation":"landscape","title":"Matthew Olyphant - Im Bleeding - 1998 - Oil,oil paint stick,charcoal,spray paint,on canvas - 56&amp;#34; x 72&amp;#34;"},</v>
      </c>
    </row>
    <row r="125" spans="1:14">
      <c r="A125">
        <v>124</v>
      </c>
      <c r="B125" t="s">
        <v>664</v>
      </c>
      <c r="C125" t="s">
        <v>665</v>
      </c>
      <c r="D125" t="s">
        <v>236</v>
      </c>
      <c r="E125" t="s">
        <v>666</v>
      </c>
      <c r="F125" t="s">
        <v>243</v>
      </c>
      <c r="G125" t="s">
        <v>667</v>
      </c>
      <c r="H125" t="str">
        <f t="shared" si="7"/>
        <v>"imgUrl":"Matthew-Olyphant-Carousel-1997.jpg",</v>
      </c>
      <c r="I125" t="str">
        <f t="shared" si="8"/>
        <v>"maxWidth":1600,</v>
      </c>
      <c r="J125" t="str">
        <f t="shared" si="9"/>
        <v>"maxHeight":1720,</v>
      </c>
      <c r="K125" t="str">
        <f t="shared" si="10"/>
        <v>"orientation":"portrait",</v>
      </c>
      <c r="L125" t="str">
        <f t="shared" si="11"/>
        <v>"title":"Matthew Olyphant - Carousel - 1997 - Spray paint,oil,oil paint stick,on canvas - 68&amp;#34; x 72&amp;#34;"</v>
      </c>
      <c r="M125" t="str">
        <f t="shared" si="12"/>
        <v>"imgUrl":"Matthew-Olyphant-Carousel-1997.jpg","maxWidth":1600,"maxHeight":1720,"orientation":"portrait","title":"Matthew Olyphant - Carousel - 1997 - Spray paint,oil,oil paint stick,on canvas - 68&amp;#34; x 72&amp;#34;"</v>
      </c>
      <c r="N125" t="str">
        <f t="shared" si="13"/>
        <v>"124":{"imgUrl":"Matthew-Olyphant-Carousel-1997.jpg","maxWidth":1600,"maxHeight":1720,"orientation":"portrait","title":"Matthew Olyphant - Carousel - 1997 - Spray paint,oil,oil paint stick,on canvas - 68&amp;#34; x 72&amp;#34;"},</v>
      </c>
    </row>
    <row r="126" spans="1:14">
      <c r="A126">
        <v>125</v>
      </c>
      <c r="B126" t="s">
        <v>668</v>
      </c>
      <c r="C126" t="s">
        <v>669</v>
      </c>
      <c r="D126" t="s">
        <v>236</v>
      </c>
      <c r="E126" t="s">
        <v>670</v>
      </c>
      <c r="F126" t="s">
        <v>243</v>
      </c>
      <c r="G126" t="s">
        <v>671</v>
      </c>
      <c r="H126" t="str">
        <f t="shared" si="7"/>
        <v>"imgUrl":"Matthew-Olyphant-Criminal-1996.jpg",</v>
      </c>
      <c r="I126" t="str">
        <f t="shared" si="8"/>
        <v>"maxWidth":1600,</v>
      </c>
      <c r="J126" t="str">
        <f t="shared" si="9"/>
        <v>"maxHeight":1698,</v>
      </c>
      <c r="K126" t="str">
        <f t="shared" si="10"/>
        <v>"orientation":"portrait",</v>
      </c>
      <c r="L126" t="str">
        <f t="shared" si="11"/>
        <v>"title":"Matthew Olyphant - Criminal - 1996 - Oil,oil paint stick,spray paint,charcoal,on canvas - 68&amp;#34; x 72&amp;#34;"</v>
      </c>
      <c r="M126" t="str">
        <f t="shared" si="12"/>
        <v>"imgUrl":"Matthew-Olyphant-Criminal-1996.jpg","maxWidth":1600,"maxHeight":1698,"orientation":"portrait","title":"Matthew Olyphant - Criminal - 1996 - Oil,oil paint stick,spray paint,charcoal,on canvas - 68&amp;#34; x 72&amp;#34;"</v>
      </c>
      <c r="N126" t="str">
        <f t="shared" si="13"/>
        <v>"125":{"imgUrl":"Matthew-Olyphant-Criminal-1996.jpg","maxWidth":1600,"maxHeight":1698,"orientation":"portrait","title":"Matthew Olyphant - Criminal - 1996 - Oil,oil paint stick,spray paint,charcoal,on canvas - 68&amp;#34; x 72&amp;#34;"},</v>
      </c>
    </row>
    <row r="127" spans="1:14">
      <c r="A127">
        <v>126</v>
      </c>
      <c r="B127" t="s">
        <v>672</v>
      </c>
      <c r="C127" t="s">
        <v>673</v>
      </c>
      <c r="D127" t="s">
        <v>236</v>
      </c>
      <c r="E127" t="s">
        <v>674</v>
      </c>
      <c r="F127" t="s">
        <v>243</v>
      </c>
      <c r="G127" t="s">
        <v>675</v>
      </c>
      <c r="H127" t="str">
        <f t="shared" si="7"/>
        <v>"imgUrl":"Matthew-Olyphant-Devil-1997.jpg",</v>
      </c>
      <c r="I127" t="str">
        <f t="shared" si="8"/>
        <v>"maxWidth":1600,</v>
      </c>
      <c r="J127" t="str">
        <f t="shared" si="9"/>
        <v>"maxHeight":2018,</v>
      </c>
      <c r="K127" t="str">
        <f t="shared" si="10"/>
        <v>"orientation":"portrait",</v>
      </c>
      <c r="L127" t="str">
        <f t="shared" si="11"/>
        <v>"title":"Matthew Olyphant - Devil - 1997 - Acrylic,spray paint,oil,on canvas - 32&amp;#34; x 44&amp;#34;"</v>
      </c>
      <c r="M127" t="str">
        <f t="shared" si="12"/>
        <v>"imgUrl":"Matthew-Olyphant-Devil-1997.jpg","maxWidth":1600,"maxHeight":2018,"orientation":"portrait","title":"Matthew Olyphant - Devil - 1997 - Acrylic,spray paint,oil,on canvas - 32&amp;#34; x 44&amp;#34;"</v>
      </c>
      <c r="N127" t="str">
        <f t="shared" si="13"/>
        <v>"126":{"imgUrl":"Matthew-Olyphant-Devil-1997.jpg","maxWidth":1600,"maxHeight":2018,"orientation":"portrait","title":"Matthew Olyphant - Devil - 1997 - Acrylic,spray paint,oil,on canvas - 32&amp;#34; x 44&amp;#34;"},</v>
      </c>
    </row>
    <row r="128" spans="1:14">
      <c r="A128">
        <v>127</v>
      </c>
      <c r="B128" t="s">
        <v>676</v>
      </c>
      <c r="C128" t="s">
        <v>677</v>
      </c>
      <c r="D128" t="s">
        <v>236</v>
      </c>
      <c r="E128" t="s">
        <v>678</v>
      </c>
      <c r="F128" t="s">
        <v>243</v>
      </c>
      <c r="G128" t="s">
        <v>679</v>
      </c>
      <c r="H128" t="str">
        <f t="shared" si="7"/>
        <v>"imgUrl":"Matthew-Olyphant-Ether-1998.jpg",</v>
      </c>
      <c r="I128" t="str">
        <f t="shared" si="8"/>
        <v>"maxWidth":1600,</v>
      </c>
      <c r="J128" t="str">
        <f t="shared" si="9"/>
        <v>"maxHeight":1988,</v>
      </c>
      <c r="K128" t="str">
        <f t="shared" si="10"/>
        <v>"orientation":"portrait",</v>
      </c>
      <c r="L128" t="str">
        <f t="shared" si="11"/>
        <v>"title":"Matthew Olyphant - Ether - 1998 - Spray paint,charcoal,on canvas - 34&amp;#34; x 44&amp;#34;"</v>
      </c>
      <c r="M128" t="str">
        <f t="shared" si="12"/>
        <v>"imgUrl":"Matthew-Olyphant-Ether-1998.jpg","maxWidth":1600,"maxHeight":1988,"orientation":"portrait","title":"Matthew Olyphant - Ether - 1998 - Spray paint,charcoal,on canvas - 34&amp;#34; x 44&amp;#34;"</v>
      </c>
      <c r="N128" t="str">
        <f t="shared" si="13"/>
        <v>"127":{"imgUrl":"Matthew-Olyphant-Ether-1998.jpg","maxWidth":1600,"maxHeight":1988,"orientation":"portrait","title":"Matthew Olyphant - Ether - 1998 - Spray paint,charcoal,on canvas - 34&amp;#34; x 44&amp;#34;"},</v>
      </c>
    </row>
    <row r="129" spans="1:14">
      <c r="A129">
        <v>128</v>
      </c>
      <c r="B129" t="s">
        <v>680</v>
      </c>
      <c r="C129" t="s">
        <v>681</v>
      </c>
      <c r="D129" t="s">
        <v>236</v>
      </c>
      <c r="E129" t="s">
        <v>682</v>
      </c>
      <c r="F129" t="s">
        <v>243</v>
      </c>
      <c r="G129" t="s">
        <v>683</v>
      </c>
      <c r="H129" t="str">
        <f t="shared" si="7"/>
        <v>"imgUrl":"Matthew-Olyphant-Drinks-are-on-Me-1997.jpg",</v>
      </c>
      <c r="I129" t="str">
        <f t="shared" si="8"/>
        <v>"maxWidth":1600,</v>
      </c>
      <c r="J129" t="str">
        <f t="shared" si="9"/>
        <v>"maxHeight":2082,</v>
      </c>
      <c r="K129" t="str">
        <f t="shared" si="10"/>
        <v>"orientation":"portrait",</v>
      </c>
      <c r="L129" t="str">
        <f t="shared" si="11"/>
        <v>"title":"Matthew Olyphant - Drinks are on Me - 1997 - Spray paint on canvas - 34&amp;#34; x 44&amp;#34;"</v>
      </c>
      <c r="M129" t="str">
        <f t="shared" si="12"/>
        <v>"imgUrl":"Matthew-Olyphant-Drinks-are-on-Me-1997.jpg","maxWidth":1600,"maxHeight":2082,"orientation":"portrait","title":"Matthew Olyphant - Drinks are on Me - 1997 - Spray paint on canvas - 34&amp;#34; x 44&amp;#34;"</v>
      </c>
      <c r="N129" t="str">
        <f t="shared" si="13"/>
        <v>"128":{"imgUrl":"Matthew-Olyphant-Drinks-are-on-Me-1997.jpg","maxWidth":1600,"maxHeight":2082,"orientation":"portrait","title":"Matthew Olyphant - Drinks are on Me - 1997 - Spray paint on canvas - 34&amp;#34; x 44&amp;#34;"},</v>
      </c>
    </row>
    <row r="130" spans="1:14">
      <c r="A130">
        <v>129</v>
      </c>
      <c r="B130" t="s">
        <v>684</v>
      </c>
      <c r="C130" t="s">
        <v>685</v>
      </c>
      <c r="D130" t="s">
        <v>236</v>
      </c>
      <c r="E130" t="s">
        <v>686</v>
      </c>
      <c r="F130" t="s">
        <v>238</v>
      </c>
      <c r="G130" t="s">
        <v>687</v>
      </c>
      <c r="H130" t="str">
        <f t="shared" si="7"/>
        <v>"imgUrl":"Matthew-Olyphant-I-Think-Im-Dumb-1994.jpg",</v>
      </c>
      <c r="I130" t="str">
        <f t="shared" si="8"/>
        <v>"maxWidth":1600,</v>
      </c>
      <c r="J130" t="str">
        <f t="shared" si="9"/>
        <v>"maxHeight":1500,</v>
      </c>
      <c r="K130" t="str">
        <f t="shared" si="10"/>
        <v>"orientation":"landscape",</v>
      </c>
      <c r="L130" t="str">
        <f t="shared" si="11"/>
        <v>"title":"Matthew Olyphant - I Think Im Dumb - 1994 - Oil,oil paint stick,spray paint,on canvas - 68&amp;#34; x 72&amp;#34;"</v>
      </c>
      <c r="M130" t="str">
        <f t="shared" si="12"/>
        <v>"imgUrl":"Matthew-Olyphant-I-Think-Im-Dumb-1994.jpg","maxWidth":1600,"maxHeight":1500,"orientation":"landscape","title":"Matthew Olyphant - I Think Im Dumb - 1994 - Oil,oil paint stick,spray paint,on canvas - 68&amp;#34; x 72&amp;#34;"</v>
      </c>
      <c r="N130" t="str">
        <f t="shared" si="13"/>
        <v>"129":{"imgUrl":"Matthew-Olyphant-I-Think-Im-Dumb-1994.jpg","maxWidth":1600,"maxHeight":1500,"orientation":"landscape","title":"Matthew Olyphant - I Think Im Dumb - 1994 - Oil,oil paint stick,spray paint,on canvas - 68&amp;#34; x 72&amp;#34;"},</v>
      </c>
    </row>
    <row r="131" spans="1:14">
      <c r="A131">
        <v>130</v>
      </c>
      <c r="B131" t="s">
        <v>688</v>
      </c>
      <c r="C131" t="s">
        <v>689</v>
      </c>
      <c r="D131" t="s">
        <v>236</v>
      </c>
      <c r="E131" t="s">
        <v>690</v>
      </c>
      <c r="F131" t="s">
        <v>243</v>
      </c>
      <c r="G131" t="s">
        <v>691</v>
      </c>
      <c r="H131" t="str">
        <f t="shared" ref="H131:H194" si="14">""""&amp;C$1&amp;""":"""&amp;C131&amp;""","</f>
        <v>"imgUrl":"Matthew-Olyphant-Untitled-(figure)-1995.jpg",</v>
      </c>
      <c r="I131" t="str">
        <f t="shared" ref="I131:I194" si="15">""""&amp;D$1&amp;""":"&amp;D131&amp;","</f>
        <v>"maxWidth":1600,</v>
      </c>
      <c r="J131" t="str">
        <f t="shared" ref="J131:J194" si="16">""""&amp;E$1&amp;""":"&amp;E131&amp;","</f>
        <v>"maxHeight":1840,</v>
      </c>
      <c r="K131" t="str">
        <f t="shared" ref="K131:K194" si="17">""""&amp;F$1&amp;""":"""&amp;F131&amp;""","</f>
        <v>"orientation":"portrait",</v>
      </c>
      <c r="L131" t="str">
        <f t="shared" ref="L131:L194" si="18">""""&amp;G$1&amp;""":"""&amp;G131&amp;""""</f>
        <v>"title":"Matthew Olyphant - Untitled (figure) - 1995 - Oil,oil paint stick,on canvas - 44&amp;#34; x 56&amp;#34;"</v>
      </c>
      <c r="M131" t="str">
        <f t="shared" ref="M131:M194" si="19">H131&amp;I131&amp;J131&amp;K131&amp;L131</f>
        <v>"imgUrl":"Matthew-Olyphant-Untitled-(figure)-1995.jpg","maxWidth":1600,"maxHeight":1840,"orientation":"portrait","title":"Matthew Olyphant - Untitled (figure) - 1995 - Oil,oil paint stick,on canvas - 44&amp;#34; x 56&amp;#34;"</v>
      </c>
      <c r="N131" t="str">
        <f t="shared" ref="N131:N194" si="20">""""&amp;A131&amp;""""&amp;":{"&amp;M131&amp;"},"</f>
        <v>"130":{"imgUrl":"Matthew-Olyphant-Untitled-(figure)-1995.jpg","maxWidth":1600,"maxHeight":1840,"orientation":"portrait","title":"Matthew Olyphant - Untitled (figure) - 1995 - Oil,oil paint stick,on canvas - 44&amp;#34; x 56&amp;#34;"},</v>
      </c>
    </row>
    <row r="132" spans="1:14">
      <c r="A132">
        <v>131</v>
      </c>
      <c r="B132" t="s">
        <v>692</v>
      </c>
      <c r="C132" t="s">
        <v>693</v>
      </c>
      <c r="D132" t="s">
        <v>236</v>
      </c>
      <c r="E132" t="s">
        <v>694</v>
      </c>
      <c r="F132" t="s">
        <v>243</v>
      </c>
      <c r="G132" t="s">
        <v>695</v>
      </c>
      <c r="H132" t="str">
        <f t="shared" si="14"/>
        <v>"imgUrl":"Matthew-Olyphant-Easy-Mark-Sucker-1995.jpg",</v>
      </c>
      <c r="I132" t="str">
        <f t="shared" si="15"/>
        <v>"maxWidth":1600,</v>
      </c>
      <c r="J132" t="str">
        <f t="shared" si="16"/>
        <v>"maxHeight":1654,</v>
      </c>
      <c r="K132" t="str">
        <f t="shared" si="17"/>
        <v>"orientation":"portrait",</v>
      </c>
      <c r="L132" t="str">
        <f t="shared" si="18"/>
        <v>"title":"Matthew Olyphant - Easy Mark Sucker - 1995 - Oil,spray paint,acrylic,on canvas - 68&amp;#34; x 72&amp;#34;"</v>
      </c>
      <c r="M132" t="str">
        <f t="shared" si="19"/>
        <v>"imgUrl":"Matthew-Olyphant-Easy-Mark-Sucker-1995.jpg","maxWidth":1600,"maxHeight":1654,"orientation":"portrait","title":"Matthew Olyphant - Easy Mark Sucker - 1995 - Oil,spray paint,acrylic,on canvas - 68&amp;#34; x 72&amp;#34;"</v>
      </c>
      <c r="N132" t="str">
        <f t="shared" si="20"/>
        <v>"131":{"imgUrl":"Matthew-Olyphant-Easy-Mark-Sucker-1995.jpg","maxWidth":1600,"maxHeight":1654,"orientation":"portrait","title":"Matthew Olyphant - Easy Mark Sucker - 1995 - Oil,spray paint,acrylic,on canvas - 68&amp;#34; x 72&amp;#34;"},</v>
      </c>
    </row>
    <row r="133" spans="1:14">
      <c r="A133">
        <v>132</v>
      </c>
      <c r="B133" t="s">
        <v>696</v>
      </c>
      <c r="C133" t="s">
        <v>697</v>
      </c>
      <c r="D133" t="s">
        <v>236</v>
      </c>
      <c r="E133" t="s">
        <v>698</v>
      </c>
      <c r="F133" t="s">
        <v>238</v>
      </c>
      <c r="G133" t="s">
        <v>699</v>
      </c>
      <c r="H133" t="str">
        <f t="shared" si="14"/>
        <v>"imgUrl":"Matthew-Olyphant-Dream-a-little-Dream-1997.jpg",</v>
      </c>
      <c r="I133" t="str">
        <f t="shared" si="15"/>
        <v>"maxWidth":1600,</v>
      </c>
      <c r="J133" t="str">
        <f t="shared" si="16"/>
        <v>"maxHeight":1584,</v>
      </c>
      <c r="K133" t="str">
        <f t="shared" si="17"/>
        <v>"orientation":"landscape",</v>
      </c>
      <c r="L133" t="str">
        <f t="shared" si="18"/>
        <v>"title":"Matthew Olyphant - Dream a little Dream - 1997 - Oil,spray paint,fabric spray,oil paint stick,on canvas - 72&amp;#34; x 72&amp;#34;"</v>
      </c>
      <c r="M133" t="str">
        <f t="shared" si="19"/>
        <v>"imgUrl":"Matthew-Olyphant-Dream-a-little-Dream-1997.jpg","maxWidth":1600,"maxHeight":1584,"orientation":"landscape","title":"Matthew Olyphant - Dream a little Dream - 1997 - Oil,spray paint,fabric spray,oil paint stick,on canvas - 72&amp;#34; x 72&amp;#34;"</v>
      </c>
      <c r="N133" t="str">
        <f t="shared" si="20"/>
        <v>"132":{"imgUrl":"Matthew-Olyphant-Dream-a-little-Dream-1997.jpg","maxWidth":1600,"maxHeight":1584,"orientation":"landscape","title":"Matthew Olyphant - Dream a little Dream - 1997 - Oil,spray paint,fabric spray,oil paint stick,on canvas - 72&amp;#34; x 72&amp;#34;"},</v>
      </c>
    </row>
    <row r="134" spans="1:14">
      <c r="A134">
        <v>133</v>
      </c>
      <c r="B134" t="s">
        <v>700</v>
      </c>
      <c r="C134" t="s">
        <v>701</v>
      </c>
      <c r="D134" t="s">
        <v>236</v>
      </c>
      <c r="E134" t="s">
        <v>702</v>
      </c>
      <c r="F134" t="s">
        <v>238</v>
      </c>
      <c r="G134" t="s">
        <v>703</v>
      </c>
      <c r="H134" t="str">
        <f t="shared" si="14"/>
        <v>"imgUrl":"Matthew-Olyphant-SPHH-1995.jpg",</v>
      </c>
      <c r="I134" t="str">
        <f t="shared" si="15"/>
        <v>"maxWidth":1600,</v>
      </c>
      <c r="J134" t="str">
        <f t="shared" si="16"/>
        <v>"maxHeight":1551,</v>
      </c>
      <c r="K134" t="str">
        <f t="shared" si="17"/>
        <v>"orientation":"landscape",</v>
      </c>
      <c r="L134" t="str">
        <f t="shared" si="18"/>
        <v>"title":"Matthew Olyphant - SPHH - 1995 - Oil,oil paint stick,on canvas - 72&amp;#34; x 72&amp;#34;"</v>
      </c>
      <c r="M134" t="str">
        <f t="shared" si="19"/>
        <v>"imgUrl":"Matthew-Olyphant-SPHH-1995.jpg","maxWidth":1600,"maxHeight":1551,"orientation":"landscape","title":"Matthew Olyphant - SPHH - 1995 - Oil,oil paint stick,on canvas - 72&amp;#34; x 72&amp;#34;"</v>
      </c>
      <c r="N134" t="str">
        <f t="shared" si="20"/>
        <v>"133":{"imgUrl":"Matthew-Olyphant-SPHH-1995.jpg","maxWidth":1600,"maxHeight":1551,"orientation":"landscape","title":"Matthew Olyphant - SPHH - 1995 - Oil,oil paint stick,on canvas - 72&amp;#34; x 72&amp;#34;"},</v>
      </c>
    </row>
    <row r="135" spans="1:14">
      <c r="A135">
        <v>134</v>
      </c>
      <c r="B135" t="s">
        <v>704</v>
      </c>
      <c r="C135" t="s">
        <v>705</v>
      </c>
      <c r="D135" t="s">
        <v>236</v>
      </c>
      <c r="E135" t="s">
        <v>706</v>
      </c>
      <c r="F135" t="s">
        <v>243</v>
      </c>
      <c r="G135" t="s">
        <v>707</v>
      </c>
      <c r="H135" t="str">
        <f t="shared" si="14"/>
        <v>"imgUrl":"Matthew-Olyphant-First-Class-Petty-Officer-1-1998.jpg",</v>
      </c>
      <c r="I135" t="str">
        <f t="shared" si="15"/>
        <v>"maxWidth":1600,</v>
      </c>
      <c r="J135" t="str">
        <f t="shared" si="16"/>
        <v>"maxHeight":1816,</v>
      </c>
      <c r="K135" t="str">
        <f t="shared" si="17"/>
        <v>"orientation":"portrait",</v>
      </c>
      <c r="L135" t="str">
        <f t="shared" si="18"/>
        <v>"title":"Matthew Olyphant - First Class Petty Officer - 1998 - Diptych - Acrylic,oil,oil paint stick,spray paint,in canvas - 48&amp;#34; x 72&amp;#34;"</v>
      </c>
      <c r="M135" t="str">
        <f t="shared" si="19"/>
        <v>"imgUrl":"Matthew-Olyphant-First-Class-Petty-Officer-1-1998.jpg","maxWidth":1600,"maxHeight":1816,"orientation":"portrait","title":"Matthew Olyphant - First Class Petty Officer - 1998 - Diptych - Acrylic,oil,oil paint stick,spray paint,in canvas - 48&amp;#34; x 72&amp;#34;"</v>
      </c>
      <c r="N135" t="str">
        <f t="shared" si="20"/>
        <v>"134":{"imgUrl":"Matthew-Olyphant-First-Class-Petty-Officer-1-1998.jpg","maxWidth":1600,"maxHeight":1816,"orientation":"portrait","title":"Matthew Olyphant - First Class Petty Officer - 1998 - Diptych - Acrylic,oil,oil paint stick,spray paint,in canvas - 48&amp;#34; x 72&amp;#34;"},</v>
      </c>
    </row>
    <row r="136" spans="1:14">
      <c r="A136">
        <v>135</v>
      </c>
      <c r="B136" t="s">
        <v>708</v>
      </c>
      <c r="C136" t="s">
        <v>709</v>
      </c>
      <c r="D136" t="s">
        <v>236</v>
      </c>
      <c r="E136" t="s">
        <v>710</v>
      </c>
      <c r="F136" t="s">
        <v>243</v>
      </c>
      <c r="G136" t="s">
        <v>707</v>
      </c>
      <c r="H136" t="str">
        <f t="shared" si="14"/>
        <v>"imgUrl":"Matthew-Olyphant-First-Class-Petty-Officer-2-1998.jpg",</v>
      </c>
      <c r="I136" t="str">
        <f t="shared" si="15"/>
        <v>"maxWidth":1600,</v>
      </c>
      <c r="J136" t="str">
        <f t="shared" si="16"/>
        <v>"maxHeight":1861,</v>
      </c>
      <c r="K136" t="str">
        <f t="shared" si="17"/>
        <v>"orientation":"portrait",</v>
      </c>
      <c r="L136" t="str">
        <f t="shared" si="18"/>
        <v>"title":"Matthew Olyphant - First Class Petty Officer - 1998 - Diptych - Acrylic,oil,oil paint stick,spray paint,in canvas - 48&amp;#34; x 72&amp;#34;"</v>
      </c>
      <c r="M136" t="str">
        <f t="shared" si="19"/>
        <v>"imgUrl":"Matthew-Olyphant-First-Class-Petty-Officer-2-1998.jpg","maxWidth":1600,"maxHeight":1861,"orientation":"portrait","title":"Matthew Olyphant - First Class Petty Officer - 1998 - Diptych - Acrylic,oil,oil paint stick,spray paint,in canvas - 48&amp;#34; x 72&amp;#34;"</v>
      </c>
      <c r="N136" t="str">
        <f t="shared" si="20"/>
        <v>"135":{"imgUrl":"Matthew-Olyphant-First-Class-Petty-Officer-2-1998.jpg","maxWidth":1600,"maxHeight":1861,"orientation":"portrait","title":"Matthew Olyphant - First Class Petty Officer - 1998 - Diptych - Acrylic,oil,oil paint stick,spray paint,in canvas - 48&amp;#34; x 72&amp;#34;"},</v>
      </c>
    </row>
    <row r="137" spans="1:14">
      <c r="A137">
        <v>136</v>
      </c>
      <c r="B137" t="s">
        <v>711</v>
      </c>
      <c r="C137" t="s">
        <v>712</v>
      </c>
      <c r="D137" t="s">
        <v>236</v>
      </c>
      <c r="E137" t="s">
        <v>713</v>
      </c>
      <c r="F137" t="s">
        <v>243</v>
      </c>
      <c r="G137" t="s">
        <v>714</v>
      </c>
      <c r="H137" t="str">
        <f t="shared" si="14"/>
        <v>"imgUrl":"Matthew-Olyphant-Heavan-1999.jpg",</v>
      </c>
      <c r="I137" t="str">
        <f t="shared" si="15"/>
        <v>"maxWidth":1600,</v>
      </c>
      <c r="J137" t="str">
        <f t="shared" si="16"/>
        <v>"maxHeight":2903,</v>
      </c>
      <c r="K137" t="str">
        <f t="shared" si="17"/>
        <v>"orientation":"portrait",</v>
      </c>
      <c r="L137" t="str">
        <f t="shared" si="18"/>
        <v>"title":"Matthew Olyphant - Heavan - 1999 - Spray paint,oil,on canvas - 26&amp;#34; x 42&amp;#34;"</v>
      </c>
      <c r="M137" t="str">
        <f t="shared" si="19"/>
        <v>"imgUrl":"Matthew-Olyphant-Heavan-1999.jpg","maxWidth":1600,"maxHeight":2903,"orientation":"portrait","title":"Matthew Olyphant - Heavan - 1999 - Spray paint,oil,on canvas - 26&amp;#34; x 42&amp;#34;"</v>
      </c>
      <c r="N137" t="str">
        <f t="shared" si="20"/>
        <v>"136":{"imgUrl":"Matthew-Olyphant-Heavan-1999.jpg","maxWidth":1600,"maxHeight":2903,"orientation":"portrait","title":"Matthew Olyphant - Heavan - 1999 - Spray paint,oil,on canvas - 26&amp;#34; x 42&amp;#34;"},</v>
      </c>
    </row>
    <row r="138" spans="1:14">
      <c r="A138">
        <v>137</v>
      </c>
      <c r="B138" t="s">
        <v>715</v>
      </c>
      <c r="C138" t="s">
        <v>716</v>
      </c>
      <c r="D138" t="s">
        <v>236</v>
      </c>
      <c r="E138" t="s">
        <v>717</v>
      </c>
      <c r="F138" t="s">
        <v>243</v>
      </c>
      <c r="G138" t="s">
        <v>718</v>
      </c>
      <c r="H138" t="str">
        <f t="shared" si="14"/>
        <v>"imgUrl":"Matthew-Olyphant-Separation-of-Power-1996.jpg",</v>
      </c>
      <c r="I138" t="str">
        <f t="shared" si="15"/>
        <v>"maxWidth":1600,</v>
      </c>
      <c r="J138" t="str">
        <f t="shared" si="16"/>
        <v>"maxHeight":1764,</v>
      </c>
      <c r="K138" t="str">
        <f t="shared" si="17"/>
        <v>"orientation":"portrait",</v>
      </c>
      <c r="L138" t="str">
        <f t="shared" si="18"/>
        <v>"title":"Matthew Olyphant - Separation of Power - 1996 - Acrylic,charcoal,oil,oil paint stick,on canvas - 72&amp;#34; x 72&amp;#34;"</v>
      </c>
      <c r="M138" t="str">
        <f t="shared" si="19"/>
        <v>"imgUrl":"Matthew-Olyphant-Separation-of-Power-1996.jpg","maxWidth":1600,"maxHeight":1764,"orientation":"portrait","title":"Matthew Olyphant - Separation of Power - 1996 - Acrylic,charcoal,oil,oil paint stick,on canvas - 72&amp;#34; x 72&amp;#34;"</v>
      </c>
      <c r="N138" t="str">
        <f t="shared" si="20"/>
        <v>"137":{"imgUrl":"Matthew-Olyphant-Separation-of-Power-1996.jpg","maxWidth":1600,"maxHeight":1764,"orientation":"portrait","title":"Matthew Olyphant - Separation of Power - 1996 - Acrylic,charcoal,oil,oil paint stick,on canvas - 72&amp;#34; x 72&amp;#34;"},</v>
      </c>
    </row>
    <row r="139" spans="1:14">
      <c r="A139">
        <v>138</v>
      </c>
      <c r="B139" t="s">
        <v>719</v>
      </c>
      <c r="C139" t="s">
        <v>720</v>
      </c>
      <c r="D139" t="s">
        <v>236</v>
      </c>
      <c r="E139" t="s">
        <v>721</v>
      </c>
      <c r="F139" t="s">
        <v>238</v>
      </c>
      <c r="G139" t="s">
        <v>722</v>
      </c>
      <c r="H139" t="str">
        <f t="shared" si="14"/>
        <v>"imgUrl":"Matthew-Olyphant-Hurry-up-and-Wait-1995.jpg",</v>
      </c>
      <c r="I139" t="str">
        <f t="shared" si="15"/>
        <v>"maxWidth":1600,</v>
      </c>
      <c r="J139" t="str">
        <f t="shared" si="16"/>
        <v>"maxHeight":1304,</v>
      </c>
      <c r="K139" t="str">
        <f t="shared" si="17"/>
        <v>"orientation":"landscape",</v>
      </c>
      <c r="L139" t="str">
        <f t="shared" si="18"/>
        <v>"title":"Matthew Olyphant - Hurry up and Wait - 1995 - oil,acrylic,spray paint,paint brush,coffee mug,tequila bottle,cigarettes,nails,on canvas - 44&amp;#34; x 68&amp;#34;"</v>
      </c>
      <c r="M139" t="str">
        <f t="shared" si="19"/>
        <v>"imgUrl":"Matthew-Olyphant-Hurry-up-and-Wait-1995.jpg","maxWidth":1600,"maxHeight":1304,"orientation":"landscape","title":"Matthew Olyphant - Hurry up and Wait - 1995 - oil,acrylic,spray paint,paint brush,coffee mug,tequila bottle,cigarettes,nails,on canvas - 44&amp;#34; x 68&amp;#34;"</v>
      </c>
      <c r="N139" t="str">
        <f t="shared" si="20"/>
        <v>"138":{"imgUrl":"Matthew-Olyphant-Hurry-up-and-Wait-1995.jpg","maxWidth":1600,"maxHeight":1304,"orientation":"landscape","title":"Matthew Olyphant - Hurry up and Wait - 1995 - oil,acrylic,spray paint,paint brush,coffee mug,tequila bottle,cigarettes,nails,on canvas - 44&amp;#34; x 68&amp;#34;"},</v>
      </c>
    </row>
    <row r="140" spans="1:14">
      <c r="A140">
        <v>139</v>
      </c>
      <c r="B140" t="s">
        <v>723</v>
      </c>
      <c r="C140" t="s">
        <v>724</v>
      </c>
      <c r="D140" t="s">
        <v>236</v>
      </c>
      <c r="E140" t="s">
        <v>725</v>
      </c>
      <c r="F140" t="s">
        <v>243</v>
      </c>
      <c r="G140" t="s">
        <v>726</v>
      </c>
      <c r="H140" t="str">
        <f t="shared" si="14"/>
        <v>"imgUrl":"Matthew-Olyphant-Martini-(with-spider)-1995.jpg",</v>
      </c>
      <c r="I140" t="str">
        <f t="shared" si="15"/>
        <v>"maxWidth":1600,</v>
      </c>
      <c r="J140" t="str">
        <f t="shared" si="16"/>
        <v>"maxHeight":2031,</v>
      </c>
      <c r="K140" t="str">
        <f t="shared" si="17"/>
        <v>"orientation":"portrait",</v>
      </c>
      <c r="L140" t="str">
        <f t="shared" si="18"/>
        <v>"title":"Matthew Olyphant - Martini (with spider) - 1995 - Spray paint,acrylic,oil paint stick,on canvas - 36&amp;#34; x 42&amp;#34;"</v>
      </c>
      <c r="M140" t="str">
        <f t="shared" si="19"/>
        <v>"imgUrl":"Matthew-Olyphant-Martini-(with-spider)-1995.jpg","maxWidth":1600,"maxHeight":2031,"orientation":"portrait","title":"Matthew Olyphant - Martini (with spider) - 1995 - Spray paint,acrylic,oil paint stick,on canvas - 36&amp;#34; x 42&amp;#34;"</v>
      </c>
      <c r="N140" t="str">
        <f t="shared" si="20"/>
        <v>"139":{"imgUrl":"Matthew-Olyphant-Martini-(with-spider)-1995.jpg","maxWidth":1600,"maxHeight":2031,"orientation":"portrait","title":"Matthew Olyphant - Martini (with spider) - 1995 - Spray paint,acrylic,oil paint stick,on canvas - 36&amp;#34; x 42&amp;#34;"},</v>
      </c>
    </row>
    <row r="141" spans="1:14">
      <c r="A141">
        <v>140</v>
      </c>
      <c r="B141" t="s">
        <v>727</v>
      </c>
      <c r="C141" t="s">
        <v>728</v>
      </c>
      <c r="D141" t="s">
        <v>236</v>
      </c>
      <c r="E141" t="s">
        <v>729</v>
      </c>
      <c r="F141" t="s">
        <v>243</v>
      </c>
      <c r="G141" t="s">
        <v>730</v>
      </c>
      <c r="H141" t="str">
        <f t="shared" si="14"/>
        <v>"imgUrl":"Matthew-Olyphant-Matter-of-Time-1996.jpg",</v>
      </c>
      <c r="I141" t="str">
        <f t="shared" si="15"/>
        <v>"maxWidth":1600,</v>
      </c>
      <c r="J141" t="str">
        <f t="shared" si="16"/>
        <v>"maxHeight":1953,</v>
      </c>
      <c r="K141" t="str">
        <f t="shared" si="17"/>
        <v>"orientation":"portrait",</v>
      </c>
      <c r="L141" t="str">
        <f t="shared" si="18"/>
        <v>"title":"Matthew Olyphant - Matter of Time - 1996 - Acrylic,oil paint stick,spray paint,American flag,staples,on canvas - 48&amp;#34; x 58&amp;#34;"</v>
      </c>
      <c r="M141" t="str">
        <f t="shared" si="19"/>
        <v>"imgUrl":"Matthew-Olyphant-Matter-of-Time-1996.jpg","maxWidth":1600,"maxHeight":1953,"orientation":"portrait","title":"Matthew Olyphant - Matter of Time - 1996 - Acrylic,oil paint stick,spray paint,American flag,staples,on canvas - 48&amp;#34; x 58&amp;#34;"</v>
      </c>
      <c r="N141" t="str">
        <f t="shared" si="20"/>
        <v>"140":{"imgUrl":"Matthew-Olyphant-Matter-of-Time-1996.jpg","maxWidth":1600,"maxHeight":1953,"orientation":"portrait","title":"Matthew Olyphant - Matter of Time - 1996 - Acrylic,oil paint stick,spray paint,American flag,staples,on canvas - 48&amp;#34; x 58&amp;#34;"},</v>
      </c>
    </row>
    <row r="142" spans="1:14">
      <c r="A142">
        <v>141</v>
      </c>
      <c r="B142" t="s">
        <v>731</v>
      </c>
      <c r="C142" t="s">
        <v>732</v>
      </c>
      <c r="D142" t="s">
        <v>236</v>
      </c>
      <c r="E142" t="s">
        <v>733</v>
      </c>
      <c r="F142" t="s">
        <v>238</v>
      </c>
      <c r="G142" t="s">
        <v>734</v>
      </c>
      <c r="H142" t="str">
        <f t="shared" si="14"/>
        <v>"imgUrl":"Matthew-Olyphant-Field-of-Dreams-2000.jpg",</v>
      </c>
      <c r="I142" t="str">
        <f t="shared" si="15"/>
        <v>"maxWidth":1600,</v>
      </c>
      <c r="J142" t="str">
        <f t="shared" si="16"/>
        <v>"maxHeight":1056,</v>
      </c>
      <c r="K142" t="str">
        <f t="shared" si="17"/>
        <v>"orientation":"landscape",</v>
      </c>
      <c r="L142" t="str">
        <f t="shared" si="18"/>
        <v>"title":"Matthew Olyphant - Field of Dreams - 2000 - Oil,oil paint stick,charcoal,on canvas - 48&amp;#34; x 72&amp;#34;"</v>
      </c>
      <c r="M142" t="str">
        <f t="shared" si="19"/>
        <v>"imgUrl":"Matthew-Olyphant-Field-of-Dreams-2000.jpg","maxWidth":1600,"maxHeight":1056,"orientation":"landscape","title":"Matthew Olyphant - Field of Dreams - 2000 - Oil,oil paint stick,charcoal,on canvas - 48&amp;#34; x 72&amp;#34;"</v>
      </c>
      <c r="N142" t="str">
        <f t="shared" si="20"/>
        <v>"141":{"imgUrl":"Matthew-Olyphant-Field-of-Dreams-2000.jpg","maxWidth":1600,"maxHeight":1056,"orientation":"landscape","title":"Matthew Olyphant - Field of Dreams - 2000 - Oil,oil paint stick,charcoal,on canvas - 48&amp;#34; x 72&amp;#34;"},</v>
      </c>
    </row>
    <row r="143" spans="1:14">
      <c r="A143">
        <v>142</v>
      </c>
      <c r="B143" t="s">
        <v>735</v>
      </c>
      <c r="C143" t="s">
        <v>736</v>
      </c>
      <c r="D143" t="s">
        <v>236</v>
      </c>
      <c r="E143" t="s">
        <v>737</v>
      </c>
      <c r="F143" t="s">
        <v>243</v>
      </c>
      <c r="G143" t="s">
        <v>738</v>
      </c>
      <c r="H143" t="str">
        <f t="shared" si="14"/>
        <v>"imgUrl":"Matthew-Olyphant-Patience-2001.jpg",</v>
      </c>
      <c r="I143" t="str">
        <f t="shared" si="15"/>
        <v>"maxWidth":1600,</v>
      </c>
      <c r="J143" t="str">
        <f t="shared" si="16"/>
        <v>"maxHeight":2627,</v>
      </c>
      <c r="K143" t="str">
        <f t="shared" si="17"/>
        <v>"orientation":"portrait",</v>
      </c>
      <c r="L143" t="str">
        <f t="shared" si="18"/>
        <v>"title":"Matthew Olyphant - Patience - 2001 - Spray paint,acrylic,charcoal,on canvas - 28&amp;#34; x 42&amp;#34;"</v>
      </c>
      <c r="M143" t="str">
        <f t="shared" si="19"/>
        <v>"imgUrl":"Matthew-Olyphant-Patience-2001.jpg","maxWidth":1600,"maxHeight":2627,"orientation":"portrait","title":"Matthew Olyphant - Patience - 2001 - Spray paint,acrylic,charcoal,on canvas - 28&amp;#34; x 42&amp;#34;"</v>
      </c>
      <c r="N143" t="str">
        <f t="shared" si="20"/>
        <v>"142":{"imgUrl":"Matthew-Olyphant-Patience-2001.jpg","maxWidth":1600,"maxHeight":2627,"orientation":"portrait","title":"Matthew Olyphant - Patience - 2001 - Spray paint,acrylic,charcoal,on canvas - 28&amp;#34; x 42&amp;#34;"},</v>
      </c>
    </row>
    <row r="144" spans="1:14">
      <c r="A144">
        <v>143</v>
      </c>
      <c r="B144" t="s">
        <v>739</v>
      </c>
      <c r="C144" t="s">
        <v>740</v>
      </c>
      <c r="D144" t="s">
        <v>236</v>
      </c>
      <c r="E144" t="s">
        <v>741</v>
      </c>
      <c r="F144" t="s">
        <v>243</v>
      </c>
      <c r="G144" t="s">
        <v>742</v>
      </c>
      <c r="H144" t="str">
        <f t="shared" si="14"/>
        <v>"imgUrl":"Matthew-Olyphant-Yellow-Dots-2001.jpg",</v>
      </c>
      <c r="I144" t="str">
        <f t="shared" si="15"/>
        <v>"maxWidth":1600,</v>
      </c>
      <c r="J144" t="str">
        <f t="shared" si="16"/>
        <v>"maxHeight":2014,</v>
      </c>
      <c r="K144" t="str">
        <f t="shared" si="17"/>
        <v>"orientation":"portrait",</v>
      </c>
      <c r="L144" t="str">
        <f t="shared" si="18"/>
        <v>"title":"Matthew Olyphant - Yellow Dots - 2001 - Spray paint,oil,acrylic,on canvas - 26&amp;#34; x 38&amp;#34;"</v>
      </c>
      <c r="M144" t="str">
        <f t="shared" si="19"/>
        <v>"imgUrl":"Matthew-Olyphant-Yellow-Dots-2001.jpg","maxWidth":1600,"maxHeight":2014,"orientation":"portrait","title":"Matthew Olyphant - Yellow Dots - 2001 - Spray paint,oil,acrylic,on canvas - 26&amp;#34; x 38&amp;#34;"</v>
      </c>
      <c r="N144" t="str">
        <f t="shared" si="20"/>
        <v>"143":{"imgUrl":"Matthew-Olyphant-Yellow-Dots-2001.jpg","maxWidth":1600,"maxHeight":2014,"orientation":"portrait","title":"Matthew Olyphant - Yellow Dots - 2001 - Spray paint,oil,acrylic,on canvas - 26&amp;#34; x 38&amp;#34;"},</v>
      </c>
    </row>
    <row r="145" spans="1:14">
      <c r="A145">
        <v>144</v>
      </c>
      <c r="B145" t="s">
        <v>743</v>
      </c>
      <c r="C145" t="s">
        <v>744</v>
      </c>
      <c r="D145" t="s">
        <v>236</v>
      </c>
      <c r="E145" t="s">
        <v>745</v>
      </c>
      <c r="F145" t="s">
        <v>243</v>
      </c>
      <c r="G145" t="s">
        <v>746</v>
      </c>
      <c r="H145" t="str">
        <f t="shared" si="14"/>
        <v>"imgUrl":"Matthew-Olyphant-JMB-2000.jpg",</v>
      </c>
      <c r="I145" t="str">
        <f t="shared" si="15"/>
        <v>"maxWidth":1600,</v>
      </c>
      <c r="J145" t="str">
        <f t="shared" si="16"/>
        <v>"maxHeight":2959,</v>
      </c>
      <c r="K145" t="str">
        <f t="shared" si="17"/>
        <v>"orientation":"portrait",</v>
      </c>
      <c r="L145" t="str">
        <f t="shared" si="18"/>
        <v>"title":"Matthew Olyphant - JMB - 2000 - Spray paint on canvas - 24&amp;#34; x 38&amp;#34;"</v>
      </c>
      <c r="M145" t="str">
        <f t="shared" si="19"/>
        <v>"imgUrl":"Matthew-Olyphant-JMB-2000.jpg","maxWidth":1600,"maxHeight":2959,"orientation":"portrait","title":"Matthew Olyphant - JMB - 2000 - Spray paint on canvas - 24&amp;#34; x 38&amp;#34;"</v>
      </c>
      <c r="N145" t="str">
        <f t="shared" si="20"/>
        <v>"144":{"imgUrl":"Matthew-Olyphant-JMB-2000.jpg","maxWidth":1600,"maxHeight":2959,"orientation":"portrait","title":"Matthew Olyphant - JMB - 2000 - Spray paint on canvas - 24&amp;#34; x 38&amp;#34;"},</v>
      </c>
    </row>
    <row r="146" spans="1:14">
      <c r="A146">
        <v>145</v>
      </c>
      <c r="B146" t="s">
        <v>747</v>
      </c>
      <c r="C146" t="s">
        <v>748</v>
      </c>
      <c r="D146" t="s">
        <v>236</v>
      </c>
      <c r="E146" t="s">
        <v>749</v>
      </c>
      <c r="F146" t="s">
        <v>243</v>
      </c>
      <c r="G146" t="s">
        <v>750</v>
      </c>
      <c r="H146" t="str">
        <f t="shared" si="14"/>
        <v>"imgUrl":"Matthew-Olyphant-Self-portrait-1995.jpg",</v>
      </c>
      <c r="I146" t="str">
        <f t="shared" si="15"/>
        <v>"maxWidth":1600,</v>
      </c>
      <c r="J146" t="str">
        <f t="shared" si="16"/>
        <v>"maxHeight":6243,</v>
      </c>
      <c r="K146" t="str">
        <f t="shared" si="17"/>
        <v>"orientation":"portrait",</v>
      </c>
      <c r="L146" t="str">
        <f t="shared" si="18"/>
        <v>"title":"Matthew Olyphant - Self portrait - 1995 - Oil,ink,wire,on wood blocks - 10&amp;#34; x 54&amp;#34;"</v>
      </c>
      <c r="M146" t="str">
        <f t="shared" si="19"/>
        <v>"imgUrl":"Matthew-Olyphant-Self-portrait-1995.jpg","maxWidth":1600,"maxHeight":6243,"orientation":"portrait","title":"Matthew Olyphant - Self portrait - 1995 - Oil,ink,wire,on wood blocks - 10&amp;#34; x 54&amp;#34;"</v>
      </c>
      <c r="N146" t="str">
        <f t="shared" si="20"/>
        <v>"145":{"imgUrl":"Matthew-Olyphant-Self-portrait-1995.jpg","maxWidth":1600,"maxHeight":6243,"orientation":"portrait","title":"Matthew Olyphant - Self portrait - 1995 - Oil,ink,wire,on wood blocks - 10&amp;#34; x 54&amp;#34;"},</v>
      </c>
    </row>
    <row r="147" spans="1:14">
      <c r="A147">
        <v>146</v>
      </c>
      <c r="B147" t="s">
        <v>751</v>
      </c>
      <c r="C147" t="s">
        <v>752</v>
      </c>
      <c r="D147" t="s">
        <v>236</v>
      </c>
      <c r="E147" t="s">
        <v>753</v>
      </c>
      <c r="F147" t="s">
        <v>238</v>
      </c>
      <c r="G147" t="s">
        <v>754</v>
      </c>
      <c r="H147" t="str">
        <f t="shared" si="14"/>
        <v>"imgUrl":"Matthew-Olyphant-Soul-1997.jpg",</v>
      </c>
      <c r="I147" t="str">
        <f t="shared" si="15"/>
        <v>"maxWidth":1600,</v>
      </c>
      <c r="J147" t="str">
        <f t="shared" si="16"/>
        <v>"maxHeight":1507,</v>
      </c>
      <c r="K147" t="str">
        <f t="shared" si="17"/>
        <v>"orientation":"landscape",</v>
      </c>
      <c r="L147" t="str">
        <f t="shared" si="18"/>
        <v>"title":"Matthew Olyphant - Soul - 1997 - Oil,spray paint,oil paint stick,acrylic,pastel,on canvas - 72&amp;#34; x 72&amp;#34;"</v>
      </c>
      <c r="M147" t="str">
        <f t="shared" si="19"/>
        <v>"imgUrl":"Matthew-Olyphant-Soul-1997.jpg","maxWidth":1600,"maxHeight":1507,"orientation":"landscape","title":"Matthew Olyphant - Soul - 1997 - Oil,spray paint,oil paint stick,acrylic,pastel,on canvas - 72&amp;#34; x 72&amp;#34;"</v>
      </c>
      <c r="N147" t="str">
        <f t="shared" si="20"/>
        <v>"146":{"imgUrl":"Matthew-Olyphant-Soul-1997.jpg","maxWidth":1600,"maxHeight":1507,"orientation":"landscape","title":"Matthew Olyphant - Soul - 1997 - Oil,spray paint,oil paint stick,acrylic,pastel,on canvas - 72&amp;#34; x 72&amp;#34;"},</v>
      </c>
    </row>
    <row r="148" spans="1:14">
      <c r="A148">
        <v>147</v>
      </c>
      <c r="B148" t="s">
        <v>755</v>
      </c>
      <c r="C148" t="s">
        <v>756</v>
      </c>
      <c r="D148" t="s">
        <v>236</v>
      </c>
      <c r="E148" t="s">
        <v>757</v>
      </c>
      <c r="F148" t="s">
        <v>243</v>
      </c>
      <c r="G148" t="s">
        <v>758</v>
      </c>
      <c r="H148" t="str">
        <f t="shared" si="14"/>
        <v>"imgUrl":"Matthew-Olyphant-Stars-(silver)-1996.jpg",</v>
      </c>
      <c r="I148" t="str">
        <f t="shared" si="15"/>
        <v>"maxWidth":1600,</v>
      </c>
      <c r="J148" t="str">
        <f t="shared" si="16"/>
        <v>"maxHeight":1955,</v>
      </c>
      <c r="K148" t="str">
        <f t="shared" si="17"/>
        <v>"orientation":"portrait",</v>
      </c>
      <c r="L148" t="str">
        <f t="shared" si="18"/>
        <v>"title":"Matthew Olyphant - Stars (silver) - 1996 - Oil,acrylic,spray paint,oil paint stick,paper,duct tape,on canvas - 48&amp;#34; x 54&amp;#34;"</v>
      </c>
      <c r="M148" t="str">
        <f t="shared" si="19"/>
        <v>"imgUrl":"Matthew-Olyphant-Stars-(silver)-1996.jpg","maxWidth":1600,"maxHeight":1955,"orientation":"portrait","title":"Matthew Olyphant - Stars (silver) - 1996 - Oil,acrylic,spray paint,oil paint stick,paper,duct tape,on canvas - 48&amp;#34; x 54&amp;#34;"</v>
      </c>
      <c r="N148" t="str">
        <f t="shared" si="20"/>
        <v>"147":{"imgUrl":"Matthew-Olyphant-Stars-(silver)-1996.jpg","maxWidth":1600,"maxHeight":1955,"orientation":"portrait","title":"Matthew Olyphant - Stars (silver) - 1996 - Oil,acrylic,spray paint,oil paint stick,paper,duct tape,on canvas - 48&amp;#34; x 54&amp;#34;"},</v>
      </c>
    </row>
    <row r="149" spans="1:14">
      <c r="A149">
        <v>148</v>
      </c>
      <c r="B149" t="s">
        <v>759</v>
      </c>
      <c r="C149" t="s">
        <v>760</v>
      </c>
      <c r="D149" t="s">
        <v>236</v>
      </c>
      <c r="E149" t="s">
        <v>761</v>
      </c>
      <c r="F149" t="s">
        <v>243</v>
      </c>
      <c r="G149" t="s">
        <v>762</v>
      </c>
      <c r="H149" t="str">
        <f t="shared" si="14"/>
        <v>"imgUrl":"Matthew-Olyphant-Thin-Green-Line-1997.jpg",</v>
      </c>
      <c r="I149" t="str">
        <f t="shared" si="15"/>
        <v>"maxWidth":1600,</v>
      </c>
      <c r="J149" t="str">
        <f t="shared" si="16"/>
        <v>"maxHeight":1803,</v>
      </c>
      <c r="K149" t="str">
        <f t="shared" si="17"/>
        <v>"orientation":"portrait",</v>
      </c>
      <c r="L149" t="str">
        <f t="shared" si="18"/>
        <v>"title":"Matthew Olyphant - Thin Green Line - 1997 - Spray paint,acrylic,on canvas - 44&amp;#34; x 56&amp;#34;"</v>
      </c>
      <c r="M149" t="str">
        <f t="shared" si="19"/>
        <v>"imgUrl":"Matthew-Olyphant-Thin-Green-Line-1997.jpg","maxWidth":1600,"maxHeight":1803,"orientation":"portrait","title":"Matthew Olyphant - Thin Green Line - 1997 - Spray paint,acrylic,on canvas - 44&amp;#34; x 56&amp;#34;"</v>
      </c>
      <c r="N149" t="str">
        <f t="shared" si="20"/>
        <v>"148":{"imgUrl":"Matthew-Olyphant-Thin-Green-Line-1997.jpg","maxWidth":1600,"maxHeight":1803,"orientation":"portrait","title":"Matthew Olyphant - Thin Green Line - 1997 - Spray paint,acrylic,on canvas - 44&amp;#34; x 56&amp;#34;"},</v>
      </c>
    </row>
    <row r="150" spans="1:14">
      <c r="A150">
        <v>149</v>
      </c>
      <c r="B150" t="s">
        <v>763</v>
      </c>
      <c r="C150" t="s">
        <v>764</v>
      </c>
      <c r="D150" t="s">
        <v>236</v>
      </c>
      <c r="E150" t="s">
        <v>765</v>
      </c>
      <c r="F150" t="s">
        <v>243</v>
      </c>
      <c r="G150" t="s">
        <v>766</v>
      </c>
      <c r="H150" t="str">
        <f t="shared" si="14"/>
        <v>"imgUrl":"Matthew-Olyphant-Red-Cross-1999.jpg",</v>
      </c>
      <c r="I150" t="str">
        <f t="shared" si="15"/>
        <v>"maxWidth":1600,</v>
      </c>
      <c r="J150" t="str">
        <f t="shared" si="16"/>
        <v>"maxHeight":2102,</v>
      </c>
      <c r="K150" t="str">
        <f t="shared" si="17"/>
        <v>"orientation":"portrait",</v>
      </c>
      <c r="L150" t="str">
        <f t="shared" si="18"/>
        <v>"title":"Matthew Olyphant - Red Cross - 1999 - Oil, Acrylic, Oil Paint Stick, Spray Paint On Canvas - 26&amp;#34; x 40&amp;#34;"</v>
      </c>
      <c r="M150" t="str">
        <f t="shared" si="19"/>
        <v>"imgUrl":"Matthew-Olyphant-Red-Cross-1999.jpg","maxWidth":1600,"maxHeight":2102,"orientation":"portrait","title":"Matthew Olyphant - Red Cross - 1999 - Oil, Acrylic, Oil Paint Stick, Spray Paint On Canvas - 26&amp;#34; x 40&amp;#34;"</v>
      </c>
      <c r="N150" t="str">
        <f t="shared" si="20"/>
        <v>"149":{"imgUrl":"Matthew-Olyphant-Red-Cross-1999.jpg","maxWidth":1600,"maxHeight":2102,"orientation":"portrait","title":"Matthew Olyphant - Red Cross - 1999 - Oil, Acrylic, Oil Paint Stick, Spray Paint On Canvas - 26&amp;#34; x 40&amp;#34;"},</v>
      </c>
    </row>
    <row r="151" spans="1:14">
      <c r="A151">
        <v>150</v>
      </c>
      <c r="B151" t="s">
        <v>767</v>
      </c>
      <c r="C151" t="s">
        <v>768</v>
      </c>
      <c r="D151" t="s">
        <v>236</v>
      </c>
      <c r="E151" t="s">
        <v>769</v>
      </c>
      <c r="F151" t="s">
        <v>243</v>
      </c>
      <c r="G151" t="s">
        <v>770</v>
      </c>
      <c r="H151" t="str">
        <f t="shared" si="14"/>
        <v>"imgUrl":"Matthew-Olyphant-All-Around-the-World-1997.jpg",</v>
      </c>
      <c r="I151" t="str">
        <f t="shared" si="15"/>
        <v>"maxWidth":1600,</v>
      </c>
      <c r="J151" t="str">
        <f t="shared" si="16"/>
        <v>"maxHeight":1884,</v>
      </c>
      <c r="K151" t="str">
        <f t="shared" si="17"/>
        <v>"orientation":"portrait",</v>
      </c>
      <c r="L151" t="str">
        <f t="shared" si="18"/>
        <v>"title":"Matthew Olyphant - All Around the World - 1997 - Spray paint,acrylic,oil paint stick,on canvas - 46&amp;#34; x 52&amp;#34;"</v>
      </c>
      <c r="M151" t="str">
        <f t="shared" si="19"/>
        <v>"imgUrl":"Matthew-Olyphant-All-Around-the-World-1997.jpg","maxWidth":1600,"maxHeight":1884,"orientation":"portrait","title":"Matthew Olyphant - All Around the World - 1997 - Spray paint,acrylic,oil paint stick,on canvas - 46&amp;#34; x 52&amp;#34;"</v>
      </c>
      <c r="N151" t="str">
        <f t="shared" si="20"/>
        <v>"150":{"imgUrl":"Matthew-Olyphant-All-Around-the-World-1997.jpg","maxWidth":1600,"maxHeight":1884,"orientation":"portrait","title":"Matthew Olyphant - All Around the World - 1997 - Spray paint,acrylic,oil paint stick,on canvas - 46&amp;#34; x 52&amp;#34;"},</v>
      </c>
    </row>
    <row r="152" spans="1:14">
      <c r="A152">
        <v>151</v>
      </c>
      <c r="B152" t="s">
        <v>771</v>
      </c>
      <c r="C152" t="s">
        <v>772</v>
      </c>
      <c r="D152" t="s">
        <v>236</v>
      </c>
      <c r="E152" t="s">
        <v>773</v>
      </c>
      <c r="F152" t="s">
        <v>243</v>
      </c>
      <c r="G152" t="s">
        <v>774</v>
      </c>
      <c r="H152" t="str">
        <f t="shared" si="14"/>
        <v>"imgUrl":"Matthew-Olyphant-Pussy-Cat-1997.jpg",</v>
      </c>
      <c r="I152" t="str">
        <f t="shared" si="15"/>
        <v>"maxWidth":1600,</v>
      </c>
      <c r="J152" t="str">
        <f t="shared" si="16"/>
        <v>"maxHeight":2193,</v>
      </c>
      <c r="K152" t="str">
        <f t="shared" si="17"/>
        <v>"orientation":"portrait",</v>
      </c>
      <c r="L152" t="str">
        <f t="shared" si="18"/>
        <v>"title":"Matthew Olyphant - Pussy Cat - 1997 - Spray Paint, Oil On Canvas - 34&amp;#34; x 46&amp;#34;"</v>
      </c>
      <c r="M152" t="str">
        <f t="shared" si="19"/>
        <v>"imgUrl":"Matthew-Olyphant-Pussy-Cat-1997.jpg","maxWidth":1600,"maxHeight":2193,"orientation":"portrait","title":"Matthew Olyphant - Pussy Cat - 1997 - Spray Paint, Oil On Canvas - 34&amp;#34; x 46&amp;#34;"</v>
      </c>
      <c r="N152" t="str">
        <f t="shared" si="20"/>
        <v>"151":{"imgUrl":"Matthew-Olyphant-Pussy-Cat-1997.jpg","maxWidth":1600,"maxHeight":2193,"orientation":"portrait","title":"Matthew Olyphant - Pussy Cat - 1997 - Spray Paint, Oil On Canvas - 34&amp;#34; x 46&amp;#34;"},</v>
      </c>
    </row>
    <row r="153" spans="1:14">
      <c r="A153">
        <v>152</v>
      </c>
      <c r="B153" t="s">
        <v>775</v>
      </c>
      <c r="C153" t="s">
        <v>776</v>
      </c>
      <c r="D153" t="s">
        <v>236</v>
      </c>
      <c r="E153" t="s">
        <v>777</v>
      </c>
      <c r="F153" t="s">
        <v>243</v>
      </c>
      <c r="G153" t="s">
        <v>778</v>
      </c>
      <c r="H153" t="str">
        <f t="shared" si="14"/>
        <v>"imgUrl":"Matthew-Olyphant-Yes,No,Maybe-1998.jpg",</v>
      </c>
      <c r="I153" t="str">
        <f t="shared" si="15"/>
        <v>"maxWidth":1600,</v>
      </c>
      <c r="J153" t="str">
        <f t="shared" si="16"/>
        <v>"maxHeight":2860,</v>
      </c>
      <c r="K153" t="str">
        <f t="shared" si="17"/>
        <v>"orientation":"portrait",</v>
      </c>
      <c r="L153" t="str">
        <f t="shared" si="18"/>
        <v>"title":"Matthew Olyphant - Yes,No,Maybe - 1998 - Spray paint,oil,acrylic,oil,staples,on canvas - 24&amp;#34; x 42&amp;#34;"</v>
      </c>
      <c r="M153" t="str">
        <f t="shared" si="19"/>
        <v>"imgUrl":"Matthew-Olyphant-Yes,No,Maybe-1998.jpg","maxWidth":1600,"maxHeight":2860,"orientation":"portrait","title":"Matthew Olyphant - Yes,No,Maybe - 1998 - Spray paint,oil,acrylic,oil,staples,on canvas - 24&amp;#34; x 42&amp;#34;"</v>
      </c>
      <c r="N153" t="str">
        <f t="shared" si="20"/>
        <v>"152":{"imgUrl":"Matthew-Olyphant-Yes,No,Maybe-1998.jpg","maxWidth":1600,"maxHeight":2860,"orientation":"portrait","title":"Matthew Olyphant - Yes,No,Maybe - 1998 - Spray paint,oil,acrylic,oil,staples,on canvas - 24&amp;#34; x 42&amp;#34;"},</v>
      </c>
    </row>
    <row r="154" spans="1:14">
      <c r="A154">
        <v>153</v>
      </c>
      <c r="B154" t="s">
        <v>779</v>
      </c>
      <c r="C154" t="s">
        <v>780</v>
      </c>
      <c r="D154" t="s">
        <v>236</v>
      </c>
      <c r="E154" t="s">
        <v>781</v>
      </c>
      <c r="F154" t="s">
        <v>243</v>
      </c>
      <c r="G154" t="s">
        <v>782</v>
      </c>
      <c r="H154" t="str">
        <f t="shared" si="14"/>
        <v>"imgUrl":"Matthew-Olyphant-Movement-1997.jpg",</v>
      </c>
      <c r="I154" t="str">
        <f t="shared" si="15"/>
        <v>"maxWidth":1600,</v>
      </c>
      <c r="J154" t="str">
        <f t="shared" si="16"/>
        <v>"maxHeight":2867,</v>
      </c>
      <c r="K154" t="str">
        <f t="shared" si="17"/>
        <v>"orientation":"portrait",</v>
      </c>
      <c r="L154" t="str">
        <f t="shared" si="18"/>
        <v>"title":"Matthew Olyphant - Movement - 1997 - Spray paint,oil,on canvas - 24&amp;#34; x 48&amp;#34;"</v>
      </c>
      <c r="M154" t="str">
        <f t="shared" si="19"/>
        <v>"imgUrl":"Matthew-Olyphant-Movement-1997.jpg","maxWidth":1600,"maxHeight":2867,"orientation":"portrait","title":"Matthew Olyphant - Movement - 1997 - Spray paint,oil,on canvas - 24&amp;#34; x 48&amp;#34;"</v>
      </c>
      <c r="N154" t="str">
        <f t="shared" si="20"/>
        <v>"153":{"imgUrl":"Matthew-Olyphant-Movement-1997.jpg","maxWidth":1600,"maxHeight":2867,"orientation":"portrait","title":"Matthew Olyphant - Movement - 1997 - Spray paint,oil,on canvas - 24&amp;#34; x 48&amp;#34;"},</v>
      </c>
    </row>
    <row r="155" spans="1:14">
      <c r="A155">
        <v>154</v>
      </c>
      <c r="B155" t="s">
        <v>783</v>
      </c>
      <c r="C155" t="s">
        <v>784</v>
      </c>
      <c r="D155" t="s">
        <v>236</v>
      </c>
      <c r="E155" t="s">
        <v>785</v>
      </c>
      <c r="F155" t="s">
        <v>243</v>
      </c>
      <c r="G155" t="s">
        <v>786</v>
      </c>
      <c r="H155" t="str">
        <f t="shared" si="14"/>
        <v>"imgUrl":"Matthew-Olyphant-Movement-II-1997.jpg",</v>
      </c>
      <c r="I155" t="str">
        <f t="shared" si="15"/>
        <v>"maxWidth":1600,</v>
      </c>
      <c r="J155" t="str">
        <f t="shared" si="16"/>
        <v>"maxHeight":1932,</v>
      </c>
      <c r="K155" t="str">
        <f t="shared" si="17"/>
        <v>"orientation":"portrait",</v>
      </c>
      <c r="L155" t="str">
        <f t="shared" si="18"/>
        <v>"title":"Matthew Olyphant - Movement II - 1997 - Spray paint,oil,acrylic,on canvas - 44&amp;#34; x 56&amp;#34;"</v>
      </c>
      <c r="M155" t="str">
        <f t="shared" si="19"/>
        <v>"imgUrl":"Matthew-Olyphant-Movement-II-1997.jpg","maxWidth":1600,"maxHeight":1932,"orientation":"portrait","title":"Matthew Olyphant - Movement II - 1997 - Spray paint,oil,acrylic,on canvas - 44&amp;#34; x 56&amp;#34;"</v>
      </c>
      <c r="N155" t="str">
        <f t="shared" si="20"/>
        <v>"154":{"imgUrl":"Matthew-Olyphant-Movement-II-1997.jpg","maxWidth":1600,"maxHeight":1932,"orientation":"portrait","title":"Matthew Olyphant - Movement II - 1997 - Spray paint,oil,acrylic,on canvas - 44&amp;#34; x 56&amp;#34;"},</v>
      </c>
    </row>
    <row r="156" spans="1:14">
      <c r="A156">
        <v>155</v>
      </c>
      <c r="B156" t="s">
        <v>787</v>
      </c>
      <c r="C156" t="s">
        <v>788</v>
      </c>
      <c r="D156" t="s">
        <v>236</v>
      </c>
      <c r="E156" t="s">
        <v>789</v>
      </c>
      <c r="F156" t="s">
        <v>243</v>
      </c>
      <c r="G156" t="s">
        <v>790</v>
      </c>
      <c r="H156" t="str">
        <f t="shared" si="14"/>
        <v>"imgUrl":"Matthew-Olyphant-Silver-Skyline-1997.jpg",</v>
      </c>
      <c r="I156" t="str">
        <f t="shared" si="15"/>
        <v>"maxWidth":1600,</v>
      </c>
      <c r="J156" t="str">
        <f t="shared" si="16"/>
        <v>"maxHeight":1785,</v>
      </c>
      <c r="K156" t="str">
        <f t="shared" si="17"/>
        <v>"orientation":"portrait",</v>
      </c>
      <c r="L156" t="str">
        <f t="shared" si="18"/>
        <v>"title":"Matthew Olyphant - Silver Skyline - 1997 - Spray paint,oil,on canvas - 62&amp;#34; x 72&amp;#34;"</v>
      </c>
      <c r="M156" t="str">
        <f t="shared" si="19"/>
        <v>"imgUrl":"Matthew-Olyphant-Silver-Skyline-1997.jpg","maxWidth":1600,"maxHeight":1785,"orientation":"portrait","title":"Matthew Olyphant - Silver Skyline - 1997 - Spray paint,oil,on canvas - 62&amp;#34; x 72&amp;#34;"</v>
      </c>
      <c r="N156" t="str">
        <f t="shared" si="20"/>
        <v>"155":{"imgUrl":"Matthew-Olyphant-Silver-Skyline-1997.jpg","maxWidth":1600,"maxHeight":1785,"orientation":"portrait","title":"Matthew Olyphant - Silver Skyline - 1997 - Spray paint,oil,on canvas - 62&amp;#34; x 72&amp;#34;"},</v>
      </c>
    </row>
    <row r="157" spans="1:14">
      <c r="A157">
        <v>156</v>
      </c>
      <c r="B157" t="s">
        <v>791</v>
      </c>
      <c r="C157" t="s">
        <v>792</v>
      </c>
      <c r="D157" t="s">
        <v>236</v>
      </c>
      <c r="E157" t="s">
        <v>315</v>
      </c>
      <c r="F157" t="s">
        <v>243</v>
      </c>
      <c r="G157" t="s">
        <v>793</v>
      </c>
      <c r="H157" t="str">
        <f t="shared" si="14"/>
        <v>"imgUrl":"Matthew-Olyphant-Blessed-1996.jpg",</v>
      </c>
      <c r="I157" t="str">
        <f t="shared" si="15"/>
        <v>"maxWidth":1600,</v>
      </c>
      <c r="J157" t="str">
        <f t="shared" si="16"/>
        <v>"maxHeight":1888,</v>
      </c>
      <c r="K157" t="str">
        <f t="shared" si="17"/>
        <v>"orientation":"portrait",</v>
      </c>
      <c r="L157" t="str">
        <f t="shared" si="18"/>
        <v>"title":"Matthew Olyphant - Blessed - 1996 - Oil,acrylic,spray paint,on canvas - 64&amp;#34; x 78&amp;#34;"</v>
      </c>
      <c r="M157" t="str">
        <f t="shared" si="19"/>
        <v>"imgUrl":"Matthew-Olyphant-Blessed-1996.jpg","maxWidth":1600,"maxHeight":1888,"orientation":"portrait","title":"Matthew Olyphant - Blessed - 1996 - Oil,acrylic,spray paint,on canvas - 64&amp;#34; x 78&amp;#34;"</v>
      </c>
      <c r="N157" t="str">
        <f t="shared" si="20"/>
        <v>"156":{"imgUrl":"Matthew-Olyphant-Blessed-1996.jpg","maxWidth":1600,"maxHeight":1888,"orientation":"portrait","title":"Matthew Olyphant - Blessed - 1996 - Oil,acrylic,spray paint,on canvas - 64&amp;#34; x 78&amp;#34;"},</v>
      </c>
    </row>
    <row r="158" spans="1:14">
      <c r="A158">
        <v>157</v>
      </c>
      <c r="B158" t="s">
        <v>794</v>
      </c>
      <c r="C158" t="s">
        <v>795</v>
      </c>
      <c r="D158" t="s">
        <v>236</v>
      </c>
      <c r="E158" t="s">
        <v>796</v>
      </c>
      <c r="F158" t="s">
        <v>243</v>
      </c>
      <c r="G158" t="s">
        <v>797</v>
      </c>
      <c r="H158" t="str">
        <f t="shared" si="14"/>
        <v>"imgUrl":"Matthew-Olyphant-Pacific-1997.jpg",</v>
      </c>
      <c r="I158" t="str">
        <f t="shared" si="15"/>
        <v>"maxWidth":1600,</v>
      </c>
      <c r="J158" t="str">
        <f t="shared" si="16"/>
        <v>"maxHeight":1812,</v>
      </c>
      <c r="K158" t="str">
        <f t="shared" si="17"/>
        <v>"orientation":"portrait",</v>
      </c>
      <c r="L158" t="str">
        <f t="shared" si="18"/>
        <v>"title":"Matthew Olyphant - Pacific - 1997 - Oil,spray paint,on canvas - 46&amp;#34; x 56&amp;#34;"</v>
      </c>
      <c r="M158" t="str">
        <f t="shared" si="19"/>
        <v>"imgUrl":"Matthew-Olyphant-Pacific-1997.jpg","maxWidth":1600,"maxHeight":1812,"orientation":"portrait","title":"Matthew Olyphant - Pacific - 1997 - Oil,spray paint,on canvas - 46&amp;#34; x 56&amp;#34;"</v>
      </c>
      <c r="N158" t="str">
        <f t="shared" si="20"/>
        <v>"157":{"imgUrl":"Matthew-Olyphant-Pacific-1997.jpg","maxWidth":1600,"maxHeight":1812,"orientation":"portrait","title":"Matthew Olyphant - Pacific - 1997 - Oil,spray paint,on canvas - 46&amp;#34; x 56&amp;#34;"},</v>
      </c>
    </row>
    <row r="159" spans="1:14">
      <c r="A159">
        <v>158</v>
      </c>
      <c r="B159" t="s">
        <v>798</v>
      </c>
      <c r="C159" t="s">
        <v>799</v>
      </c>
      <c r="D159" t="s">
        <v>236</v>
      </c>
      <c r="E159" t="s">
        <v>800</v>
      </c>
      <c r="F159" t="s">
        <v>243</v>
      </c>
      <c r="G159" t="s">
        <v>801</v>
      </c>
      <c r="H159" t="str">
        <f t="shared" si="14"/>
        <v>"imgUrl":"Matthew-Olyphant-Gold-Feline-1998.jpg",</v>
      </c>
      <c r="I159" t="str">
        <f t="shared" si="15"/>
        <v>"maxWidth":1600,</v>
      </c>
      <c r="J159" t="str">
        <f t="shared" si="16"/>
        <v>"maxHeight":1824,</v>
      </c>
      <c r="K159" t="str">
        <f t="shared" si="17"/>
        <v>"orientation":"portrait",</v>
      </c>
      <c r="L159" t="str">
        <f t="shared" si="18"/>
        <v>"title":"Matthew Olyphant - Gold Feline - 1998 - Oil,oil paint stick,spray paint,on canvas - 46&amp;#34; x 58&amp;#34;"</v>
      </c>
      <c r="M159" t="str">
        <f t="shared" si="19"/>
        <v>"imgUrl":"Matthew-Olyphant-Gold-Feline-1998.jpg","maxWidth":1600,"maxHeight":1824,"orientation":"portrait","title":"Matthew Olyphant - Gold Feline - 1998 - Oil,oil paint stick,spray paint,on canvas - 46&amp;#34; x 58&amp;#34;"</v>
      </c>
      <c r="N159" t="str">
        <f t="shared" si="20"/>
        <v>"158":{"imgUrl":"Matthew-Olyphant-Gold-Feline-1998.jpg","maxWidth":1600,"maxHeight":1824,"orientation":"portrait","title":"Matthew Olyphant - Gold Feline - 1998 - Oil,oil paint stick,spray paint,on canvas - 46&amp;#34; x 58&amp;#34;"},</v>
      </c>
    </row>
    <row r="160" spans="1:14">
      <c r="A160">
        <v>159</v>
      </c>
      <c r="B160" t="s">
        <v>802</v>
      </c>
      <c r="C160" t="s">
        <v>803</v>
      </c>
      <c r="D160" t="s">
        <v>236</v>
      </c>
      <c r="E160" t="s">
        <v>804</v>
      </c>
      <c r="F160" t="s">
        <v>243</v>
      </c>
      <c r="G160" t="s">
        <v>805</v>
      </c>
      <c r="H160" t="str">
        <f t="shared" si="14"/>
        <v>"imgUrl":"Matthew-Olyphant-Chima-1998.jpg",</v>
      </c>
      <c r="I160" t="str">
        <f t="shared" si="15"/>
        <v>"maxWidth":1600,</v>
      </c>
      <c r="J160" t="str">
        <f t="shared" si="16"/>
        <v>"maxHeight":780,</v>
      </c>
      <c r="K160" t="str">
        <f t="shared" si="17"/>
        <v>"orientation":"portrait",</v>
      </c>
      <c r="L160" t="str">
        <f t="shared" si="18"/>
        <v>"title":"Matthew Olyphant - Chima - 1998 - (trip-tych) Oil,charcoal,on canvas - 72&amp;#34; x 180&amp;#34;"</v>
      </c>
      <c r="M160" t="str">
        <f t="shared" si="19"/>
        <v>"imgUrl":"Matthew-Olyphant-Chima-1998.jpg","maxWidth":1600,"maxHeight":780,"orientation":"portrait","title":"Matthew Olyphant - Chima - 1998 - (trip-tych) Oil,charcoal,on canvas - 72&amp;#34; x 180&amp;#34;"</v>
      </c>
      <c r="N160" t="str">
        <f t="shared" si="20"/>
        <v>"159":{"imgUrl":"Matthew-Olyphant-Chima-1998.jpg","maxWidth":1600,"maxHeight":780,"orientation":"portrait","title":"Matthew Olyphant - Chima - 1998 - (trip-tych) Oil,charcoal,on canvas - 72&amp;#34; x 180&amp;#34;"},</v>
      </c>
    </row>
    <row r="161" spans="1:14">
      <c r="A161">
        <v>160</v>
      </c>
      <c r="B161" t="s">
        <v>806</v>
      </c>
      <c r="C161" t="s">
        <v>807</v>
      </c>
      <c r="D161" t="s">
        <v>236</v>
      </c>
      <c r="E161" t="s">
        <v>808</v>
      </c>
      <c r="F161" t="s">
        <v>243</v>
      </c>
      <c r="G161" t="s">
        <v>809</v>
      </c>
      <c r="H161" t="str">
        <f t="shared" si="14"/>
        <v>"imgUrl":"Matthew-Olyphant-SF-City-2002.jpg",</v>
      </c>
      <c r="I161" t="str">
        <f t="shared" si="15"/>
        <v>"maxWidth":1600,</v>
      </c>
      <c r="J161" t="str">
        <f t="shared" si="16"/>
        <v>"maxHeight":2364,</v>
      </c>
      <c r="K161" t="str">
        <f t="shared" si="17"/>
        <v>"orientation":"portrait",</v>
      </c>
      <c r="L161" t="str">
        <f t="shared" si="18"/>
        <v>"title":"Matthew Olyphant - SF City - 2002 - Charcoal,oil paint stick,acrylic,on canvas - 32&amp;#34; x 48&amp;#34;"</v>
      </c>
      <c r="M161" t="str">
        <f t="shared" si="19"/>
        <v>"imgUrl":"Matthew-Olyphant-SF-City-2002.jpg","maxWidth":1600,"maxHeight":2364,"orientation":"portrait","title":"Matthew Olyphant - SF City - 2002 - Charcoal,oil paint stick,acrylic,on canvas - 32&amp;#34; x 48&amp;#34;"</v>
      </c>
      <c r="N161" t="str">
        <f t="shared" si="20"/>
        <v>"160":{"imgUrl":"Matthew-Olyphant-SF-City-2002.jpg","maxWidth":1600,"maxHeight":2364,"orientation":"portrait","title":"Matthew Olyphant - SF City - 2002 - Charcoal,oil paint stick,acrylic,on canvas - 32&amp;#34; x 48&amp;#34;"},</v>
      </c>
    </row>
    <row r="162" spans="1:14">
      <c r="A162">
        <v>161</v>
      </c>
      <c r="B162" t="s">
        <v>810</v>
      </c>
      <c r="C162" t="s">
        <v>811</v>
      </c>
      <c r="D162" t="s">
        <v>236</v>
      </c>
      <c r="E162" t="s">
        <v>812</v>
      </c>
      <c r="F162" t="s">
        <v>238</v>
      </c>
      <c r="G162" t="s">
        <v>813</v>
      </c>
      <c r="H162" t="str">
        <f t="shared" si="14"/>
        <v>"imgUrl":"Matthew-Olyphant-City-Skyline-2002.jpg",</v>
      </c>
      <c r="I162" t="str">
        <f t="shared" si="15"/>
        <v>"maxWidth":1600,</v>
      </c>
      <c r="J162" t="str">
        <f t="shared" si="16"/>
        <v>"maxHeight":1300,</v>
      </c>
      <c r="K162" t="str">
        <f t="shared" si="17"/>
        <v>"orientation":"landscape",</v>
      </c>
      <c r="L162" t="str">
        <f t="shared" si="18"/>
        <v>"title":"Matthew Olyphant - City Skyline - 2002 - Charcoal,oil paint stick,oil,acrylic,on canvas - 48&amp;#34; x 58&amp;#34;"</v>
      </c>
      <c r="M162" t="str">
        <f t="shared" si="19"/>
        <v>"imgUrl":"Matthew-Olyphant-City-Skyline-2002.jpg","maxWidth":1600,"maxHeight":1300,"orientation":"landscape","title":"Matthew Olyphant - City Skyline - 2002 - Charcoal,oil paint stick,oil,acrylic,on canvas - 48&amp;#34; x 58&amp;#34;"</v>
      </c>
      <c r="N162" t="str">
        <f t="shared" si="20"/>
        <v>"161":{"imgUrl":"Matthew-Olyphant-City-Skyline-2002.jpg","maxWidth":1600,"maxHeight":1300,"orientation":"landscape","title":"Matthew Olyphant - City Skyline - 2002 - Charcoal,oil paint stick,oil,acrylic,on canvas - 48&amp;#34; x 58&amp;#34;"},</v>
      </c>
    </row>
    <row r="163" spans="1:14">
      <c r="A163">
        <v>162</v>
      </c>
      <c r="B163" t="s">
        <v>814</v>
      </c>
      <c r="C163" t="s">
        <v>815</v>
      </c>
      <c r="D163" t="s">
        <v>236</v>
      </c>
      <c r="E163" t="s">
        <v>816</v>
      </c>
      <c r="F163" t="s">
        <v>243</v>
      </c>
      <c r="G163" t="s">
        <v>817</v>
      </c>
      <c r="H163" t="str">
        <f t="shared" si="14"/>
        <v>"imgUrl":"Matthew-Olyphant-California-St.-2002.jpg",</v>
      </c>
      <c r="I163" t="str">
        <f t="shared" si="15"/>
        <v>"maxWidth":1600,</v>
      </c>
      <c r="J163" t="str">
        <f t="shared" si="16"/>
        <v>"maxHeight":2351,</v>
      </c>
      <c r="K163" t="str">
        <f t="shared" si="17"/>
        <v>"orientation":"portrait",</v>
      </c>
      <c r="L163" t="str">
        <f t="shared" si="18"/>
        <v>"title":"Matthew Olyphant - California St. - 2002 - Charcoal,oil,acrylic,on canvas - 32&amp;#34; x 48&amp;#34;"</v>
      </c>
      <c r="M163" t="str">
        <f t="shared" si="19"/>
        <v>"imgUrl":"Matthew-Olyphant-California-St.-2002.jpg","maxWidth":1600,"maxHeight":2351,"orientation":"portrait","title":"Matthew Olyphant - California St. - 2002 - Charcoal,oil,acrylic,on canvas - 32&amp;#34; x 48&amp;#34;"</v>
      </c>
      <c r="N163" t="str">
        <f t="shared" si="20"/>
        <v>"162":{"imgUrl":"Matthew-Olyphant-California-St.-2002.jpg","maxWidth":1600,"maxHeight":2351,"orientation":"portrait","title":"Matthew Olyphant - California St. - 2002 - Charcoal,oil,acrylic,on canvas - 32&amp;#34; x 48&amp;#34;"},</v>
      </c>
    </row>
    <row r="164" spans="1:14">
      <c r="A164">
        <v>163</v>
      </c>
      <c r="B164" t="s">
        <v>818</v>
      </c>
      <c r="C164" t="s">
        <v>819</v>
      </c>
      <c r="D164" t="s">
        <v>236</v>
      </c>
      <c r="E164" t="s">
        <v>820</v>
      </c>
      <c r="F164" t="s">
        <v>238</v>
      </c>
      <c r="G164" t="s">
        <v>821</v>
      </c>
      <c r="H164" t="str">
        <f t="shared" si="14"/>
        <v>"imgUrl":"Matthew-Olyphant-SF-Winter-2003.jpg",</v>
      </c>
      <c r="I164" t="str">
        <f t="shared" si="15"/>
        <v>"maxWidth":1600,</v>
      </c>
      <c r="J164" t="str">
        <f t="shared" si="16"/>
        <v>"maxHeight":1137,</v>
      </c>
      <c r="K164" t="str">
        <f t="shared" si="17"/>
        <v>"orientation":"landscape",</v>
      </c>
      <c r="L164" t="str">
        <f t="shared" si="18"/>
        <v>"title":"Matthew Olyphant - SF Winter - 2003 - Spray paint,charcoal,oil,on canvas - 48&amp;#34; x 58&amp;#34;"</v>
      </c>
      <c r="M164" t="str">
        <f t="shared" si="19"/>
        <v>"imgUrl":"Matthew-Olyphant-SF-Winter-2003.jpg","maxWidth":1600,"maxHeight":1137,"orientation":"landscape","title":"Matthew Olyphant - SF Winter - 2003 - Spray paint,charcoal,oil,on canvas - 48&amp;#34; x 58&amp;#34;"</v>
      </c>
      <c r="N164" t="str">
        <f t="shared" si="20"/>
        <v>"163":{"imgUrl":"Matthew-Olyphant-SF-Winter-2003.jpg","maxWidth":1600,"maxHeight":1137,"orientation":"landscape","title":"Matthew Olyphant - SF Winter - 2003 - Spray paint,charcoal,oil,on canvas - 48&amp;#34; x 58&amp;#34;"},</v>
      </c>
    </row>
    <row r="165" spans="1:14">
      <c r="A165">
        <v>164</v>
      </c>
      <c r="B165" t="s">
        <v>822</v>
      </c>
      <c r="C165" t="s">
        <v>823</v>
      </c>
      <c r="D165" t="s">
        <v>236</v>
      </c>
      <c r="E165" t="s">
        <v>824</v>
      </c>
      <c r="F165" t="s">
        <v>243</v>
      </c>
      <c r="G165" t="s">
        <v>825</v>
      </c>
      <c r="H165" t="str">
        <f t="shared" si="14"/>
        <v>"imgUrl":"Matthew-Olyphant-Downtown-2001.jpg",</v>
      </c>
      <c r="I165" t="str">
        <f t="shared" si="15"/>
        <v>"maxWidth":1600,</v>
      </c>
      <c r="J165" t="str">
        <f t="shared" si="16"/>
        <v>"maxHeight":1610,</v>
      </c>
      <c r="K165" t="str">
        <f t="shared" si="17"/>
        <v>"orientation":"portrait",</v>
      </c>
      <c r="L165" t="str">
        <f t="shared" si="18"/>
        <v>"title":"Matthew Olyphant - Downtown - 2001 - Charcoal,oil,on canvas - 72&amp;#34; x 72&amp;#34;"</v>
      </c>
      <c r="M165" t="str">
        <f t="shared" si="19"/>
        <v>"imgUrl":"Matthew-Olyphant-Downtown-2001.jpg","maxWidth":1600,"maxHeight":1610,"orientation":"portrait","title":"Matthew Olyphant - Downtown - 2001 - Charcoal,oil,on canvas - 72&amp;#34; x 72&amp;#34;"</v>
      </c>
      <c r="N165" t="str">
        <f t="shared" si="20"/>
        <v>"164":{"imgUrl":"Matthew-Olyphant-Downtown-2001.jpg","maxWidth":1600,"maxHeight":1610,"orientation":"portrait","title":"Matthew Olyphant - Downtown - 2001 - Charcoal,oil,on canvas - 72&amp;#34; x 72&amp;#34;"},</v>
      </c>
    </row>
    <row r="166" spans="1:14">
      <c r="A166">
        <v>165</v>
      </c>
      <c r="B166" t="s">
        <v>826</v>
      </c>
      <c r="C166" t="s">
        <v>827</v>
      </c>
      <c r="D166" t="s">
        <v>236</v>
      </c>
      <c r="E166" t="s">
        <v>828</v>
      </c>
      <c r="F166" t="s">
        <v>243</v>
      </c>
      <c r="G166" t="s">
        <v>829</v>
      </c>
      <c r="H166" t="str">
        <f t="shared" si="14"/>
        <v>"imgUrl":"Matthew-Olyphant-Figure-1-2003.jpg",</v>
      </c>
      <c r="I166" t="str">
        <f t="shared" si="15"/>
        <v>"maxWidth":1600,</v>
      </c>
      <c r="J166" t="str">
        <f t="shared" si="16"/>
        <v>"maxHeight":2184,</v>
      </c>
      <c r="K166" t="str">
        <f t="shared" si="17"/>
        <v>"orientation":"portrait",</v>
      </c>
      <c r="L166" t="str">
        <f t="shared" si="18"/>
        <v>"title":"Matthew Olyphant - Figure 1 - 2003 - Spray paint,acrylic,on canvas - 46&amp;#34; x 58&amp;#34;"</v>
      </c>
      <c r="M166" t="str">
        <f t="shared" si="19"/>
        <v>"imgUrl":"Matthew-Olyphant-Figure-1-2003.jpg","maxWidth":1600,"maxHeight":2184,"orientation":"portrait","title":"Matthew Olyphant - Figure 1 - 2003 - Spray paint,acrylic,on canvas - 46&amp;#34; x 58&amp;#34;"</v>
      </c>
      <c r="N166" t="str">
        <f t="shared" si="20"/>
        <v>"165":{"imgUrl":"Matthew-Olyphant-Figure-1-2003.jpg","maxWidth":1600,"maxHeight":2184,"orientation":"portrait","title":"Matthew Olyphant - Figure 1 - 2003 - Spray paint,acrylic,on canvas - 46&amp;#34; x 58&amp;#34;"},</v>
      </c>
    </row>
    <row r="167" spans="1:14">
      <c r="A167">
        <v>166</v>
      </c>
      <c r="B167" t="s">
        <v>830</v>
      </c>
      <c r="C167" t="s">
        <v>831</v>
      </c>
      <c r="D167" t="s">
        <v>236</v>
      </c>
      <c r="E167" t="s">
        <v>832</v>
      </c>
      <c r="F167" t="s">
        <v>243</v>
      </c>
      <c r="G167" t="s">
        <v>833</v>
      </c>
      <c r="H167" t="str">
        <f t="shared" si="14"/>
        <v>"imgUrl":"Matthew-Olyphant-Beauty-2003.jpg",</v>
      </c>
      <c r="I167" t="str">
        <f t="shared" si="15"/>
        <v>"maxWidth":1600,</v>
      </c>
      <c r="J167" t="str">
        <f t="shared" si="16"/>
        <v>"maxHeight":2618,</v>
      </c>
      <c r="K167" t="str">
        <f t="shared" si="17"/>
        <v>"orientation":"portrait",</v>
      </c>
      <c r="L167" t="str">
        <f t="shared" si="18"/>
        <v>"title":"Matthew Olyphant - Beauty - 2003 - Spray paint,acrylic,on canvas - 42&amp;#34; x 68&amp;#34;"</v>
      </c>
      <c r="M167" t="str">
        <f t="shared" si="19"/>
        <v>"imgUrl":"Matthew-Olyphant-Beauty-2003.jpg","maxWidth":1600,"maxHeight":2618,"orientation":"portrait","title":"Matthew Olyphant - Beauty - 2003 - Spray paint,acrylic,on canvas - 42&amp;#34; x 68&amp;#34;"</v>
      </c>
      <c r="N167" t="str">
        <f t="shared" si="20"/>
        <v>"166":{"imgUrl":"Matthew-Olyphant-Beauty-2003.jpg","maxWidth":1600,"maxHeight":2618,"orientation":"portrait","title":"Matthew Olyphant - Beauty - 2003 - Spray paint,acrylic,on canvas - 42&amp;#34; x 68&amp;#34;"},</v>
      </c>
    </row>
    <row r="168" spans="1:14">
      <c r="A168">
        <v>167</v>
      </c>
      <c r="B168" t="s">
        <v>834</v>
      </c>
      <c r="C168" t="s">
        <v>835</v>
      </c>
      <c r="D168" t="s">
        <v>236</v>
      </c>
      <c r="E168" t="s">
        <v>836</v>
      </c>
      <c r="F168" t="s">
        <v>243</v>
      </c>
      <c r="G168" t="s">
        <v>837</v>
      </c>
      <c r="H168" t="str">
        <f t="shared" si="14"/>
        <v>"imgUrl":"Matthew-Olyphant-Figure-2-2003.jpg",</v>
      </c>
      <c r="I168" t="str">
        <f t="shared" si="15"/>
        <v>"maxWidth":1600,</v>
      </c>
      <c r="J168" t="str">
        <f t="shared" si="16"/>
        <v>"maxHeight":2162,</v>
      </c>
      <c r="K168" t="str">
        <f t="shared" si="17"/>
        <v>"orientation":"portrait",</v>
      </c>
      <c r="L168" t="str">
        <f t="shared" si="18"/>
        <v>"title":"Matthew Olyphant - Figure 2 - 2003 - Spray paint,acrylic,on canvas - 46&amp;#34; x 58&amp;#34;"</v>
      </c>
      <c r="M168" t="str">
        <f t="shared" si="19"/>
        <v>"imgUrl":"Matthew-Olyphant-Figure-2-2003.jpg","maxWidth":1600,"maxHeight":2162,"orientation":"portrait","title":"Matthew Olyphant - Figure 2 - 2003 - Spray paint,acrylic,on canvas - 46&amp;#34; x 58&amp;#34;"</v>
      </c>
      <c r="N168" t="str">
        <f t="shared" si="20"/>
        <v>"167":{"imgUrl":"Matthew-Olyphant-Figure-2-2003.jpg","maxWidth":1600,"maxHeight":2162,"orientation":"portrait","title":"Matthew Olyphant - Figure 2 - 2003 - Spray paint,acrylic,on canvas - 46&amp;#34; x 58&amp;#34;"},</v>
      </c>
    </row>
    <row r="169" spans="1:14">
      <c r="A169">
        <v>168</v>
      </c>
      <c r="B169" t="s">
        <v>838</v>
      </c>
      <c r="C169" t="s">
        <v>839</v>
      </c>
      <c r="D169" t="s">
        <v>236</v>
      </c>
      <c r="E169" t="s">
        <v>840</v>
      </c>
      <c r="F169" t="s">
        <v>243</v>
      </c>
      <c r="G169" t="s">
        <v>841</v>
      </c>
      <c r="H169" t="str">
        <f t="shared" si="14"/>
        <v>"imgUrl":"Matthew-Olyphant-Fat-Fish-2001.jpg",</v>
      </c>
      <c r="I169" t="str">
        <f t="shared" si="15"/>
        <v>"maxWidth":1600,</v>
      </c>
      <c r="J169" t="str">
        <f t="shared" si="16"/>
        <v>"maxHeight":3110,</v>
      </c>
      <c r="K169" t="str">
        <f t="shared" si="17"/>
        <v>"orientation":"portrait",</v>
      </c>
      <c r="L169" t="str">
        <f t="shared" si="18"/>
        <v>"title":"Matthew Olyphant - Fat Fish - 2001 - Acrylic,spray paint,on canvas - 24&amp;#34; x 36&amp;#34;"</v>
      </c>
      <c r="M169" t="str">
        <f t="shared" si="19"/>
        <v>"imgUrl":"Matthew-Olyphant-Fat-Fish-2001.jpg","maxWidth":1600,"maxHeight":3110,"orientation":"portrait","title":"Matthew Olyphant - Fat Fish - 2001 - Acrylic,spray paint,on canvas - 24&amp;#34; x 36&amp;#34;"</v>
      </c>
      <c r="N169" t="str">
        <f t="shared" si="20"/>
        <v>"168":{"imgUrl":"Matthew-Olyphant-Fat-Fish-2001.jpg","maxWidth":1600,"maxHeight":3110,"orientation":"portrait","title":"Matthew Olyphant - Fat Fish - 2001 - Acrylic,spray paint,on canvas - 24&amp;#34; x 36&amp;#34;"},</v>
      </c>
    </row>
    <row r="170" spans="1:14">
      <c r="A170">
        <v>169</v>
      </c>
      <c r="B170" t="s">
        <v>842</v>
      </c>
      <c r="C170" t="s">
        <v>843</v>
      </c>
      <c r="D170" t="s">
        <v>236</v>
      </c>
      <c r="E170" t="s">
        <v>844</v>
      </c>
      <c r="F170" t="s">
        <v>243</v>
      </c>
      <c r="G170" t="s">
        <v>845</v>
      </c>
      <c r="H170" t="str">
        <f t="shared" si="14"/>
        <v>"imgUrl":"Matthew-Olyphant-Hooked-2002.jpg",</v>
      </c>
      <c r="I170" t="str">
        <f t="shared" si="15"/>
        <v>"maxWidth":1600,</v>
      </c>
      <c r="J170" t="str">
        <f t="shared" si="16"/>
        <v>"maxHeight":2616,</v>
      </c>
      <c r="K170" t="str">
        <f t="shared" si="17"/>
        <v>"orientation":"portrait",</v>
      </c>
      <c r="L170" t="str">
        <f t="shared" si="18"/>
        <v>"title":"Matthew Olyphant - Hooked - 2002 - Charcoal,oil paint stick,oil,spray paint,on canvas - 24&amp;#34; x 46&amp;#34;"</v>
      </c>
      <c r="M170" t="str">
        <f t="shared" si="19"/>
        <v>"imgUrl":"Matthew-Olyphant-Hooked-2002.jpg","maxWidth":1600,"maxHeight":2616,"orientation":"portrait","title":"Matthew Olyphant - Hooked - 2002 - Charcoal,oil paint stick,oil,spray paint,on canvas - 24&amp;#34; x 46&amp;#34;"</v>
      </c>
      <c r="N170" t="str">
        <f t="shared" si="20"/>
        <v>"169":{"imgUrl":"Matthew-Olyphant-Hooked-2002.jpg","maxWidth":1600,"maxHeight":2616,"orientation":"portrait","title":"Matthew Olyphant - Hooked - 2002 - Charcoal,oil paint stick,oil,spray paint,on canvas - 24&amp;#34; x 46&amp;#34;"},</v>
      </c>
    </row>
    <row r="171" spans="1:14">
      <c r="A171">
        <v>170</v>
      </c>
      <c r="B171" t="s">
        <v>846</v>
      </c>
      <c r="C171" t="s">
        <v>847</v>
      </c>
      <c r="D171" t="s">
        <v>236</v>
      </c>
      <c r="E171" t="s">
        <v>848</v>
      </c>
      <c r="F171" t="s">
        <v>243</v>
      </c>
      <c r="G171" t="s">
        <v>849</v>
      </c>
      <c r="H171" t="str">
        <f t="shared" si="14"/>
        <v>"imgUrl":"Matthew-Olyphant-Martini-(with-olive)-2003.jpg",</v>
      </c>
      <c r="I171" t="str">
        <f t="shared" si="15"/>
        <v>"maxWidth":1600,</v>
      </c>
      <c r="J171" t="str">
        <f t="shared" si="16"/>
        <v>"maxHeight":2435,</v>
      </c>
      <c r="K171" t="str">
        <f t="shared" si="17"/>
        <v>"orientation":"portrait",</v>
      </c>
      <c r="L171" t="str">
        <f t="shared" si="18"/>
        <v>"title":"Matthew Olyphant - Martini (with olive) - 2003 - Spray paint,acrylic,on canvas - 24&amp;#34; x 36&amp;#34;"</v>
      </c>
      <c r="M171" t="str">
        <f t="shared" si="19"/>
        <v>"imgUrl":"Matthew-Olyphant-Martini-(with-olive)-2003.jpg","maxWidth":1600,"maxHeight":2435,"orientation":"portrait","title":"Matthew Olyphant - Martini (with olive) - 2003 - Spray paint,acrylic,on canvas - 24&amp;#34; x 36&amp;#34;"</v>
      </c>
      <c r="N171" t="str">
        <f t="shared" si="20"/>
        <v>"170":{"imgUrl":"Matthew-Olyphant-Martini-(with-olive)-2003.jpg","maxWidth":1600,"maxHeight":2435,"orientation":"portrait","title":"Matthew Olyphant - Martini (with olive) - 2003 - Spray paint,acrylic,on canvas - 24&amp;#34; x 36&amp;#34;"},</v>
      </c>
    </row>
    <row r="172" spans="1:14">
      <c r="A172">
        <v>171</v>
      </c>
      <c r="B172" t="s">
        <v>850</v>
      </c>
      <c r="C172" t="s">
        <v>851</v>
      </c>
      <c r="D172" t="s">
        <v>236</v>
      </c>
      <c r="E172" t="s">
        <v>852</v>
      </c>
      <c r="F172" t="s">
        <v>243</v>
      </c>
      <c r="G172" t="s">
        <v>853</v>
      </c>
      <c r="H172" t="str">
        <f t="shared" si="14"/>
        <v>"imgUrl":"Matthew-Olyphant-Lush-2003.jpg",</v>
      </c>
      <c r="I172" t="str">
        <f t="shared" si="15"/>
        <v>"maxWidth":1600,</v>
      </c>
      <c r="J172" t="str">
        <f t="shared" si="16"/>
        <v>"maxHeight":2398,</v>
      </c>
      <c r="K172" t="str">
        <f t="shared" si="17"/>
        <v>"orientation":"portrait",</v>
      </c>
      <c r="L172" t="str">
        <f t="shared" si="18"/>
        <v>"title":"Matthew Olyphant - Lush - 2003 - Charcoal,spray paint,on canvas - 24&amp;#34; x 46&amp;#34;"</v>
      </c>
      <c r="M172" t="str">
        <f t="shared" si="19"/>
        <v>"imgUrl":"Matthew-Olyphant-Lush-2003.jpg","maxWidth":1600,"maxHeight":2398,"orientation":"portrait","title":"Matthew Olyphant - Lush - 2003 - Charcoal,spray paint,on canvas - 24&amp;#34; x 46&amp;#34;"</v>
      </c>
      <c r="N172" t="str">
        <f t="shared" si="20"/>
        <v>"171":{"imgUrl":"Matthew-Olyphant-Lush-2003.jpg","maxWidth":1600,"maxHeight":2398,"orientation":"portrait","title":"Matthew Olyphant - Lush - 2003 - Charcoal,spray paint,on canvas - 24&amp;#34; x 46&amp;#34;"},</v>
      </c>
    </row>
    <row r="173" spans="1:14">
      <c r="A173">
        <v>172</v>
      </c>
      <c r="B173" t="s">
        <v>854</v>
      </c>
      <c r="C173" t="s">
        <v>855</v>
      </c>
      <c r="D173" t="s">
        <v>236</v>
      </c>
      <c r="E173" t="s">
        <v>856</v>
      </c>
      <c r="F173" t="s">
        <v>238</v>
      </c>
      <c r="G173" t="s">
        <v>857</v>
      </c>
      <c r="H173" t="str">
        <f t="shared" si="14"/>
        <v>"imgUrl":"Matthew-Olyphant-Shine-1995.jpg",</v>
      </c>
      <c r="I173" t="str">
        <f t="shared" si="15"/>
        <v>"maxWidth":1600,</v>
      </c>
      <c r="J173" t="str">
        <f t="shared" si="16"/>
        <v>"maxHeight":1503,</v>
      </c>
      <c r="K173" t="str">
        <f t="shared" si="17"/>
        <v>"orientation":"landscape",</v>
      </c>
      <c r="L173" t="str">
        <f t="shared" si="18"/>
        <v>"title":"Matthew Olyphant - Shine - 1995 - Oil,oil paint stick,spray paint,on canvas - 46&amp;#34; x 72&amp;#34;"</v>
      </c>
      <c r="M173" t="str">
        <f t="shared" si="19"/>
        <v>"imgUrl":"Matthew-Olyphant-Shine-1995.jpg","maxWidth":1600,"maxHeight":1503,"orientation":"landscape","title":"Matthew Olyphant - Shine - 1995 - Oil,oil paint stick,spray paint,on canvas - 46&amp;#34; x 72&amp;#34;"</v>
      </c>
      <c r="N173" t="str">
        <f t="shared" si="20"/>
        <v>"172":{"imgUrl":"Matthew-Olyphant-Shine-1995.jpg","maxWidth":1600,"maxHeight":1503,"orientation":"landscape","title":"Matthew Olyphant - Shine - 1995 - Oil,oil paint stick,spray paint,on canvas - 46&amp;#34; x 72&amp;#34;"},</v>
      </c>
    </row>
    <row r="174" spans="1:14">
      <c r="A174">
        <v>173</v>
      </c>
      <c r="B174" t="s">
        <v>858</v>
      </c>
      <c r="C174" t="s">
        <v>859</v>
      </c>
      <c r="D174" t="s">
        <v>236</v>
      </c>
      <c r="E174" t="s">
        <v>860</v>
      </c>
      <c r="F174" t="s">
        <v>243</v>
      </c>
      <c r="G174" t="s">
        <v>861</v>
      </c>
      <c r="H174" t="str">
        <f t="shared" si="14"/>
        <v>"imgUrl":"Matthew-Olyphant-Double-White-Line-2003.jpg",</v>
      </c>
      <c r="I174" t="str">
        <f t="shared" si="15"/>
        <v>"maxWidth":1600,</v>
      </c>
      <c r="J174" t="str">
        <f t="shared" si="16"/>
        <v>"maxHeight":1857,</v>
      </c>
      <c r="K174" t="str">
        <f t="shared" si="17"/>
        <v>"orientation":"portrait",</v>
      </c>
      <c r="L174" t="str">
        <f t="shared" si="18"/>
        <v>"title":"Matthew Olyphant - Double White Line - 2003 - Spray paint,acrylic,oil,on canvas - 38&amp;#34; x 46&amp;#34;"</v>
      </c>
      <c r="M174" t="str">
        <f t="shared" si="19"/>
        <v>"imgUrl":"Matthew-Olyphant-Double-White-Line-2003.jpg","maxWidth":1600,"maxHeight":1857,"orientation":"portrait","title":"Matthew Olyphant - Double White Line - 2003 - Spray paint,acrylic,oil,on canvas - 38&amp;#34; x 46&amp;#34;"</v>
      </c>
      <c r="N174" t="str">
        <f t="shared" si="20"/>
        <v>"173":{"imgUrl":"Matthew-Olyphant-Double-White-Line-2003.jpg","maxWidth":1600,"maxHeight":1857,"orientation":"portrait","title":"Matthew Olyphant - Double White Line - 2003 - Spray paint,acrylic,oil,on canvas - 38&amp;#34; x 46&amp;#34;"},</v>
      </c>
    </row>
    <row r="175" spans="1:14">
      <c r="A175">
        <v>174</v>
      </c>
      <c r="B175" t="s">
        <v>862</v>
      </c>
      <c r="C175" t="s">
        <v>863</v>
      </c>
      <c r="D175" t="s">
        <v>236</v>
      </c>
      <c r="E175" t="s">
        <v>864</v>
      </c>
      <c r="F175" t="s">
        <v>238</v>
      </c>
      <c r="G175" t="s">
        <v>865</v>
      </c>
      <c r="H175" t="str">
        <f t="shared" si="14"/>
        <v>"imgUrl":"Matthew-Olyphant-Valentine-2002.jpg",</v>
      </c>
      <c r="I175" t="str">
        <f t="shared" si="15"/>
        <v>"maxWidth":1600,</v>
      </c>
      <c r="J175" t="str">
        <f t="shared" si="16"/>
        <v>"maxHeight":1286,</v>
      </c>
      <c r="K175" t="str">
        <f t="shared" si="17"/>
        <v>"orientation":"landscape",</v>
      </c>
      <c r="L175" t="str">
        <f t="shared" si="18"/>
        <v>"title":"Matthew Olyphant - Valentine - 2002 - Diptych - Acrylic,spray paint,on canvas - 48&amp;#34; x 48&amp;#34;"</v>
      </c>
      <c r="M175" t="str">
        <f t="shared" si="19"/>
        <v>"imgUrl":"Matthew-Olyphant-Valentine-2002.jpg","maxWidth":1600,"maxHeight":1286,"orientation":"landscape","title":"Matthew Olyphant - Valentine - 2002 - Diptych - Acrylic,spray paint,on canvas - 48&amp;#34; x 48&amp;#34;"</v>
      </c>
      <c r="N175" t="str">
        <f t="shared" si="20"/>
        <v>"174":{"imgUrl":"Matthew-Olyphant-Valentine-2002.jpg","maxWidth":1600,"maxHeight":1286,"orientation":"landscape","title":"Matthew Olyphant - Valentine - 2002 - Diptych - Acrylic,spray paint,on canvas - 48&amp;#34; x 48&amp;#34;"},</v>
      </c>
    </row>
    <row r="176" spans="1:14">
      <c r="A176">
        <v>175</v>
      </c>
      <c r="B176" t="s">
        <v>866</v>
      </c>
      <c r="C176" t="s">
        <v>867</v>
      </c>
      <c r="D176" t="s">
        <v>236</v>
      </c>
      <c r="E176" t="s">
        <v>832</v>
      </c>
      <c r="F176" t="s">
        <v>243</v>
      </c>
      <c r="G176" t="s">
        <v>868</v>
      </c>
      <c r="H176" t="str">
        <f t="shared" si="14"/>
        <v>"imgUrl":"Matthew-Olyphant-Golden-2009.jpg",</v>
      </c>
      <c r="I176" t="str">
        <f t="shared" si="15"/>
        <v>"maxWidth":1600,</v>
      </c>
      <c r="J176" t="str">
        <f t="shared" si="16"/>
        <v>"maxHeight":2618,</v>
      </c>
      <c r="K176" t="str">
        <f t="shared" si="17"/>
        <v>"orientation":"portrait",</v>
      </c>
      <c r="L176" t="str">
        <f t="shared" si="18"/>
        <v>"title":"Matthew Olyphant - Golden - 2009 - Spray paint,oil,charcoal,on canvas - 24&amp;#34; x 46&amp;#34;"</v>
      </c>
      <c r="M176" t="str">
        <f t="shared" si="19"/>
        <v>"imgUrl":"Matthew-Olyphant-Golden-2009.jpg","maxWidth":1600,"maxHeight":2618,"orientation":"portrait","title":"Matthew Olyphant - Golden - 2009 - Spray paint,oil,charcoal,on canvas - 24&amp;#34; x 46&amp;#34;"</v>
      </c>
      <c r="N176" t="str">
        <f t="shared" si="20"/>
        <v>"175":{"imgUrl":"Matthew-Olyphant-Golden-2009.jpg","maxWidth":1600,"maxHeight":2618,"orientation":"portrait","title":"Matthew Olyphant - Golden - 2009 - Spray paint,oil,charcoal,on canvas - 24&amp;#34; x 46&amp;#34;"},</v>
      </c>
    </row>
    <row r="177" spans="1:14">
      <c r="A177">
        <v>176</v>
      </c>
      <c r="B177" t="s">
        <v>869</v>
      </c>
      <c r="C177" t="s">
        <v>870</v>
      </c>
      <c r="D177" t="s">
        <v>236</v>
      </c>
      <c r="E177" t="s">
        <v>871</v>
      </c>
      <c r="F177" t="s">
        <v>243</v>
      </c>
      <c r="G177" t="s">
        <v>872</v>
      </c>
      <c r="H177" t="str">
        <f t="shared" si="14"/>
        <v>"imgUrl":"Matthew-Olyphant-Passion-2010.jpg",</v>
      </c>
      <c r="I177" t="str">
        <f t="shared" si="15"/>
        <v>"maxWidth":1600,</v>
      </c>
      <c r="J177" t="str">
        <f t="shared" si="16"/>
        <v>"maxHeight":2640,</v>
      </c>
      <c r="K177" t="str">
        <f t="shared" si="17"/>
        <v>"orientation":"portrait",</v>
      </c>
      <c r="L177" t="str">
        <f t="shared" si="18"/>
        <v>"title":"Matthew Olyphant - Passion - 2010 - Spray paint on canvas - 32&amp;#34; x 46&amp;#34;"</v>
      </c>
      <c r="M177" t="str">
        <f t="shared" si="19"/>
        <v>"imgUrl":"Matthew-Olyphant-Passion-2010.jpg","maxWidth":1600,"maxHeight":2640,"orientation":"portrait","title":"Matthew Olyphant - Passion - 2010 - Spray paint on canvas - 32&amp;#34; x 46&amp;#34;"</v>
      </c>
      <c r="N177" t="str">
        <f t="shared" si="20"/>
        <v>"176":{"imgUrl":"Matthew-Olyphant-Passion-2010.jpg","maxWidth":1600,"maxHeight":2640,"orientation":"portrait","title":"Matthew Olyphant - Passion - 2010 - Spray paint on canvas - 32&amp;#34; x 46&amp;#34;"},</v>
      </c>
    </row>
    <row r="178" spans="1:14">
      <c r="A178">
        <v>177</v>
      </c>
      <c r="B178" t="s">
        <v>873</v>
      </c>
      <c r="C178" t="s">
        <v>874</v>
      </c>
      <c r="D178" t="s">
        <v>236</v>
      </c>
      <c r="E178" t="s">
        <v>875</v>
      </c>
      <c r="F178" t="s">
        <v>243</v>
      </c>
      <c r="G178" t="s">
        <v>876</v>
      </c>
      <c r="H178" t="str">
        <f t="shared" si="14"/>
        <v>"imgUrl":"Matthew-Olyphant-Don't-Let-Them-2010.jpg",</v>
      </c>
      <c r="I178" t="str">
        <f t="shared" si="15"/>
        <v>"maxWidth":1600,</v>
      </c>
      <c r="J178" t="str">
        <f t="shared" si="16"/>
        <v>"maxHeight":2423,</v>
      </c>
      <c r="K178" t="str">
        <f t="shared" si="17"/>
        <v>"orientation":"portrait",</v>
      </c>
      <c r="L178" t="str">
        <f t="shared" si="18"/>
        <v>"title":"Matthew Olyphant - Don't Let Them - 2010 - Spray paint,charcoal,oil,on canvas - 44&amp;#34; x 56&amp;#34;"</v>
      </c>
      <c r="M178" t="str">
        <f t="shared" si="19"/>
        <v>"imgUrl":"Matthew-Olyphant-Don't-Let-Them-2010.jpg","maxWidth":1600,"maxHeight":2423,"orientation":"portrait","title":"Matthew Olyphant - Don't Let Them - 2010 - Spray paint,charcoal,oil,on canvas - 44&amp;#34; x 56&amp;#34;"</v>
      </c>
      <c r="N178" t="str">
        <f t="shared" si="20"/>
        <v>"177":{"imgUrl":"Matthew-Olyphant-Don't-Let-Them-2010.jpg","maxWidth":1600,"maxHeight":2423,"orientation":"portrait","title":"Matthew Olyphant - Don't Let Them - 2010 - Spray paint,charcoal,oil,on canvas - 44&amp;#34; x 56&amp;#34;"},</v>
      </c>
    </row>
    <row r="179" spans="1:14">
      <c r="A179">
        <v>178</v>
      </c>
      <c r="B179" t="s">
        <v>877</v>
      </c>
      <c r="C179" t="s">
        <v>878</v>
      </c>
      <c r="D179" t="s">
        <v>236</v>
      </c>
      <c r="E179" t="s">
        <v>879</v>
      </c>
      <c r="F179" t="s">
        <v>243</v>
      </c>
      <c r="G179" t="s">
        <v>880</v>
      </c>
      <c r="H179" t="str">
        <f t="shared" si="14"/>
        <v>"imgUrl":"Matthew-Olyphant-Let-Go-2010.jpg",</v>
      </c>
      <c r="I179" t="str">
        <f t="shared" si="15"/>
        <v>"maxWidth":1600,</v>
      </c>
      <c r="J179" t="str">
        <f t="shared" si="16"/>
        <v>"maxHeight":2227,</v>
      </c>
      <c r="K179" t="str">
        <f t="shared" si="17"/>
        <v>"orientation":"portrait",</v>
      </c>
      <c r="L179" t="str">
        <f t="shared" si="18"/>
        <v>"title":"Matthew Olyphant - Let Go - 2010 - Spray Paint, Oil, Acrylic On Canvas - 45&amp;#34; x 64&amp;#34;"</v>
      </c>
      <c r="M179" t="str">
        <f t="shared" si="19"/>
        <v>"imgUrl":"Matthew-Olyphant-Let-Go-2010.jpg","maxWidth":1600,"maxHeight":2227,"orientation":"portrait","title":"Matthew Olyphant - Let Go - 2010 - Spray Paint, Oil, Acrylic On Canvas - 45&amp;#34; x 64&amp;#34;"</v>
      </c>
      <c r="N179" t="str">
        <f t="shared" si="20"/>
        <v>"178":{"imgUrl":"Matthew-Olyphant-Let-Go-2010.jpg","maxWidth":1600,"maxHeight":2227,"orientation":"portrait","title":"Matthew Olyphant - Let Go - 2010 - Spray Paint, Oil, Acrylic On Canvas - 45&amp;#34; x 64&amp;#34;"},</v>
      </c>
    </row>
    <row r="180" spans="1:14">
      <c r="A180">
        <v>179</v>
      </c>
      <c r="B180" t="s">
        <v>881</v>
      </c>
      <c r="C180" t="s">
        <v>882</v>
      </c>
      <c r="D180" t="s">
        <v>236</v>
      </c>
      <c r="E180" t="s">
        <v>883</v>
      </c>
      <c r="F180" t="s">
        <v>243</v>
      </c>
      <c r="G180" t="s">
        <v>884</v>
      </c>
      <c r="H180" t="str">
        <f t="shared" si="14"/>
        <v>"imgUrl":"Matthew-Olyphant-Rise-2010.jpg",</v>
      </c>
      <c r="I180" t="str">
        <f t="shared" si="15"/>
        <v>"maxWidth":1600,</v>
      </c>
      <c r="J180" t="str">
        <f t="shared" si="16"/>
        <v>"maxHeight":1935,</v>
      </c>
      <c r="K180" t="str">
        <f t="shared" si="17"/>
        <v>"orientation":"portrait",</v>
      </c>
      <c r="L180" t="str">
        <f t="shared" si="18"/>
        <v>"title":"Matthew Olyphant - Rise - 2010 - Spray Piant, Oil, Acrylic On Canvas - 54&amp;#34; x 68&amp;#34;"</v>
      </c>
      <c r="M180" t="str">
        <f t="shared" si="19"/>
        <v>"imgUrl":"Matthew-Olyphant-Rise-2010.jpg","maxWidth":1600,"maxHeight":1935,"orientation":"portrait","title":"Matthew Olyphant - Rise - 2010 - Spray Piant, Oil, Acrylic On Canvas - 54&amp;#34; x 68&amp;#34;"</v>
      </c>
      <c r="N180" t="str">
        <f t="shared" si="20"/>
        <v>"179":{"imgUrl":"Matthew-Olyphant-Rise-2010.jpg","maxWidth":1600,"maxHeight":1935,"orientation":"portrait","title":"Matthew Olyphant - Rise - 2010 - Spray Piant, Oil, Acrylic On Canvas - 54&amp;#34; x 68&amp;#34;"},</v>
      </c>
    </row>
    <row r="181" spans="1:14">
      <c r="A181">
        <v>180</v>
      </c>
      <c r="B181" t="s">
        <v>885</v>
      </c>
      <c r="C181" t="s">
        <v>886</v>
      </c>
      <c r="D181" t="s">
        <v>236</v>
      </c>
      <c r="E181" t="s">
        <v>887</v>
      </c>
      <c r="F181" t="s">
        <v>238</v>
      </c>
      <c r="G181" t="s">
        <v>888</v>
      </c>
      <c r="H181" t="str">
        <f t="shared" si="14"/>
        <v>"imgUrl":"Matthew-Olyphant-Sin-2010.jpg",</v>
      </c>
      <c r="I181" t="str">
        <f t="shared" si="15"/>
        <v>"maxWidth":1600,</v>
      </c>
      <c r="J181" t="str">
        <f t="shared" si="16"/>
        <v>"maxHeight":1272,</v>
      </c>
      <c r="K181" t="str">
        <f t="shared" si="17"/>
        <v>"orientation":"landscape",</v>
      </c>
      <c r="L181" t="str">
        <f t="shared" si="18"/>
        <v>"title":"Matthew Olyphant - Sin - 2010 - Spray Paint, Oil, Acrylic, Charcoal On Canvas - 24&amp;#34; x 32&amp;#34;"</v>
      </c>
      <c r="M181" t="str">
        <f t="shared" si="19"/>
        <v>"imgUrl":"Matthew-Olyphant-Sin-2010.jpg","maxWidth":1600,"maxHeight":1272,"orientation":"landscape","title":"Matthew Olyphant - Sin - 2010 - Spray Paint, Oil, Acrylic, Charcoal On Canvas - 24&amp;#34; x 32&amp;#34;"</v>
      </c>
      <c r="N181" t="str">
        <f t="shared" si="20"/>
        <v>"180":{"imgUrl":"Matthew-Olyphant-Sin-2010.jpg","maxWidth":1600,"maxHeight":1272,"orientation":"landscape","title":"Matthew Olyphant - Sin - 2010 - Spray Paint, Oil, Acrylic, Charcoal On Canvas - 24&amp;#34; x 32&amp;#34;"},</v>
      </c>
    </row>
    <row r="182" spans="1:14">
      <c r="A182">
        <v>181</v>
      </c>
      <c r="B182" t="s">
        <v>889</v>
      </c>
      <c r="C182" t="s">
        <v>890</v>
      </c>
      <c r="D182" t="s">
        <v>236</v>
      </c>
      <c r="E182" t="s">
        <v>891</v>
      </c>
      <c r="F182" t="s">
        <v>243</v>
      </c>
      <c r="G182" t="s">
        <v>892</v>
      </c>
      <c r="H182" t="str">
        <f t="shared" si="14"/>
        <v>"imgUrl":"Matthew-Olyphant-Beach-1-2010.jpg",</v>
      </c>
      <c r="I182" t="str">
        <f t="shared" si="15"/>
        <v>"maxWidth":1600,</v>
      </c>
      <c r="J182" t="str">
        <f t="shared" si="16"/>
        <v>"maxHeight":768,</v>
      </c>
      <c r="K182" t="str">
        <f t="shared" si="17"/>
        <v>"orientation":"portrait",</v>
      </c>
      <c r="L182" t="str">
        <f t="shared" si="18"/>
        <v>"title":"Matthew Olyphant - Beach 1 - 2010 - (Commission Piece) Oil, Spray Paint, On Canvas - 24&amp;#34; x 60&amp;#34;"</v>
      </c>
      <c r="M182" t="str">
        <f t="shared" si="19"/>
        <v>"imgUrl":"Matthew-Olyphant-Beach-1-2010.jpg","maxWidth":1600,"maxHeight":768,"orientation":"portrait","title":"Matthew Olyphant - Beach 1 - 2010 - (Commission Piece) Oil, Spray Paint, On Canvas - 24&amp;#34; x 60&amp;#34;"</v>
      </c>
      <c r="N182" t="str">
        <f t="shared" si="20"/>
        <v>"181":{"imgUrl":"Matthew-Olyphant-Beach-1-2010.jpg","maxWidth":1600,"maxHeight":768,"orientation":"portrait","title":"Matthew Olyphant - Beach 1 - 2010 - (Commission Piece) Oil, Spray Paint, On Canvas - 24&amp;#34; x 60&amp;#34;"},</v>
      </c>
    </row>
    <row r="183" spans="1:14">
      <c r="A183">
        <v>182</v>
      </c>
      <c r="B183" t="s">
        <v>893</v>
      </c>
      <c r="C183" t="s">
        <v>894</v>
      </c>
      <c r="D183" t="s">
        <v>236</v>
      </c>
      <c r="E183" t="s">
        <v>895</v>
      </c>
      <c r="F183" t="s">
        <v>238</v>
      </c>
      <c r="G183" t="s">
        <v>896</v>
      </c>
      <c r="H183" t="str">
        <f t="shared" si="14"/>
        <v>"imgUrl":"Matthew-Olyphant-Beach-2-2010.jpg",</v>
      </c>
      <c r="I183" t="str">
        <f t="shared" si="15"/>
        <v>"maxWidth":1600,</v>
      </c>
      <c r="J183" t="str">
        <f t="shared" si="16"/>
        <v>"maxHeight":1226,</v>
      </c>
      <c r="K183" t="str">
        <f t="shared" si="17"/>
        <v>"orientation":"landscape",</v>
      </c>
      <c r="L183" t="str">
        <f t="shared" si="18"/>
        <v>"title":"Matthew Olyphant - Beach 2 - 2010 - (Commission Piece) Oil, Spray Paint, On Canvas - 36&amp;#34; x 46&amp;#34;"</v>
      </c>
      <c r="M183" t="str">
        <f t="shared" si="19"/>
        <v>"imgUrl":"Matthew-Olyphant-Beach-2-2010.jpg","maxWidth":1600,"maxHeight":1226,"orientation":"landscape","title":"Matthew Olyphant - Beach 2 - 2010 - (Commission Piece) Oil, Spray Paint, On Canvas - 36&amp;#34; x 46&amp;#34;"</v>
      </c>
      <c r="N183" t="str">
        <f t="shared" si="20"/>
        <v>"182":{"imgUrl":"Matthew-Olyphant-Beach-2-2010.jpg","maxWidth":1600,"maxHeight":1226,"orientation":"landscape","title":"Matthew Olyphant - Beach 2 - 2010 - (Commission Piece) Oil, Spray Paint, On Canvas - 36&amp;#34; x 46&amp;#34;"},</v>
      </c>
    </row>
    <row r="184" spans="1:14">
      <c r="A184">
        <v>183</v>
      </c>
      <c r="B184" t="s">
        <v>897</v>
      </c>
      <c r="C184" t="s">
        <v>898</v>
      </c>
      <c r="D184" t="s">
        <v>236</v>
      </c>
      <c r="E184" t="s">
        <v>899</v>
      </c>
      <c r="F184" t="s">
        <v>243</v>
      </c>
      <c r="G184" t="s">
        <v>900</v>
      </c>
      <c r="H184" t="str">
        <f t="shared" si="14"/>
        <v>"imgUrl":"Matthew-Olyphant-Yellow-2011.jpg",</v>
      </c>
      <c r="I184" t="str">
        <f t="shared" si="15"/>
        <v>"maxWidth":1600,</v>
      </c>
      <c r="J184" t="str">
        <f t="shared" si="16"/>
        <v>"maxHeight":990,</v>
      </c>
      <c r="K184" t="str">
        <f t="shared" si="17"/>
        <v>"orientation":"portrait",</v>
      </c>
      <c r="L184" t="str">
        <f t="shared" si="18"/>
        <v>"title":"Matthew Olyphant - Yellow - 2011 - Oil, Spray Paint, Charcoal On Canvas - 26&amp;#34; x 42&amp;#34;"</v>
      </c>
      <c r="M184" t="str">
        <f t="shared" si="19"/>
        <v>"imgUrl":"Matthew-Olyphant-Yellow-2011.jpg","maxWidth":1600,"maxHeight":990,"orientation":"portrait","title":"Matthew Olyphant - Yellow - 2011 - Oil, Spray Paint, Charcoal On Canvas - 26&amp;#34; x 42&amp;#34;"</v>
      </c>
      <c r="N184" t="str">
        <f t="shared" si="20"/>
        <v>"183":{"imgUrl":"Matthew-Olyphant-Yellow-2011.jpg","maxWidth":1600,"maxHeight":990,"orientation":"portrait","title":"Matthew Olyphant - Yellow - 2011 - Oil, Spray Paint, Charcoal On Canvas - 26&amp;#34; x 42&amp;#34;"},</v>
      </c>
    </row>
    <row r="185" spans="1:14">
      <c r="A185">
        <v>184</v>
      </c>
      <c r="B185" t="s">
        <v>901</v>
      </c>
      <c r="C185" t="s">
        <v>902</v>
      </c>
      <c r="D185" t="s">
        <v>236</v>
      </c>
      <c r="E185" t="s">
        <v>903</v>
      </c>
      <c r="F185" t="s">
        <v>238</v>
      </c>
      <c r="G185" t="s">
        <v>904</v>
      </c>
      <c r="H185" t="str">
        <f t="shared" si="14"/>
        <v>"imgUrl":"Matthew-Olyphant-Empire-State-Of-Mind-2010.jpg",</v>
      </c>
      <c r="I185" t="str">
        <f t="shared" si="15"/>
        <v>"maxWidth":1600,</v>
      </c>
      <c r="J185" t="str">
        <f t="shared" si="16"/>
        <v>"maxHeight":1322,</v>
      </c>
      <c r="K185" t="str">
        <f t="shared" si="17"/>
        <v>"orientation":"landscape",</v>
      </c>
      <c r="L185" t="str">
        <f t="shared" si="18"/>
        <v>"title":"Matthew Olyphant - Empire State Of Mind - 2010 - Spray Paint, Oil, Acrylic, Charcoal On Canvas - 46&amp;#34; x 56&amp;#34;"</v>
      </c>
      <c r="M185" t="str">
        <f t="shared" si="19"/>
        <v>"imgUrl":"Matthew-Olyphant-Empire-State-Of-Mind-2010.jpg","maxWidth":1600,"maxHeight":1322,"orientation":"landscape","title":"Matthew Olyphant - Empire State Of Mind - 2010 - Spray Paint, Oil, Acrylic, Charcoal On Canvas - 46&amp;#34; x 56&amp;#34;"</v>
      </c>
      <c r="N185" t="str">
        <f t="shared" si="20"/>
        <v>"184":{"imgUrl":"Matthew-Olyphant-Empire-State-Of-Mind-2010.jpg","maxWidth":1600,"maxHeight":1322,"orientation":"landscape","title":"Matthew Olyphant - Empire State Of Mind - 2010 - Spray Paint, Oil, Acrylic, Charcoal On Canvas - 46&amp;#34; x 56&amp;#34;"},</v>
      </c>
    </row>
    <row r="186" spans="1:14">
      <c r="A186">
        <v>185</v>
      </c>
      <c r="B186" t="s">
        <v>905</v>
      </c>
      <c r="C186" t="s">
        <v>906</v>
      </c>
      <c r="D186" t="s">
        <v>236</v>
      </c>
      <c r="E186" t="s">
        <v>907</v>
      </c>
      <c r="F186" t="s">
        <v>238</v>
      </c>
      <c r="G186" t="s">
        <v>908</v>
      </c>
      <c r="H186" t="str">
        <f t="shared" si="14"/>
        <v>"imgUrl":"Matthew-Olyphant-Millenium-2010.jpg",</v>
      </c>
      <c r="I186" t="str">
        <f t="shared" si="15"/>
        <v>"maxWidth":1600,</v>
      </c>
      <c r="J186" t="str">
        <f t="shared" si="16"/>
        <v>"maxHeight":1181,</v>
      </c>
      <c r="K186" t="str">
        <f t="shared" si="17"/>
        <v>"orientation":"landscape",</v>
      </c>
      <c r="L186" t="str">
        <f t="shared" si="18"/>
        <v>"title":"Matthew Olyphant - Millenium - 2010 - Spray Paint, Charcoal, Acrylic, Oil, Glitter Glue On Canvas - 44&amp;#34; x 56&amp;#34;"</v>
      </c>
      <c r="M186" t="str">
        <f t="shared" si="19"/>
        <v>"imgUrl":"Matthew-Olyphant-Millenium-2010.jpg","maxWidth":1600,"maxHeight":1181,"orientation":"landscape","title":"Matthew Olyphant - Millenium - 2010 - Spray Paint, Charcoal, Acrylic, Oil, Glitter Glue On Canvas - 44&amp;#34; x 56&amp;#34;"</v>
      </c>
      <c r="N186" t="str">
        <f t="shared" si="20"/>
        <v>"185":{"imgUrl":"Matthew-Olyphant-Millenium-2010.jpg","maxWidth":1600,"maxHeight":1181,"orientation":"landscape","title":"Matthew Olyphant - Millenium - 2010 - Spray Paint, Charcoal, Acrylic, Oil, Glitter Glue On Canvas - 44&amp;#34; x 56&amp;#34;"},</v>
      </c>
    </row>
    <row r="187" spans="1:14">
      <c r="A187">
        <v>186</v>
      </c>
      <c r="B187" t="s">
        <v>909</v>
      </c>
      <c r="C187" t="s">
        <v>910</v>
      </c>
      <c r="D187" t="s">
        <v>236</v>
      </c>
      <c r="E187" t="s">
        <v>911</v>
      </c>
      <c r="F187" t="s">
        <v>243</v>
      </c>
      <c r="G187" t="s">
        <v>912</v>
      </c>
      <c r="H187" t="str">
        <f t="shared" si="14"/>
        <v>"imgUrl":"Matthew-Olyphant-Liberty-2010.jpg",</v>
      </c>
      <c r="I187" t="str">
        <f t="shared" si="15"/>
        <v>"maxWidth":1600,</v>
      </c>
      <c r="J187" t="str">
        <f t="shared" si="16"/>
        <v>"maxHeight":2133,</v>
      </c>
      <c r="K187" t="str">
        <f t="shared" si="17"/>
        <v>"orientation":"portrait",</v>
      </c>
      <c r="L187" t="str">
        <f t="shared" si="18"/>
        <v>"title":"Matthew Olyphant - Liberty - 2010 - Oil, Acrylic, Oil Paint Stick, Spray Paint, Charcoal, Staples On Canvas - 28&amp;#34; x 42&amp;#34;"</v>
      </c>
      <c r="M187" t="str">
        <f t="shared" si="19"/>
        <v>"imgUrl":"Matthew-Olyphant-Liberty-2010.jpg","maxWidth":1600,"maxHeight":2133,"orientation":"portrait","title":"Matthew Olyphant - Liberty - 2010 - Oil, Acrylic, Oil Paint Stick, Spray Paint, Charcoal, Staples On Canvas - 28&amp;#34; x 42&amp;#34;"</v>
      </c>
      <c r="N187" t="str">
        <f t="shared" si="20"/>
        <v>"186":{"imgUrl":"Matthew-Olyphant-Liberty-2010.jpg","maxWidth":1600,"maxHeight":2133,"orientation":"portrait","title":"Matthew Olyphant - Liberty - 2010 - Oil, Acrylic, Oil Paint Stick, Spray Paint, Charcoal, Staples On Canvas - 28&amp;#34; x 42&amp;#34;"},</v>
      </c>
    </row>
    <row r="188" spans="1:14">
      <c r="A188">
        <v>187</v>
      </c>
      <c r="B188" t="s">
        <v>913</v>
      </c>
      <c r="C188" t="s">
        <v>914</v>
      </c>
      <c r="D188" t="s">
        <v>236</v>
      </c>
      <c r="E188" t="s">
        <v>915</v>
      </c>
      <c r="F188" t="s">
        <v>243</v>
      </c>
      <c r="G188" t="s">
        <v>916</v>
      </c>
      <c r="H188" t="str">
        <f t="shared" si="14"/>
        <v>"imgUrl":"Matthew-Olyphant-Sunny-2011.jpg",</v>
      </c>
      <c r="I188" t="str">
        <f t="shared" si="15"/>
        <v>"maxWidth":1600,</v>
      </c>
      <c r="J188" t="str">
        <f t="shared" si="16"/>
        <v>"maxHeight":638,</v>
      </c>
      <c r="K188" t="str">
        <f t="shared" si="17"/>
        <v>"orientation":"portrait",</v>
      </c>
      <c r="L188" t="str">
        <f t="shared" si="18"/>
        <v>"title":"Matthew Olyphant - Sunny - 2011 - Diptych(Commission Piece) Oil, Acrylic, Spray Paint, Charcoal, Oil Paint Stick On Canvas - 24&amp;#34; x 72&amp;#34;"</v>
      </c>
      <c r="M188" t="str">
        <f t="shared" si="19"/>
        <v>"imgUrl":"Matthew-Olyphant-Sunny-2011.jpg","maxWidth":1600,"maxHeight":638,"orientation":"portrait","title":"Matthew Olyphant - Sunny - 2011 - Diptych(Commission Piece) Oil, Acrylic, Spray Paint, Charcoal, Oil Paint Stick On Canvas - 24&amp;#34; x 72&amp;#34;"</v>
      </c>
      <c r="N188" t="str">
        <f t="shared" si="20"/>
        <v>"187":{"imgUrl":"Matthew-Olyphant-Sunny-2011.jpg","maxWidth":1600,"maxHeight":638,"orientation":"portrait","title":"Matthew Olyphant - Sunny - 2011 - Diptych(Commission Piece) Oil, Acrylic, Spray Paint, Charcoal, Oil Paint Stick On Canvas - 24&amp;#34; x 72&amp;#34;"},</v>
      </c>
    </row>
    <row r="189" spans="1:14">
      <c r="A189">
        <v>188</v>
      </c>
      <c r="B189" t="s">
        <v>917</v>
      </c>
      <c r="C189" t="s">
        <v>918</v>
      </c>
      <c r="D189" t="s">
        <v>236</v>
      </c>
      <c r="E189" t="s">
        <v>919</v>
      </c>
      <c r="F189" t="s">
        <v>238</v>
      </c>
      <c r="G189" t="s">
        <v>920</v>
      </c>
      <c r="H189" t="str">
        <f t="shared" si="14"/>
        <v>"imgUrl":"Matthew-Olyphant-Union-Jack-2012.jpg",</v>
      </c>
      <c r="I189" t="str">
        <f t="shared" si="15"/>
        <v>"maxWidth":1600,</v>
      </c>
      <c r="J189" t="str">
        <f t="shared" si="16"/>
        <v>"maxHeight":1166,</v>
      </c>
      <c r="K189" t="str">
        <f t="shared" si="17"/>
        <v>"orientation":"landscape",</v>
      </c>
      <c r="L189" t="str">
        <f t="shared" si="18"/>
        <v>"title":"Matthew Olyphant - Union Jack - 2012 - Oil, Acrylic, Oil Paint Stick, Spray Paint On Canvas - 44&amp;#34; x 62&amp;#34;"</v>
      </c>
      <c r="M189" t="str">
        <f t="shared" si="19"/>
        <v>"imgUrl":"Matthew-Olyphant-Union-Jack-2012.jpg","maxWidth":1600,"maxHeight":1166,"orientation":"landscape","title":"Matthew Olyphant - Union Jack - 2012 - Oil, Acrylic, Oil Paint Stick, Spray Paint On Canvas - 44&amp;#34; x 62&amp;#34;"</v>
      </c>
      <c r="N189" t="str">
        <f t="shared" si="20"/>
        <v>"188":{"imgUrl":"Matthew-Olyphant-Union-Jack-2012.jpg","maxWidth":1600,"maxHeight":1166,"orientation":"landscape","title":"Matthew Olyphant - Union Jack - 2012 - Oil, Acrylic, Oil Paint Stick, Spray Paint On Canvas - 44&amp;#34; x 62&amp;#34;"},</v>
      </c>
    </row>
    <row r="190" spans="1:14">
      <c r="A190">
        <v>189</v>
      </c>
      <c r="B190" t="s">
        <v>921</v>
      </c>
      <c r="C190" t="s">
        <v>922</v>
      </c>
      <c r="D190" t="s">
        <v>236</v>
      </c>
      <c r="E190" t="s">
        <v>307</v>
      </c>
      <c r="F190" t="s">
        <v>238</v>
      </c>
      <c r="G190" t="s">
        <v>923</v>
      </c>
      <c r="H190" t="str">
        <f t="shared" si="14"/>
        <v>"imgUrl":"Matthew-Olyphant-3rd-St-2012.jpg",</v>
      </c>
      <c r="I190" t="str">
        <f t="shared" si="15"/>
        <v>"maxWidth":1600,</v>
      </c>
      <c r="J190" t="str">
        <f t="shared" si="16"/>
        <v>"maxHeight":1196,</v>
      </c>
      <c r="K190" t="str">
        <f t="shared" si="17"/>
        <v>"orientation":"landscape",</v>
      </c>
      <c r="L190" t="str">
        <f t="shared" si="18"/>
        <v>"title":"Matthew Olyphant - 3rd St - 2012 - (Commission Piece) Oil, Acrylic, Spray Paint, Charcoal, Oil Paint Stick On Canvas - 42&amp;#34; x 54&amp;#34;"</v>
      </c>
      <c r="M190" t="str">
        <f t="shared" si="19"/>
        <v>"imgUrl":"Matthew-Olyphant-3rd-St-2012.jpg","maxWidth":1600,"maxHeight":1196,"orientation":"landscape","title":"Matthew Olyphant - 3rd St - 2012 - (Commission Piece) Oil, Acrylic, Spray Paint, Charcoal, Oil Paint Stick On Canvas - 42&amp;#34; x 54&amp;#34;"</v>
      </c>
      <c r="N190" t="str">
        <f t="shared" si="20"/>
        <v>"189":{"imgUrl":"Matthew-Olyphant-3rd-St-2012.jpg","maxWidth":1600,"maxHeight":1196,"orientation":"landscape","title":"Matthew Olyphant - 3rd St - 2012 - (Commission Piece) Oil, Acrylic, Spray Paint, Charcoal, Oil Paint Stick On Canvas - 42&amp;#34; x 54&amp;#34;"},</v>
      </c>
    </row>
    <row r="191" spans="1:14">
      <c r="A191">
        <v>190</v>
      </c>
      <c r="B191" t="s">
        <v>924</v>
      </c>
      <c r="C191" t="s">
        <v>925</v>
      </c>
      <c r="D191" t="s">
        <v>236</v>
      </c>
      <c r="E191" t="s">
        <v>864</v>
      </c>
      <c r="F191" t="s">
        <v>238</v>
      </c>
      <c r="G191" t="s">
        <v>926</v>
      </c>
      <c r="H191" t="str">
        <f t="shared" si="14"/>
        <v>"imgUrl":"Matthew-Olyphant-Mr-Cab-Driver-2012.jpg",</v>
      </c>
      <c r="I191" t="str">
        <f t="shared" si="15"/>
        <v>"maxWidth":1600,</v>
      </c>
      <c r="J191" t="str">
        <f t="shared" si="16"/>
        <v>"maxHeight":1286,</v>
      </c>
      <c r="K191" t="str">
        <f t="shared" si="17"/>
        <v>"orientation":"landscape",</v>
      </c>
      <c r="L191" t="str">
        <f t="shared" si="18"/>
        <v>"title":"Matthew Olyphant - Mr Cab Driver - 2012 - Spray Paint, Charcoal, Acrylic, Oil, Oil Paint Stick On Canvas - 44&amp;#34; x 56&amp;#34;"</v>
      </c>
      <c r="M191" t="str">
        <f t="shared" si="19"/>
        <v>"imgUrl":"Matthew-Olyphant-Mr-Cab-Driver-2012.jpg","maxWidth":1600,"maxHeight":1286,"orientation":"landscape","title":"Matthew Olyphant - Mr Cab Driver - 2012 - Spray Paint, Charcoal, Acrylic, Oil, Oil Paint Stick On Canvas - 44&amp;#34; x 56&amp;#34;"</v>
      </c>
      <c r="N191" t="str">
        <f t="shared" si="20"/>
        <v>"190":{"imgUrl":"Matthew-Olyphant-Mr-Cab-Driver-2012.jpg","maxWidth":1600,"maxHeight":1286,"orientation":"landscape","title":"Matthew Olyphant - Mr Cab Driver - 2012 - Spray Paint, Charcoal, Acrylic, Oil, Oil Paint Stick On Canvas - 44&amp;#34; x 56&amp;#34;"},</v>
      </c>
    </row>
    <row r="192" spans="1:14">
      <c r="A192">
        <v>191</v>
      </c>
      <c r="B192" t="s">
        <v>927</v>
      </c>
      <c r="C192" t="s">
        <v>928</v>
      </c>
      <c r="D192" t="s">
        <v>236</v>
      </c>
      <c r="E192" t="s">
        <v>929</v>
      </c>
      <c r="F192" t="s">
        <v>243</v>
      </c>
      <c r="G192" t="s">
        <v>930</v>
      </c>
      <c r="H192" t="str">
        <f t="shared" si="14"/>
        <v>"imgUrl":"Matthew-Olyphant-Defined-&amp;-Committed-2012.jpg",</v>
      </c>
      <c r="I192" t="str">
        <f t="shared" si="15"/>
        <v>"maxWidth":1600,</v>
      </c>
      <c r="J192" t="str">
        <f t="shared" si="16"/>
        <v>"maxHeight":2383,</v>
      </c>
      <c r="K192" t="str">
        <f t="shared" si="17"/>
        <v>"orientation":"portrait",</v>
      </c>
      <c r="L192" t="str">
        <f t="shared" si="18"/>
        <v>"title":"Matthew Olyphant - Defined &amp; Committed - 2012 - Spray Paint, Charcoal, Acrylic, Oil On Canvas - 28&amp;#34; x 40&amp;#34;"</v>
      </c>
      <c r="M192" t="str">
        <f t="shared" si="19"/>
        <v>"imgUrl":"Matthew-Olyphant-Defined-&amp;-Committed-2012.jpg","maxWidth":1600,"maxHeight":2383,"orientation":"portrait","title":"Matthew Olyphant - Defined &amp; Committed - 2012 - Spray Paint, Charcoal, Acrylic, Oil On Canvas - 28&amp;#34; x 40&amp;#34;"</v>
      </c>
      <c r="N192" t="str">
        <f t="shared" si="20"/>
        <v>"191":{"imgUrl":"Matthew-Olyphant-Defined-&amp;-Committed-2012.jpg","maxWidth":1600,"maxHeight":2383,"orientation":"portrait","title":"Matthew Olyphant - Defined &amp; Committed - 2012 - Spray Paint, Charcoal, Acrylic, Oil On Canvas - 28&amp;#34; x 40&amp;#34;"},</v>
      </c>
    </row>
    <row r="193" spans="1:14">
      <c r="A193">
        <v>192</v>
      </c>
      <c r="B193" t="s">
        <v>931</v>
      </c>
      <c r="C193" t="s">
        <v>932</v>
      </c>
      <c r="D193" t="s">
        <v>236</v>
      </c>
      <c r="E193" t="s">
        <v>933</v>
      </c>
      <c r="F193" t="s">
        <v>243</v>
      </c>
      <c r="G193" t="s">
        <v>934</v>
      </c>
      <c r="H193" t="str">
        <f t="shared" si="14"/>
        <v>"imgUrl":"Matthew-Olyphant-Open-Sky-Open-Ether-2012.jpg",</v>
      </c>
      <c r="I193" t="str">
        <f t="shared" si="15"/>
        <v>"maxWidth":1600,</v>
      </c>
      <c r="J193" t="str">
        <f t="shared" si="16"/>
        <v>"maxHeight":2382,</v>
      </c>
      <c r="K193" t="str">
        <f t="shared" si="17"/>
        <v>"orientation":"portrait",</v>
      </c>
      <c r="L193" t="str">
        <f t="shared" si="18"/>
        <v>"title":"Matthew Olyphant - Open Sky Open Ether - 2012 - Spray Paint, Charcoal, Acrylic, Oil On Canvas - 36&amp;#34; x 42&amp;#34;"</v>
      </c>
      <c r="M193" t="str">
        <f t="shared" si="19"/>
        <v>"imgUrl":"Matthew-Olyphant-Open-Sky-Open-Ether-2012.jpg","maxWidth":1600,"maxHeight":2382,"orientation":"portrait","title":"Matthew Olyphant - Open Sky Open Ether - 2012 - Spray Paint, Charcoal, Acrylic, Oil On Canvas - 36&amp;#34; x 42&amp;#34;"</v>
      </c>
      <c r="N193" t="str">
        <f t="shared" si="20"/>
        <v>"192":{"imgUrl":"Matthew-Olyphant-Open-Sky-Open-Ether-2012.jpg","maxWidth":1600,"maxHeight":2382,"orientation":"portrait","title":"Matthew Olyphant - Open Sky Open Ether - 2012 - Spray Paint, Charcoal, Acrylic, Oil On Canvas - 36&amp;#34; x 42&amp;#34;"},</v>
      </c>
    </row>
    <row r="194" spans="1:14">
      <c r="A194">
        <v>193</v>
      </c>
      <c r="B194" t="s">
        <v>935</v>
      </c>
      <c r="C194" t="s">
        <v>936</v>
      </c>
      <c r="D194" t="s">
        <v>236</v>
      </c>
      <c r="E194" t="s">
        <v>937</v>
      </c>
      <c r="F194" t="s">
        <v>243</v>
      </c>
      <c r="G194" t="s">
        <v>938</v>
      </c>
      <c r="H194" t="str">
        <f t="shared" si="14"/>
        <v>"imgUrl":"Matthew-Olyphant-Downtown-Deal-2012.jpg",</v>
      </c>
      <c r="I194" t="str">
        <f t="shared" si="15"/>
        <v>"maxWidth":1600,</v>
      </c>
      <c r="J194" t="str">
        <f t="shared" si="16"/>
        <v>"maxHeight":1701,</v>
      </c>
      <c r="K194" t="str">
        <f t="shared" si="17"/>
        <v>"orientation":"portrait",</v>
      </c>
      <c r="L194" t="str">
        <f t="shared" si="18"/>
        <v>"title":"Matthew Olyphant - Downtown Deal - 2012 - Oil, Acrylic, Oil Paint Stick, Spray Paint On Canvas - 48&amp;#34; x 48&amp;#34;"</v>
      </c>
      <c r="M194" t="str">
        <f t="shared" si="19"/>
        <v>"imgUrl":"Matthew-Olyphant-Downtown-Deal-2012.jpg","maxWidth":1600,"maxHeight":1701,"orientation":"portrait","title":"Matthew Olyphant - Downtown Deal - 2012 - Oil, Acrylic, Oil Paint Stick, Spray Paint On Canvas - 48&amp;#34; x 48&amp;#34;"</v>
      </c>
      <c r="N194" t="str">
        <f t="shared" si="20"/>
        <v>"193":{"imgUrl":"Matthew-Olyphant-Downtown-Deal-2012.jpg","maxWidth":1600,"maxHeight":1701,"orientation":"portrait","title":"Matthew Olyphant - Downtown Deal - 2012 - Oil, Acrylic, Oil Paint Stick, Spray Paint On Canvas - 48&amp;#34; x 48&amp;#34;"},</v>
      </c>
    </row>
    <row r="195" spans="1:14">
      <c r="A195">
        <v>194</v>
      </c>
      <c r="B195" t="s">
        <v>939</v>
      </c>
      <c r="C195" t="s">
        <v>940</v>
      </c>
      <c r="D195" t="s">
        <v>236</v>
      </c>
      <c r="E195" t="s">
        <v>941</v>
      </c>
      <c r="F195" t="s">
        <v>243</v>
      </c>
      <c r="G195" t="s">
        <v>942</v>
      </c>
      <c r="H195" t="str">
        <f t="shared" ref="H195:H224" si="21">""""&amp;C$1&amp;""":"""&amp;C195&amp;""","</f>
        <v>"imgUrl":"Matthew-Olyphant-Untitled-(Barbed-Wire)-1-2012.jpg",</v>
      </c>
      <c r="I195" t="str">
        <f t="shared" ref="I195:I224" si="22">""""&amp;D$1&amp;""":"&amp;D195&amp;","</f>
        <v>"maxWidth":1600,</v>
      </c>
      <c r="J195" t="str">
        <f t="shared" ref="J195:J224" si="23">""""&amp;E$1&amp;""":"&amp;E195&amp;","</f>
        <v>"maxHeight":955,</v>
      </c>
      <c r="K195" t="str">
        <f t="shared" ref="K195:K224" si="24">""""&amp;F$1&amp;""":"""&amp;F195&amp;""","</f>
        <v>"orientation":"portrait",</v>
      </c>
      <c r="L195" t="str">
        <f t="shared" ref="L195:L224" si="25">""""&amp;G$1&amp;""":"""&amp;G195&amp;""""</f>
        <v>"title":"Matthew Olyphant - Untitled (Barbed Wire) 1 - 2012 - Oil, Acrylic, Oil Paint Stick, Spray Paint On Canvas - 32&amp;#34; x 64&amp;#34;"</v>
      </c>
      <c r="M195" t="str">
        <f t="shared" ref="M195:M224" si="26">H195&amp;I195&amp;J195&amp;K195&amp;L195</f>
        <v>"imgUrl":"Matthew-Olyphant-Untitled-(Barbed-Wire)-1-2012.jpg","maxWidth":1600,"maxHeight":955,"orientation":"portrait","title":"Matthew Olyphant - Untitled (Barbed Wire) 1 - 2012 - Oil, Acrylic, Oil Paint Stick, Spray Paint On Canvas - 32&amp;#34; x 64&amp;#34;"</v>
      </c>
      <c r="N195" t="str">
        <f t="shared" ref="N195:N224" si="27">""""&amp;A195&amp;""""&amp;":{"&amp;M195&amp;"},"</f>
        <v>"194":{"imgUrl":"Matthew-Olyphant-Untitled-(Barbed-Wire)-1-2012.jpg","maxWidth":1600,"maxHeight":955,"orientation":"portrait","title":"Matthew Olyphant - Untitled (Barbed Wire) 1 - 2012 - Oil, Acrylic, Oil Paint Stick, Spray Paint On Canvas - 32&amp;#34; x 64&amp;#34;"},</v>
      </c>
    </row>
    <row r="196" spans="1:14">
      <c r="A196">
        <v>195</v>
      </c>
      <c r="B196" t="s">
        <v>943</v>
      </c>
      <c r="C196" t="s">
        <v>944</v>
      </c>
      <c r="D196" t="s">
        <v>236</v>
      </c>
      <c r="E196" t="s">
        <v>548</v>
      </c>
      <c r="F196" t="s">
        <v>238</v>
      </c>
      <c r="G196" t="s">
        <v>945</v>
      </c>
      <c r="H196" t="str">
        <f t="shared" si="21"/>
        <v>"imgUrl":"Matthew-Olyphant-Untitled-(Barbed-Wire)-2-2012.jpg",</v>
      </c>
      <c r="I196" t="str">
        <f t="shared" si="22"/>
        <v>"maxWidth":1600,</v>
      </c>
      <c r="J196" t="str">
        <f t="shared" si="23"/>
        <v>"maxHeight":1278,</v>
      </c>
      <c r="K196" t="str">
        <f t="shared" si="24"/>
        <v>"orientation":"landscape",</v>
      </c>
      <c r="L196" t="str">
        <f t="shared" si="25"/>
        <v>"title":"Matthew Olyphant - Untitled (Barbed Wire) 2 - 2012 - Oil, Acrylic, Oil Paint Stick, Spray Paint On Canvas - 54&amp;#34; x 72&amp;#34;"</v>
      </c>
      <c r="M196" t="str">
        <f t="shared" si="26"/>
        <v>"imgUrl":"Matthew-Olyphant-Untitled-(Barbed-Wire)-2-2012.jpg","maxWidth":1600,"maxHeight":1278,"orientation":"landscape","title":"Matthew Olyphant - Untitled (Barbed Wire) 2 - 2012 - Oil, Acrylic, Oil Paint Stick, Spray Paint On Canvas - 54&amp;#34; x 72&amp;#34;"</v>
      </c>
      <c r="N196" t="str">
        <f t="shared" si="27"/>
        <v>"195":{"imgUrl":"Matthew-Olyphant-Untitled-(Barbed-Wire)-2-2012.jpg","maxWidth":1600,"maxHeight":1278,"orientation":"landscape","title":"Matthew Olyphant - Untitled (Barbed Wire) 2 - 2012 - Oil, Acrylic, Oil Paint Stick, Spray Paint On Canvas - 54&amp;#34; x 72&amp;#34;"},</v>
      </c>
    </row>
    <row r="197" spans="1:14">
      <c r="A197">
        <v>196</v>
      </c>
      <c r="B197" t="s">
        <v>946</v>
      </c>
      <c r="C197" t="s">
        <v>947</v>
      </c>
      <c r="D197" t="s">
        <v>236</v>
      </c>
      <c r="E197" t="s">
        <v>948</v>
      </c>
      <c r="F197" t="s">
        <v>243</v>
      </c>
      <c r="G197" t="s">
        <v>949</v>
      </c>
      <c r="H197" t="str">
        <f t="shared" si="21"/>
        <v>"imgUrl":"Matthew-Olyphant-Untitled-(Barbed-Wire)-3-2012.jpg",</v>
      </c>
      <c r="I197" t="str">
        <f t="shared" si="22"/>
        <v>"maxWidth":1600,</v>
      </c>
      <c r="J197" t="str">
        <f t="shared" si="23"/>
        <v>"maxHeight":867,</v>
      </c>
      <c r="K197" t="str">
        <f t="shared" si="24"/>
        <v>"orientation":"portrait",</v>
      </c>
      <c r="L197" t="str">
        <f t="shared" si="25"/>
        <v>"title":"Matthew Olyphant - Untitled (Barbed Wire) 3 - 2012 - Oil, Acrylic, Oil Paint Stick, Spray Paint On Canvas - 42&amp;#34; x 68&amp;#34;"</v>
      </c>
      <c r="M197" t="str">
        <f t="shared" si="26"/>
        <v>"imgUrl":"Matthew-Olyphant-Untitled-(Barbed-Wire)-3-2012.jpg","maxWidth":1600,"maxHeight":867,"orientation":"portrait","title":"Matthew Olyphant - Untitled (Barbed Wire) 3 - 2012 - Oil, Acrylic, Oil Paint Stick, Spray Paint On Canvas - 42&amp;#34; x 68&amp;#34;"</v>
      </c>
      <c r="N197" t="str">
        <f t="shared" si="27"/>
        <v>"196":{"imgUrl":"Matthew-Olyphant-Untitled-(Barbed-Wire)-3-2012.jpg","maxWidth":1600,"maxHeight":867,"orientation":"portrait","title":"Matthew Olyphant - Untitled (Barbed Wire) 3 - 2012 - Oil, Acrylic, Oil Paint Stick, Spray Paint On Canvas - 42&amp;#34; x 68&amp;#34;"},</v>
      </c>
    </row>
    <row r="198" spans="1:14">
      <c r="A198">
        <v>197</v>
      </c>
      <c r="B198" t="s">
        <v>950</v>
      </c>
      <c r="C198" t="s">
        <v>951</v>
      </c>
      <c r="D198" t="s">
        <v>236</v>
      </c>
      <c r="E198" t="s">
        <v>952</v>
      </c>
      <c r="F198" t="s">
        <v>238</v>
      </c>
      <c r="G198" t="s">
        <v>953</v>
      </c>
      <c r="H198" t="str">
        <f t="shared" si="21"/>
        <v>"imgUrl":"Matthew-Olyphant-October-Bridge-2012.jpg",</v>
      </c>
      <c r="I198" t="str">
        <f t="shared" si="22"/>
        <v>"maxWidth":1600,</v>
      </c>
      <c r="J198" t="str">
        <f t="shared" si="23"/>
        <v>"maxHeight":1268,</v>
      </c>
      <c r="K198" t="str">
        <f t="shared" si="24"/>
        <v>"orientation":"landscape",</v>
      </c>
      <c r="L198" t="str">
        <f t="shared" si="25"/>
        <v>"title":"Matthew Olyphant - October Bridge - 2012 - Oil, Charcoal, Acrylic, Oil Paint Stick, Spray Paint On Canvas - 42&amp;#34; x 54&amp;#34;"</v>
      </c>
      <c r="M198" t="str">
        <f t="shared" si="26"/>
        <v>"imgUrl":"Matthew-Olyphant-October-Bridge-2012.jpg","maxWidth":1600,"maxHeight":1268,"orientation":"landscape","title":"Matthew Olyphant - October Bridge - 2012 - Oil, Charcoal, Acrylic, Oil Paint Stick, Spray Paint On Canvas - 42&amp;#34; x 54&amp;#34;"</v>
      </c>
      <c r="N198" t="str">
        <f t="shared" si="27"/>
        <v>"197":{"imgUrl":"Matthew-Olyphant-October-Bridge-2012.jpg","maxWidth":1600,"maxHeight":1268,"orientation":"landscape","title":"Matthew Olyphant - October Bridge - 2012 - Oil, Charcoal, Acrylic, Oil Paint Stick, Spray Paint On Canvas - 42&amp;#34; x 54&amp;#34;"},</v>
      </c>
    </row>
    <row r="199" spans="1:14">
      <c r="A199">
        <v>198</v>
      </c>
      <c r="B199" t="s">
        <v>954</v>
      </c>
      <c r="C199" t="s">
        <v>955</v>
      </c>
      <c r="D199" t="s">
        <v>236</v>
      </c>
      <c r="E199" t="s">
        <v>956</v>
      </c>
      <c r="F199" t="s">
        <v>243</v>
      </c>
      <c r="G199" t="s">
        <v>957</v>
      </c>
      <c r="H199" t="str">
        <f t="shared" si="21"/>
        <v>"imgUrl":"Matthew-Olyphant-KL-2012.jpg",</v>
      </c>
      <c r="I199" t="str">
        <f t="shared" si="22"/>
        <v>"maxWidth":1600,</v>
      </c>
      <c r="J199" t="str">
        <f t="shared" si="23"/>
        <v>"maxHeight":848,</v>
      </c>
      <c r="K199" t="str">
        <f t="shared" si="24"/>
        <v>"orientation":"portrait",</v>
      </c>
      <c r="L199" t="str">
        <f t="shared" si="25"/>
        <v>"title":"Matthew Olyphant - KL - 2012 - (Commission Piece) Charcoal, Spray Paint, Acrylic, Oil On Canvas - 36&amp;#34; x 62&amp;#34;"</v>
      </c>
      <c r="M199" t="str">
        <f t="shared" si="26"/>
        <v>"imgUrl":"Matthew-Olyphant-KL-2012.jpg","maxWidth":1600,"maxHeight":848,"orientation":"portrait","title":"Matthew Olyphant - KL - 2012 - (Commission Piece) Charcoal, Spray Paint, Acrylic, Oil On Canvas - 36&amp;#34; x 62&amp;#34;"</v>
      </c>
      <c r="N199" t="str">
        <f t="shared" si="27"/>
        <v>"198":{"imgUrl":"Matthew-Olyphant-KL-2012.jpg","maxWidth":1600,"maxHeight":848,"orientation":"portrait","title":"Matthew Olyphant - KL - 2012 - (Commission Piece) Charcoal, Spray Paint, Acrylic, Oil On Canvas - 36&amp;#34; x 62&amp;#34;"},</v>
      </c>
    </row>
    <row r="200" spans="1:14">
      <c r="A200">
        <v>199</v>
      </c>
      <c r="B200" t="s">
        <v>958</v>
      </c>
      <c r="C200" t="s">
        <v>959</v>
      </c>
      <c r="D200" t="s">
        <v>236</v>
      </c>
      <c r="E200" t="s">
        <v>960</v>
      </c>
      <c r="F200" t="s">
        <v>243</v>
      </c>
      <c r="G200" t="s">
        <v>961</v>
      </c>
      <c r="H200" t="str">
        <f t="shared" si="21"/>
        <v>"imgUrl":"Matthew-Olyphant-Untitled-(Barbed-Wire)-4-2012.jpg",</v>
      </c>
      <c r="I200" t="str">
        <f t="shared" si="22"/>
        <v>"maxWidth":1600,</v>
      </c>
      <c r="J200" t="str">
        <f t="shared" si="23"/>
        <v>"maxHeight":791,</v>
      </c>
      <c r="K200" t="str">
        <f t="shared" si="24"/>
        <v>"orientation":"portrait",</v>
      </c>
      <c r="L200" t="str">
        <f t="shared" si="25"/>
        <v>"title":"Matthew Olyphant - Untitled (Barbed Wire) 4 - 2012 - Oil, Acrylic, Oil Paint Stick, Spray Paint On Canvas - 32&amp;#34; x 46&amp;#34;"</v>
      </c>
      <c r="M200" t="str">
        <f t="shared" si="26"/>
        <v>"imgUrl":"Matthew-Olyphant-Untitled-(Barbed-Wire)-4-2012.jpg","maxWidth":1600,"maxHeight":791,"orientation":"portrait","title":"Matthew Olyphant - Untitled (Barbed Wire) 4 - 2012 - Oil, Acrylic, Oil Paint Stick, Spray Paint On Canvas - 32&amp;#34; x 46&amp;#34;"</v>
      </c>
      <c r="N200" t="str">
        <f t="shared" si="27"/>
        <v>"199":{"imgUrl":"Matthew-Olyphant-Untitled-(Barbed-Wire)-4-2012.jpg","maxWidth":1600,"maxHeight":791,"orientation":"portrait","title":"Matthew Olyphant - Untitled (Barbed Wire) 4 - 2012 - Oil, Acrylic, Oil Paint Stick, Spray Paint On Canvas - 32&amp;#34; x 46&amp;#34;"},</v>
      </c>
    </row>
    <row r="201" spans="1:14">
      <c r="A201">
        <v>200</v>
      </c>
      <c r="B201" t="s">
        <v>962</v>
      </c>
      <c r="C201" t="s">
        <v>963</v>
      </c>
      <c r="D201" t="s">
        <v>236</v>
      </c>
      <c r="E201" t="s">
        <v>964</v>
      </c>
      <c r="F201" t="s">
        <v>243</v>
      </c>
      <c r="G201" t="s">
        <v>965</v>
      </c>
      <c r="H201" t="str">
        <f t="shared" si="21"/>
        <v>"imgUrl":"Matthew-Olyphant-Sleep-Walking-2012.jpg",</v>
      </c>
      <c r="I201" t="str">
        <f t="shared" si="22"/>
        <v>"maxWidth":1600,</v>
      </c>
      <c r="J201" t="str">
        <f t="shared" si="23"/>
        <v>"maxHeight":2674,</v>
      </c>
      <c r="K201" t="str">
        <f t="shared" si="24"/>
        <v>"orientation":"portrait",</v>
      </c>
      <c r="L201" t="str">
        <f t="shared" si="25"/>
        <v>"title":"Matthew Olyphant - Sleep Walking - 2012 - Oil, Acrylic, Oil Paint Stick, Spray Paint On Canvas - 30&amp;#34; x 62&amp;#34;"</v>
      </c>
      <c r="M201" t="str">
        <f t="shared" si="26"/>
        <v>"imgUrl":"Matthew-Olyphant-Sleep-Walking-2012.jpg","maxWidth":1600,"maxHeight":2674,"orientation":"portrait","title":"Matthew Olyphant - Sleep Walking - 2012 - Oil, Acrylic, Oil Paint Stick, Spray Paint On Canvas - 30&amp;#34; x 62&amp;#34;"</v>
      </c>
      <c r="N201" t="str">
        <f t="shared" si="27"/>
        <v>"200":{"imgUrl":"Matthew-Olyphant-Sleep-Walking-2012.jpg","maxWidth":1600,"maxHeight":2674,"orientation":"portrait","title":"Matthew Olyphant - Sleep Walking - 2012 - Oil, Acrylic, Oil Paint Stick, Spray Paint On Canvas - 30&amp;#34; x 62&amp;#34;"},</v>
      </c>
    </row>
    <row r="202" spans="1:14">
      <c r="A202">
        <v>201</v>
      </c>
      <c r="B202" t="s">
        <v>966</v>
      </c>
      <c r="C202" t="s">
        <v>967</v>
      </c>
      <c r="D202" t="s">
        <v>236</v>
      </c>
      <c r="E202" t="s">
        <v>427</v>
      </c>
      <c r="F202" t="s">
        <v>238</v>
      </c>
      <c r="G202" t="s">
        <v>968</v>
      </c>
      <c r="H202" t="str">
        <f t="shared" si="21"/>
        <v>"imgUrl":"Matthew-Olyphant-Day-Tripper-2012.jpg",</v>
      </c>
      <c r="I202" t="str">
        <f t="shared" si="22"/>
        <v>"maxWidth":1600,</v>
      </c>
      <c r="J202" t="str">
        <f t="shared" si="23"/>
        <v>"maxHeight":1090,</v>
      </c>
      <c r="K202" t="str">
        <f t="shared" si="24"/>
        <v>"orientation":"landscape",</v>
      </c>
      <c r="L202" t="str">
        <f t="shared" si="25"/>
        <v>"title":"Matthew Olyphant - Day Tripper - 2012 - Oil, Acrylic, Oil Paint Stick, Spray Paint, Charcoal On Canvas - 44&amp;#34; x 64&amp;#34;"</v>
      </c>
      <c r="M202" t="str">
        <f t="shared" si="26"/>
        <v>"imgUrl":"Matthew-Olyphant-Day-Tripper-2012.jpg","maxWidth":1600,"maxHeight":1090,"orientation":"landscape","title":"Matthew Olyphant - Day Tripper - 2012 - Oil, Acrylic, Oil Paint Stick, Spray Paint, Charcoal On Canvas - 44&amp;#34; x 64&amp;#34;"</v>
      </c>
      <c r="N202" t="str">
        <f t="shared" si="27"/>
        <v>"201":{"imgUrl":"Matthew-Olyphant-Day-Tripper-2012.jpg","maxWidth":1600,"maxHeight":1090,"orientation":"landscape","title":"Matthew Olyphant - Day Tripper - 2012 - Oil, Acrylic, Oil Paint Stick, Spray Paint, Charcoal On Canvas - 44&amp;#34; x 64&amp;#34;"},</v>
      </c>
    </row>
    <row r="203" spans="1:14">
      <c r="A203">
        <v>202</v>
      </c>
      <c r="B203" t="s">
        <v>969</v>
      </c>
      <c r="C203" t="s">
        <v>970</v>
      </c>
      <c r="D203" t="s">
        <v>236</v>
      </c>
      <c r="E203" t="s">
        <v>971</v>
      </c>
      <c r="F203" t="s">
        <v>238</v>
      </c>
      <c r="G203" t="s">
        <v>972</v>
      </c>
      <c r="H203" t="str">
        <f t="shared" si="21"/>
        <v>"imgUrl":"Matthew-Olyphant-Autum-2012.jpg",</v>
      </c>
      <c r="I203" t="str">
        <f t="shared" si="22"/>
        <v>"maxWidth":1600,</v>
      </c>
      <c r="J203" t="str">
        <f t="shared" si="23"/>
        <v>"maxHeight":1251,</v>
      </c>
      <c r="K203" t="str">
        <f t="shared" si="24"/>
        <v>"orientation":"landscape",</v>
      </c>
      <c r="L203" t="str">
        <f t="shared" si="25"/>
        <v>"title":"Matthew Olyphant - Autum - 2012 - Oil, Acrylic, Oil Paint Stick, Spray Paint, Charcoal On Canvas - 46&amp;#34; x 54&amp;#34;"</v>
      </c>
      <c r="M203" t="str">
        <f t="shared" si="26"/>
        <v>"imgUrl":"Matthew-Olyphant-Autum-2012.jpg","maxWidth":1600,"maxHeight":1251,"orientation":"landscape","title":"Matthew Olyphant - Autum - 2012 - Oil, Acrylic, Oil Paint Stick, Spray Paint, Charcoal On Canvas - 46&amp;#34; x 54&amp;#34;"</v>
      </c>
      <c r="N203" t="str">
        <f t="shared" si="27"/>
        <v>"202":{"imgUrl":"Matthew-Olyphant-Autum-2012.jpg","maxWidth":1600,"maxHeight":1251,"orientation":"landscape","title":"Matthew Olyphant - Autum - 2012 - Oil, Acrylic, Oil Paint Stick, Spray Paint, Charcoal On Canvas - 46&amp;#34; x 54&amp;#34;"},</v>
      </c>
    </row>
    <row r="204" spans="1:14">
      <c r="A204">
        <v>203</v>
      </c>
      <c r="B204" t="s">
        <v>973</v>
      </c>
      <c r="C204" t="s">
        <v>974</v>
      </c>
      <c r="D204" t="s">
        <v>236</v>
      </c>
      <c r="E204" t="s">
        <v>975</v>
      </c>
      <c r="F204" t="s">
        <v>238</v>
      </c>
      <c r="G204" t="s">
        <v>976</v>
      </c>
      <c r="H204" t="str">
        <f t="shared" si="21"/>
        <v>"imgUrl":"Matthew-Olyphant-Medicine-Shop-(Double-Feature)-2012.jpg",</v>
      </c>
      <c r="I204" t="str">
        <f t="shared" si="22"/>
        <v>"maxWidth":1600,</v>
      </c>
      <c r="J204" t="str">
        <f t="shared" si="23"/>
        <v>"maxHeight":1529,</v>
      </c>
      <c r="K204" t="str">
        <f t="shared" si="24"/>
        <v>"orientation":"landscape",</v>
      </c>
      <c r="L204" t="str">
        <f t="shared" si="25"/>
        <v>"title":"Matthew Olyphant - Medicine Shop (Double Feature) - 2012 - (Commission Piece) Oil, Acrylic, Spray Paint, Charcoal, Oil Paint Stick On Canvas - 48&amp;#34; x 48&amp;#34;"</v>
      </c>
      <c r="M204" t="str">
        <f t="shared" si="26"/>
        <v>"imgUrl":"Matthew-Olyphant-Medicine-Shop-(Double-Feature)-2012.jpg","maxWidth":1600,"maxHeight":1529,"orientation":"landscape","title":"Matthew Olyphant - Medicine Shop (Double Feature) - 2012 - (Commission Piece) Oil, Acrylic, Spray Paint, Charcoal, Oil Paint Stick On Canvas - 48&amp;#34; x 48&amp;#34;"</v>
      </c>
      <c r="N204" t="str">
        <f t="shared" si="27"/>
        <v>"203":{"imgUrl":"Matthew-Olyphant-Medicine-Shop-(Double-Feature)-2012.jpg","maxWidth":1600,"maxHeight":1529,"orientation":"landscape","title":"Matthew Olyphant - Medicine Shop (Double Feature) - 2012 - (Commission Piece) Oil, Acrylic, Spray Paint, Charcoal, Oil Paint Stick On Canvas - 48&amp;#34; x 48&amp;#34;"},</v>
      </c>
    </row>
    <row r="205" spans="1:14">
      <c r="A205">
        <v>204</v>
      </c>
      <c r="B205" t="s">
        <v>977</v>
      </c>
      <c r="C205" t="s">
        <v>978</v>
      </c>
      <c r="D205" t="s">
        <v>236</v>
      </c>
      <c r="E205" t="s">
        <v>979</v>
      </c>
      <c r="F205" t="s">
        <v>243</v>
      </c>
      <c r="G205" t="s">
        <v>980</v>
      </c>
      <c r="H205" t="str">
        <f t="shared" si="21"/>
        <v>"imgUrl":"Matthew-Olyphant-You-Asked-For-It-2012.jpg",</v>
      </c>
      <c r="I205" t="str">
        <f t="shared" si="22"/>
        <v>"maxWidth":1600,</v>
      </c>
      <c r="J205" t="str">
        <f t="shared" si="23"/>
        <v>"maxHeight":2045,</v>
      </c>
      <c r="K205" t="str">
        <f t="shared" si="24"/>
        <v>"orientation":"portrait",</v>
      </c>
      <c r="L205" t="str">
        <f t="shared" si="25"/>
        <v>"title":"Matthew Olyphant - You Asked For It - 2012 - Oil, Spray Paint, Oil Paint Stick On Canvas - 44&amp;#34; x 58&amp;#34;"</v>
      </c>
      <c r="M205" t="str">
        <f t="shared" si="26"/>
        <v>"imgUrl":"Matthew-Olyphant-You-Asked-For-It-2012.jpg","maxWidth":1600,"maxHeight":2045,"orientation":"portrait","title":"Matthew Olyphant - You Asked For It - 2012 - Oil, Spray Paint, Oil Paint Stick On Canvas - 44&amp;#34; x 58&amp;#34;"</v>
      </c>
      <c r="N205" t="str">
        <f t="shared" si="27"/>
        <v>"204":{"imgUrl":"Matthew-Olyphant-You-Asked-For-It-2012.jpg","maxWidth":1600,"maxHeight":2045,"orientation":"portrait","title":"Matthew Olyphant - You Asked For It - 2012 - Oil, Spray Paint, Oil Paint Stick On Canvas - 44&amp;#34; x 58&amp;#34;"},</v>
      </c>
    </row>
    <row r="206" spans="1:14">
      <c r="A206">
        <v>205</v>
      </c>
      <c r="B206" t="s">
        <v>981</v>
      </c>
      <c r="C206" t="s">
        <v>982</v>
      </c>
      <c r="D206" t="s">
        <v>236</v>
      </c>
      <c r="E206" t="s">
        <v>983</v>
      </c>
      <c r="F206" t="s">
        <v>243</v>
      </c>
      <c r="G206" t="s">
        <v>984</v>
      </c>
      <c r="H206" t="str">
        <f t="shared" si="21"/>
        <v>"imgUrl":"Matthew-Olyphant-JKL-2012.jpg",</v>
      </c>
      <c r="I206" t="str">
        <f t="shared" si="22"/>
        <v>"maxWidth":1600,</v>
      </c>
      <c r="J206" t="str">
        <f t="shared" si="23"/>
        <v>"maxHeight":2187,</v>
      </c>
      <c r="K206" t="str">
        <f t="shared" si="24"/>
        <v>"orientation":"portrait",</v>
      </c>
      <c r="L206" t="str">
        <f t="shared" si="25"/>
        <v>"title":"Matthew Olyphant - JKL - 2012 - Spray Paint, Oil, Acrylic On Canvas - 46&amp;#34; x 54&amp;#34;"</v>
      </c>
      <c r="M206" t="str">
        <f t="shared" si="26"/>
        <v>"imgUrl":"Matthew-Olyphant-JKL-2012.jpg","maxWidth":1600,"maxHeight":2187,"orientation":"portrait","title":"Matthew Olyphant - JKL - 2012 - Spray Paint, Oil, Acrylic On Canvas - 46&amp;#34; x 54&amp;#34;"</v>
      </c>
      <c r="N206" t="str">
        <f t="shared" si="27"/>
        <v>"205":{"imgUrl":"Matthew-Olyphant-JKL-2012.jpg","maxWidth":1600,"maxHeight":2187,"orientation":"portrait","title":"Matthew Olyphant - JKL - 2012 - Spray Paint, Oil, Acrylic On Canvas - 46&amp;#34; x 54&amp;#34;"},</v>
      </c>
    </row>
    <row r="207" spans="1:14">
      <c r="A207">
        <v>206</v>
      </c>
      <c r="B207" t="s">
        <v>985</v>
      </c>
      <c r="C207" t="s">
        <v>986</v>
      </c>
      <c r="D207" t="s">
        <v>236</v>
      </c>
      <c r="E207" t="s">
        <v>379</v>
      </c>
      <c r="F207" t="s">
        <v>238</v>
      </c>
      <c r="G207" t="s">
        <v>987</v>
      </c>
      <c r="H207" t="str">
        <f t="shared" si="21"/>
        <v>"imgUrl":"Matthew-Olyphant-000-Adeline-2012.jpg",</v>
      </c>
      <c r="I207" t="str">
        <f t="shared" si="22"/>
        <v>"maxWidth":1600,</v>
      </c>
      <c r="J207" t="str">
        <f t="shared" si="23"/>
        <v>"maxHeight":1162,</v>
      </c>
      <c r="K207" t="str">
        <f t="shared" si="24"/>
        <v>"orientation":"landscape",</v>
      </c>
      <c r="L207" t="str">
        <f t="shared" si="25"/>
        <v>"title":"Matthew Olyphant - 000 Adeline - 2012 - Spray Paint, Charcoal, Acrylic, Oil, Oil Paint Stick On Canvas - 46&amp;#34; x 60&amp;#34;"</v>
      </c>
      <c r="M207" t="str">
        <f t="shared" si="26"/>
        <v>"imgUrl":"Matthew-Olyphant-000-Adeline-2012.jpg","maxWidth":1600,"maxHeight":1162,"orientation":"landscape","title":"Matthew Olyphant - 000 Adeline - 2012 - Spray Paint, Charcoal, Acrylic, Oil, Oil Paint Stick On Canvas - 46&amp;#34; x 60&amp;#34;"</v>
      </c>
      <c r="N207" t="str">
        <f t="shared" si="27"/>
        <v>"206":{"imgUrl":"Matthew-Olyphant-000-Adeline-2012.jpg","maxWidth":1600,"maxHeight":1162,"orientation":"landscape","title":"Matthew Olyphant - 000 Adeline - 2012 - Spray Paint, Charcoal, Acrylic, Oil, Oil Paint Stick On Canvas - 46&amp;#34; x 60&amp;#34;"},</v>
      </c>
    </row>
    <row r="208" spans="1:14">
      <c r="A208">
        <v>207</v>
      </c>
      <c r="B208" t="s">
        <v>988</v>
      </c>
      <c r="C208" t="s">
        <v>989</v>
      </c>
      <c r="D208" t="s">
        <v>236</v>
      </c>
      <c r="E208" t="s">
        <v>990</v>
      </c>
      <c r="F208" t="s">
        <v>238</v>
      </c>
      <c r="G208" t="s">
        <v>991</v>
      </c>
      <c r="H208" t="str">
        <f t="shared" si="21"/>
        <v>"imgUrl":"Matthew-Olyphant-Poets-Life-2012.jpg",</v>
      </c>
      <c r="I208" t="str">
        <f t="shared" si="22"/>
        <v>"maxWidth":1600,</v>
      </c>
      <c r="J208" t="str">
        <f t="shared" si="23"/>
        <v>"maxHeight":1296,</v>
      </c>
      <c r="K208" t="str">
        <f t="shared" si="24"/>
        <v>"orientation":"landscape",</v>
      </c>
      <c r="L208" t="str">
        <f t="shared" si="25"/>
        <v>"title":"Matthew Olyphant - Poets Life - 2012 - Oil, Acrylic, Oil Paint Stick, Spray Paint, Charcoal On Canvas - 44&amp;#34; x 58&amp;#34;"</v>
      </c>
      <c r="M208" t="str">
        <f t="shared" si="26"/>
        <v>"imgUrl":"Matthew-Olyphant-Poets-Life-2012.jpg","maxWidth":1600,"maxHeight":1296,"orientation":"landscape","title":"Matthew Olyphant - Poets Life - 2012 - Oil, Acrylic, Oil Paint Stick, Spray Paint, Charcoal On Canvas - 44&amp;#34; x 58&amp;#34;"</v>
      </c>
      <c r="N208" t="str">
        <f t="shared" si="27"/>
        <v>"207":{"imgUrl":"Matthew-Olyphant-Poets-Life-2012.jpg","maxWidth":1600,"maxHeight":1296,"orientation":"landscape","title":"Matthew Olyphant - Poets Life - 2012 - Oil, Acrylic, Oil Paint Stick, Spray Paint, Charcoal On Canvas - 44&amp;#34; x 58&amp;#34;"},</v>
      </c>
    </row>
    <row r="209" spans="1:14">
      <c r="A209">
        <v>208</v>
      </c>
      <c r="B209" t="s">
        <v>992</v>
      </c>
      <c r="C209" t="s">
        <v>993</v>
      </c>
      <c r="D209" t="s">
        <v>236</v>
      </c>
      <c r="E209" t="s">
        <v>994</v>
      </c>
      <c r="F209" t="s">
        <v>238</v>
      </c>
      <c r="G209" t="s">
        <v>995</v>
      </c>
      <c r="H209" t="str">
        <f t="shared" si="21"/>
        <v>"imgUrl":"Matthew-Olyphant-Sno-White-2012.jpg",</v>
      </c>
      <c r="I209" t="str">
        <f t="shared" si="22"/>
        <v>"maxWidth":1600,</v>
      </c>
      <c r="J209" t="str">
        <f t="shared" si="23"/>
        <v>"maxHeight":1076,</v>
      </c>
      <c r="K209" t="str">
        <f t="shared" si="24"/>
        <v>"orientation":"landscape",</v>
      </c>
      <c r="L209" t="str">
        <f t="shared" si="25"/>
        <v>"title":"Matthew Olyphant - Sno-White - 2012 - (Commission Piece) Oil, Acrylic, Spray Paint, Charcoal, Oil Paint Stick On Canvas - 54&amp;#34; x 72&amp;#34;"</v>
      </c>
      <c r="M209" t="str">
        <f t="shared" si="26"/>
        <v>"imgUrl":"Matthew-Olyphant-Sno-White-2012.jpg","maxWidth":1600,"maxHeight":1076,"orientation":"landscape","title":"Matthew Olyphant - Sno-White - 2012 - (Commission Piece) Oil, Acrylic, Spray Paint, Charcoal, Oil Paint Stick On Canvas - 54&amp;#34; x 72&amp;#34;"</v>
      </c>
      <c r="N209" t="str">
        <f t="shared" si="27"/>
        <v>"208":{"imgUrl":"Matthew-Olyphant-Sno-White-2012.jpg","maxWidth":1600,"maxHeight":1076,"orientation":"landscape","title":"Matthew Olyphant - Sno-White - 2012 - (Commission Piece) Oil, Acrylic, Spray Paint, Charcoal, Oil Paint Stick On Canvas - 54&amp;#34; x 72&amp;#34;"},</v>
      </c>
    </row>
    <row r="210" spans="1:14">
      <c r="A210">
        <v>209</v>
      </c>
      <c r="B210" t="s">
        <v>996</v>
      </c>
      <c r="C210" t="s">
        <v>997</v>
      </c>
      <c r="D210" t="s">
        <v>236</v>
      </c>
      <c r="E210" t="s">
        <v>998</v>
      </c>
      <c r="F210" t="s">
        <v>238</v>
      </c>
      <c r="G210" t="s">
        <v>999</v>
      </c>
      <c r="H210" t="str">
        <f t="shared" si="21"/>
        <v>"imgUrl":"Matthew-Olyphant-City-Hall-2008.jpg",</v>
      </c>
      <c r="I210" t="str">
        <f t="shared" si="22"/>
        <v>"maxWidth":1600,</v>
      </c>
      <c r="J210" t="str">
        <f t="shared" si="23"/>
        <v>"maxHeight":1317,</v>
      </c>
      <c r="K210" t="str">
        <f t="shared" si="24"/>
        <v>"orientation":"landscape",</v>
      </c>
      <c r="L210" t="str">
        <f t="shared" si="25"/>
        <v>"title":"Matthew Olyphant - City Hall - 2008 - Oil, Acrylic, Oil Paint Stick, Spray Paint, Charcoal On Canvas - 46&amp;#34; x 58&amp;#34;"</v>
      </c>
      <c r="M210" t="str">
        <f t="shared" si="26"/>
        <v>"imgUrl":"Matthew-Olyphant-City-Hall-2008.jpg","maxWidth":1600,"maxHeight":1317,"orientation":"landscape","title":"Matthew Olyphant - City Hall - 2008 - Oil, Acrylic, Oil Paint Stick, Spray Paint, Charcoal On Canvas - 46&amp;#34; x 58&amp;#34;"</v>
      </c>
      <c r="N210" t="str">
        <f t="shared" si="27"/>
        <v>"209":{"imgUrl":"Matthew-Olyphant-City-Hall-2008.jpg","maxWidth":1600,"maxHeight":1317,"orientation":"landscape","title":"Matthew Olyphant - City Hall - 2008 - Oil, Acrylic, Oil Paint Stick, Spray Paint, Charcoal On Canvas - 46&amp;#34; x 58&amp;#34;"},</v>
      </c>
    </row>
    <row r="211" spans="1:14">
      <c r="A211">
        <v>210</v>
      </c>
      <c r="B211" t="s">
        <v>1000</v>
      </c>
      <c r="C211" t="s">
        <v>1001</v>
      </c>
      <c r="D211" t="s">
        <v>236</v>
      </c>
      <c r="E211" t="s">
        <v>1002</v>
      </c>
      <c r="F211" t="s">
        <v>238</v>
      </c>
      <c r="G211" t="s">
        <v>1003</v>
      </c>
      <c r="H211" t="str">
        <f t="shared" si="21"/>
        <v>"imgUrl":"Matthew-Olyphant-Mattropolis-2008.jpg",</v>
      </c>
      <c r="I211" t="str">
        <f t="shared" si="22"/>
        <v>"maxWidth":1600,</v>
      </c>
      <c r="J211" t="str">
        <f t="shared" si="23"/>
        <v>"maxHeight":1323,</v>
      </c>
      <c r="K211" t="str">
        <f t="shared" si="24"/>
        <v>"orientation":"landscape",</v>
      </c>
      <c r="L211" t="str">
        <f t="shared" si="25"/>
        <v>"title":"Matthew Olyphant - Mattropolis - 2008 - Oil, Acrylic, Oil Paint Stick, Spray Paint, Charcoal, Staples On Canvas - 48&amp;#34; x 58&amp;#34;"</v>
      </c>
      <c r="M211" t="str">
        <f t="shared" si="26"/>
        <v>"imgUrl":"Matthew-Olyphant-Mattropolis-2008.jpg","maxWidth":1600,"maxHeight":1323,"orientation":"landscape","title":"Matthew Olyphant - Mattropolis - 2008 - Oil, Acrylic, Oil Paint Stick, Spray Paint, Charcoal, Staples On Canvas - 48&amp;#34; x 58&amp;#34;"</v>
      </c>
      <c r="N211" t="str">
        <f t="shared" si="27"/>
        <v>"210":{"imgUrl":"Matthew-Olyphant-Mattropolis-2008.jpg","maxWidth":1600,"maxHeight":1323,"orientation":"landscape","title":"Matthew Olyphant - Mattropolis - 2008 - Oil, Acrylic, Oil Paint Stick, Spray Paint, Charcoal, Staples On Canvas - 48&amp;#34; x 58&amp;#34;"},</v>
      </c>
    </row>
    <row r="212" spans="1:14">
      <c r="A212">
        <v>211</v>
      </c>
      <c r="B212" t="s">
        <v>1004</v>
      </c>
      <c r="C212" t="s">
        <v>1005</v>
      </c>
      <c r="D212" t="s">
        <v>236</v>
      </c>
      <c r="E212" t="s">
        <v>1006</v>
      </c>
      <c r="F212" t="s">
        <v>238</v>
      </c>
      <c r="G212" t="s">
        <v>1007</v>
      </c>
      <c r="H212" t="str">
        <f t="shared" si="21"/>
        <v>"imgUrl":"Matthew-Olyphant-Daisy-2010.jpg",</v>
      </c>
      <c r="I212" t="str">
        <f t="shared" si="22"/>
        <v>"maxWidth":1600,</v>
      </c>
      <c r="J212" t="str">
        <f t="shared" si="23"/>
        <v>"maxHeight":1192,</v>
      </c>
      <c r="K212" t="str">
        <f t="shared" si="24"/>
        <v>"orientation":"landscape",</v>
      </c>
      <c r="L212" t="str">
        <f t="shared" si="25"/>
        <v>"title":"Matthew Olyphant - Daisy - 2010 - DiptychSpray Paint, Charcoal, Acrylic, Oil, Oil Paint Stick On Canvas - 72&amp;#34; x 48&amp;#34;"</v>
      </c>
      <c r="M212" t="str">
        <f t="shared" si="26"/>
        <v>"imgUrl":"Matthew-Olyphant-Daisy-2010.jpg","maxWidth":1600,"maxHeight":1192,"orientation":"landscape","title":"Matthew Olyphant - Daisy - 2010 - DiptychSpray Paint, Charcoal, Acrylic, Oil, Oil Paint Stick On Canvas - 72&amp;#34; x 48&amp;#34;"</v>
      </c>
      <c r="N212" t="str">
        <f t="shared" si="27"/>
        <v>"211":{"imgUrl":"Matthew-Olyphant-Daisy-2010.jpg","maxWidth":1600,"maxHeight":1192,"orientation":"landscape","title":"Matthew Olyphant - Daisy - 2010 - DiptychSpray Paint, Charcoal, Acrylic, Oil, Oil Paint Stick On Canvas - 72&amp;#34; x 48&amp;#34;"},</v>
      </c>
    </row>
    <row r="213" spans="1:14">
      <c r="A213">
        <v>212</v>
      </c>
      <c r="B213" t="s">
        <v>1008</v>
      </c>
      <c r="C213" t="s">
        <v>1009</v>
      </c>
      <c r="D213" t="s">
        <v>236</v>
      </c>
      <c r="E213" t="s">
        <v>1010</v>
      </c>
      <c r="F213" t="s">
        <v>238</v>
      </c>
      <c r="G213" t="s">
        <v>1011</v>
      </c>
      <c r="H213" t="str">
        <f t="shared" si="21"/>
        <v>"imgUrl":"Matthew-Olyphant-Lily-2010.jpg",</v>
      </c>
      <c r="I213" t="str">
        <f t="shared" si="22"/>
        <v>"maxWidth":1600,</v>
      </c>
      <c r="J213" t="str">
        <f t="shared" si="23"/>
        <v>"maxHeight":1200,</v>
      </c>
      <c r="K213" t="str">
        <f t="shared" si="24"/>
        <v>"orientation":"landscape",</v>
      </c>
      <c r="L213" t="str">
        <f t="shared" si="25"/>
        <v>"title":"Matthew Olyphant - Lily - 2010 - (Commission Piece) Oil, Spray Paint, On Canvas - 24&amp;#34; x 36&amp;#34;"</v>
      </c>
      <c r="M213" t="str">
        <f t="shared" si="26"/>
        <v>"imgUrl":"Matthew-Olyphant-Lily-2010.jpg","maxWidth":1600,"maxHeight":1200,"orientation":"landscape","title":"Matthew Olyphant - Lily - 2010 - (Commission Piece) Oil, Spray Paint, On Canvas - 24&amp;#34; x 36&amp;#34;"</v>
      </c>
      <c r="N213" t="str">
        <f t="shared" si="27"/>
        <v>"212":{"imgUrl":"Matthew-Olyphant-Lily-2010.jpg","maxWidth":1600,"maxHeight":1200,"orientation":"landscape","title":"Matthew Olyphant - Lily - 2010 - (Commission Piece) Oil, Spray Paint, On Canvas - 24&amp;#34; x 36&amp;#34;"},</v>
      </c>
    </row>
    <row r="214" spans="1:14">
      <c r="A214">
        <v>213</v>
      </c>
      <c r="B214" t="s">
        <v>1012</v>
      </c>
      <c r="C214" t="s">
        <v>1013</v>
      </c>
      <c r="D214" t="s">
        <v>236</v>
      </c>
      <c r="E214" t="s">
        <v>1014</v>
      </c>
      <c r="F214" t="s">
        <v>243</v>
      </c>
      <c r="G214" t="s">
        <v>1015</v>
      </c>
      <c r="H214" t="str">
        <f t="shared" si="21"/>
        <v>"imgUrl":"Matthew-Olyphant-Pink-2010.jpg",</v>
      </c>
      <c r="I214" t="str">
        <f t="shared" si="22"/>
        <v>"maxWidth":1600,</v>
      </c>
      <c r="J214" t="str">
        <f t="shared" si="23"/>
        <v>"maxHeight":2477,</v>
      </c>
      <c r="K214" t="str">
        <f t="shared" si="24"/>
        <v>"orientation":"portrait",</v>
      </c>
      <c r="L214" t="str">
        <f t="shared" si="25"/>
        <v>"title":"Matthew Olyphant - Pink - 2010 - Oil, Spray Paint, Charcoal On Canvas - 32&amp;#34; x 44&amp;#34;"</v>
      </c>
      <c r="M214" t="str">
        <f t="shared" si="26"/>
        <v>"imgUrl":"Matthew-Olyphant-Pink-2010.jpg","maxWidth":1600,"maxHeight":2477,"orientation":"portrait","title":"Matthew Olyphant - Pink - 2010 - Oil, Spray Paint, Charcoal On Canvas - 32&amp;#34; x 44&amp;#34;"</v>
      </c>
      <c r="N214" t="str">
        <f t="shared" si="27"/>
        <v>"213":{"imgUrl":"Matthew-Olyphant-Pink-2010.jpg","maxWidth":1600,"maxHeight":2477,"orientation":"portrait","title":"Matthew Olyphant - Pink - 2010 - Oil, Spray Paint, Charcoal On Canvas - 32&amp;#34; x 44&amp;#34;"},</v>
      </c>
    </row>
    <row r="215" spans="1:14">
      <c r="A215">
        <v>214</v>
      </c>
      <c r="B215" t="s">
        <v>1016</v>
      </c>
      <c r="C215" t="s">
        <v>1017</v>
      </c>
      <c r="D215" t="s">
        <v>236</v>
      </c>
      <c r="E215" t="s">
        <v>1018</v>
      </c>
      <c r="F215" t="s">
        <v>243</v>
      </c>
      <c r="G215" t="s">
        <v>1019</v>
      </c>
      <c r="H215" t="str">
        <f t="shared" si="21"/>
        <v>"imgUrl":"Matthew-Olyphant-Lipstick-Track-12-1998.jpg",</v>
      </c>
      <c r="I215" t="str">
        <f t="shared" si="22"/>
        <v>"maxWidth":1600,</v>
      </c>
      <c r="J215" t="str">
        <f t="shared" si="23"/>
        <v>"maxHeight":2426,</v>
      </c>
      <c r="K215" t="str">
        <f t="shared" si="24"/>
        <v>"orientation":"portrait",</v>
      </c>
      <c r="L215" t="str">
        <f t="shared" si="25"/>
        <v>"title":"Matthew Olyphant - Lipstick Track 12 - 1998 - Spray Paint, Charcoal, Acrylic, Oil, Oil Paint Stick, Rope On Canvas - 46&amp;#34; x 72&amp;#34;"</v>
      </c>
      <c r="M215" t="str">
        <f t="shared" si="26"/>
        <v>"imgUrl":"Matthew-Olyphant-Lipstick-Track-12-1998.jpg","maxWidth":1600,"maxHeight":2426,"orientation":"portrait","title":"Matthew Olyphant - Lipstick Track 12 - 1998 - Spray Paint, Charcoal, Acrylic, Oil, Oil Paint Stick, Rope On Canvas - 46&amp;#34; x 72&amp;#34;"</v>
      </c>
      <c r="N215" t="str">
        <f t="shared" si="27"/>
        <v>"214":{"imgUrl":"Matthew-Olyphant-Lipstick-Track-12-1998.jpg","maxWidth":1600,"maxHeight":2426,"orientation":"portrait","title":"Matthew Olyphant - Lipstick Track 12 - 1998 - Spray Paint, Charcoal, Acrylic, Oil, Oil Paint Stick, Rope On Canvas - 46&amp;#34; x 72&amp;#34;"},</v>
      </c>
    </row>
    <row r="216" spans="1:14">
      <c r="A216">
        <v>215</v>
      </c>
      <c r="B216" t="s">
        <v>1020</v>
      </c>
      <c r="C216" t="s">
        <v>1021</v>
      </c>
      <c r="D216" t="s">
        <v>236</v>
      </c>
      <c r="E216" t="s">
        <v>1022</v>
      </c>
      <c r="F216" t="s">
        <v>243</v>
      </c>
      <c r="G216" t="s">
        <v>1023</v>
      </c>
      <c r="H216" t="str">
        <f t="shared" si="21"/>
        <v>"imgUrl":"Matthew-Olyphant-Cat-(Fetisha)-1997.jpg",</v>
      </c>
      <c r="I216" t="str">
        <f t="shared" si="22"/>
        <v>"maxWidth":1600,</v>
      </c>
      <c r="J216" t="str">
        <f t="shared" si="23"/>
        <v>"maxHeight":1761,</v>
      </c>
      <c r="K216" t="str">
        <f t="shared" si="24"/>
        <v>"orientation":"portrait",</v>
      </c>
      <c r="L216" t="str">
        <f t="shared" si="25"/>
        <v>"title":"Matthew Olyphant - Cat (Fetisha) - 1997 - Spray Paint, Oil, Acrylic On Canvas - 46&amp;#34; x 54&amp;#34;"</v>
      </c>
      <c r="M216" t="str">
        <f t="shared" si="26"/>
        <v>"imgUrl":"Matthew-Olyphant-Cat-(Fetisha)-1997.jpg","maxWidth":1600,"maxHeight":1761,"orientation":"portrait","title":"Matthew Olyphant - Cat (Fetisha) - 1997 - Spray Paint, Oil, Acrylic On Canvas - 46&amp;#34; x 54&amp;#34;"</v>
      </c>
      <c r="N216" t="str">
        <f t="shared" si="27"/>
        <v>"215":{"imgUrl":"Matthew-Olyphant-Cat-(Fetisha)-1997.jpg","maxWidth":1600,"maxHeight":1761,"orientation":"portrait","title":"Matthew Olyphant - Cat (Fetisha) - 1997 - Spray Paint, Oil, Acrylic On Canvas - 46&amp;#34; x 54&amp;#34;"},</v>
      </c>
    </row>
    <row r="217" spans="1:14">
      <c r="A217">
        <v>216</v>
      </c>
      <c r="B217" t="s">
        <v>1024</v>
      </c>
      <c r="C217" t="s">
        <v>1025</v>
      </c>
      <c r="D217" t="s">
        <v>236</v>
      </c>
      <c r="E217" t="s">
        <v>1026</v>
      </c>
      <c r="F217" t="s">
        <v>243</v>
      </c>
      <c r="G217" t="s">
        <v>1027</v>
      </c>
      <c r="H217" t="str">
        <f t="shared" si="21"/>
        <v>"imgUrl":"Matthew-Olyphant-Ball-Of-Yarn-1997.jpg",</v>
      </c>
      <c r="I217" t="str">
        <f t="shared" si="22"/>
        <v>"maxWidth":1600,</v>
      </c>
      <c r="J217" t="str">
        <f t="shared" si="23"/>
        <v>"maxHeight":1794,</v>
      </c>
      <c r="K217" t="str">
        <f t="shared" si="24"/>
        <v>"orientation":"portrait",</v>
      </c>
      <c r="L217" t="str">
        <f t="shared" si="25"/>
        <v>"title":"Matthew Olyphant - Ball Of Yarn - 1997 - Spray Paint, Oil, Acrylic On Canvas - 46&amp;#34; x 54&amp;#34;"</v>
      </c>
      <c r="M217" t="str">
        <f t="shared" si="26"/>
        <v>"imgUrl":"Matthew-Olyphant-Ball-Of-Yarn-1997.jpg","maxWidth":1600,"maxHeight":1794,"orientation":"portrait","title":"Matthew Olyphant - Ball Of Yarn - 1997 - Spray Paint, Oil, Acrylic On Canvas - 46&amp;#34; x 54&amp;#34;"</v>
      </c>
      <c r="N217" t="str">
        <f t="shared" si="27"/>
        <v>"216":{"imgUrl":"Matthew-Olyphant-Ball-Of-Yarn-1997.jpg","maxWidth":1600,"maxHeight":1794,"orientation":"portrait","title":"Matthew Olyphant - Ball Of Yarn - 1997 - Spray Paint, Oil, Acrylic On Canvas - 46&amp;#34; x 54&amp;#34;"},</v>
      </c>
    </row>
    <row r="218" spans="1:14">
      <c r="A218">
        <v>217</v>
      </c>
      <c r="B218" t="s">
        <v>1028</v>
      </c>
      <c r="C218" t="s">
        <v>1029</v>
      </c>
      <c r="D218" t="s">
        <v>236</v>
      </c>
      <c r="E218" t="s">
        <v>1030</v>
      </c>
      <c r="F218" t="s">
        <v>243</v>
      </c>
      <c r="G218" t="s">
        <v>1031</v>
      </c>
      <c r="H218" t="str">
        <f t="shared" si="21"/>
        <v>"imgUrl":"Matthew-Olyphant-American-Nostagia-1997.jpg",</v>
      </c>
      <c r="I218" t="str">
        <f t="shared" si="22"/>
        <v>"maxWidth":1600,</v>
      </c>
      <c r="J218" t="str">
        <f t="shared" si="23"/>
        <v>"maxHeight":1817,</v>
      </c>
      <c r="K218" t="str">
        <f t="shared" si="24"/>
        <v>"orientation":"portrait",</v>
      </c>
      <c r="L218" t="str">
        <f t="shared" si="25"/>
        <v>"title":"Matthew Olyphant - American Nostagia - 1997 - Spray Paint, Charcoal, Acrylic, Oil, Oil Paint Stick On Canvas - 44&amp;#34; x 72&amp;#34;"</v>
      </c>
      <c r="M218" t="str">
        <f t="shared" si="26"/>
        <v>"imgUrl":"Matthew-Olyphant-American-Nostagia-1997.jpg","maxWidth":1600,"maxHeight":1817,"orientation":"portrait","title":"Matthew Olyphant - American Nostagia - 1997 - Spray Paint, Charcoal, Acrylic, Oil, Oil Paint Stick On Canvas - 44&amp;#34; x 72&amp;#34;"</v>
      </c>
      <c r="N218" t="str">
        <f t="shared" si="27"/>
        <v>"217":{"imgUrl":"Matthew-Olyphant-American-Nostagia-1997.jpg","maxWidth":1600,"maxHeight":1817,"orientation":"portrait","title":"Matthew Olyphant - American Nostagia - 1997 - Spray Paint, Charcoal, Acrylic, Oil, Oil Paint Stick On Canvas - 44&amp;#34; x 72&amp;#34;"},</v>
      </c>
    </row>
    <row r="219" spans="1:14">
      <c r="A219">
        <v>218</v>
      </c>
      <c r="B219" t="s">
        <v>1032</v>
      </c>
      <c r="C219" t="s">
        <v>1033</v>
      </c>
      <c r="D219" t="s">
        <v>236</v>
      </c>
      <c r="E219" t="s">
        <v>1034</v>
      </c>
      <c r="F219" t="s">
        <v>243</v>
      </c>
      <c r="G219" t="s">
        <v>1035</v>
      </c>
      <c r="H219" t="str">
        <f t="shared" si="21"/>
        <v>"imgUrl":"Matthew-Olyphant-Lost-In-Kp-1997.jpg",</v>
      </c>
      <c r="I219" t="str">
        <f t="shared" si="22"/>
        <v>"maxWidth":1600,</v>
      </c>
      <c r="J219" t="str">
        <f t="shared" si="23"/>
        <v>"maxHeight":1748,</v>
      </c>
      <c r="K219" t="str">
        <f t="shared" si="24"/>
        <v>"orientation":"portrait",</v>
      </c>
      <c r="L219" t="str">
        <f t="shared" si="25"/>
        <v>"title":"Matthew Olyphant - Lost In Kp - 1997 - Spray Paint, Charcoal, Acrylic, Oil, Oil Paint Stick On Canvas - 44&amp;#34; x 56&amp;#34;"</v>
      </c>
      <c r="M219" t="str">
        <f t="shared" si="26"/>
        <v>"imgUrl":"Matthew-Olyphant-Lost-In-Kp-1997.jpg","maxWidth":1600,"maxHeight":1748,"orientation":"portrait","title":"Matthew Olyphant - Lost In Kp - 1997 - Spray Paint, Charcoal, Acrylic, Oil, Oil Paint Stick On Canvas - 44&amp;#34; x 56&amp;#34;"</v>
      </c>
      <c r="N219" t="str">
        <f t="shared" si="27"/>
        <v>"218":{"imgUrl":"Matthew-Olyphant-Lost-In-Kp-1997.jpg","maxWidth":1600,"maxHeight":1748,"orientation":"portrait","title":"Matthew Olyphant - Lost In Kp - 1997 - Spray Paint, Charcoal, Acrylic, Oil, Oil Paint Stick On Canvas - 44&amp;#34; x 56&amp;#34;"},</v>
      </c>
    </row>
    <row r="220" spans="1:14">
      <c r="A220">
        <v>219</v>
      </c>
      <c r="B220" t="s">
        <v>1036</v>
      </c>
      <c r="C220" t="s">
        <v>1037</v>
      </c>
      <c r="D220" t="s">
        <v>236</v>
      </c>
      <c r="E220" t="s">
        <v>1038</v>
      </c>
      <c r="F220" t="s">
        <v>238</v>
      </c>
      <c r="G220" t="s">
        <v>1039</v>
      </c>
      <c r="H220" t="str">
        <f t="shared" si="21"/>
        <v>"imgUrl":"Matthew-Olyphant-Taurus-1996.jpg",</v>
      </c>
      <c r="I220" t="str">
        <f t="shared" si="22"/>
        <v>"maxWidth":1600,</v>
      </c>
      <c r="J220" t="str">
        <f t="shared" si="23"/>
        <v>"maxHeight":1552,</v>
      </c>
      <c r="K220" t="str">
        <f t="shared" si="24"/>
        <v>"orientation":"landscape",</v>
      </c>
      <c r="L220" t="str">
        <f t="shared" si="25"/>
        <v>"title":"Matthew Olyphant - Taurus - 1996 - Spray Paint, Oil, Acrylic, Oil Paint Stick On Canvas - 56&amp;#34; x 72&amp;#34;"</v>
      </c>
      <c r="M220" t="str">
        <f t="shared" si="26"/>
        <v>"imgUrl":"Matthew-Olyphant-Taurus-1996.jpg","maxWidth":1600,"maxHeight":1552,"orientation":"landscape","title":"Matthew Olyphant - Taurus - 1996 - Spray Paint, Oil, Acrylic, Oil Paint Stick On Canvas - 56&amp;#34; x 72&amp;#34;"</v>
      </c>
      <c r="N220" t="str">
        <f t="shared" si="27"/>
        <v>"219":{"imgUrl":"Matthew-Olyphant-Taurus-1996.jpg","maxWidth":1600,"maxHeight":1552,"orientation":"landscape","title":"Matthew Olyphant - Taurus - 1996 - Spray Paint, Oil, Acrylic, Oil Paint Stick On Canvas - 56&amp;#34; x 72&amp;#34;"},</v>
      </c>
    </row>
    <row r="221" spans="1:14">
      <c r="A221">
        <v>220</v>
      </c>
      <c r="B221" t="s">
        <v>1040</v>
      </c>
      <c r="C221" t="s">
        <v>1041</v>
      </c>
      <c r="D221" t="s">
        <v>236</v>
      </c>
      <c r="E221" t="s">
        <v>1042</v>
      </c>
      <c r="F221" t="s">
        <v>243</v>
      </c>
      <c r="G221" t="s">
        <v>1043</v>
      </c>
      <c r="H221" t="str">
        <f t="shared" si="21"/>
        <v>"imgUrl":"Matthew-Olyphant-Flies-1997.jpg",</v>
      </c>
      <c r="I221" t="str">
        <f t="shared" si="22"/>
        <v>"maxWidth":1600,</v>
      </c>
      <c r="J221" t="str">
        <f t="shared" si="23"/>
        <v>"maxHeight":3131,</v>
      </c>
      <c r="K221" t="str">
        <f t="shared" si="24"/>
        <v>"orientation":"portrait",</v>
      </c>
      <c r="L221" t="str">
        <f t="shared" si="25"/>
        <v>"title":"Matthew Olyphant - Flies - 1997 - Spray Paint, Oil, Acrylic, Oil Paint Stick On Canvas - 34&amp;#34; x 48&amp;#34;"</v>
      </c>
      <c r="M221" t="str">
        <f t="shared" si="26"/>
        <v>"imgUrl":"Matthew-Olyphant-Flies-1997.jpg","maxWidth":1600,"maxHeight":3131,"orientation":"portrait","title":"Matthew Olyphant - Flies - 1997 - Spray Paint, Oil, Acrylic, Oil Paint Stick On Canvas - 34&amp;#34; x 48&amp;#34;"</v>
      </c>
      <c r="N221" t="str">
        <f t="shared" si="27"/>
        <v>"220":{"imgUrl":"Matthew-Olyphant-Flies-1997.jpg","maxWidth":1600,"maxHeight":3131,"orientation":"portrait","title":"Matthew Olyphant - Flies - 1997 - Spray Paint, Oil, Acrylic, Oil Paint Stick On Canvas - 34&amp;#34; x 48&amp;#34;"},</v>
      </c>
    </row>
    <row r="222" spans="1:14">
      <c r="A222">
        <v>221</v>
      </c>
      <c r="B222" t="s">
        <v>1044</v>
      </c>
      <c r="C222" t="s">
        <v>1045</v>
      </c>
      <c r="D222" t="s">
        <v>236</v>
      </c>
      <c r="E222" t="s">
        <v>1046</v>
      </c>
      <c r="F222" t="s">
        <v>243</v>
      </c>
      <c r="G222" t="s">
        <v>1109</v>
      </c>
      <c r="H222" t="str">
        <f t="shared" si="21"/>
        <v>"imgUrl":"Matthew-Olyphant-Fetish-7-Album-Cover-1996.jpg",</v>
      </c>
      <c r="I222" t="str">
        <f t="shared" si="22"/>
        <v>"maxWidth":1600,</v>
      </c>
      <c r="J222" t="str">
        <f t="shared" si="23"/>
        <v>"maxHeight":1636,</v>
      </c>
      <c r="K222" t="str">
        <f t="shared" si="24"/>
        <v>"orientation":"portrait",</v>
      </c>
      <c r="L222" t="str">
        <f t="shared" si="25"/>
        <v>"title":"Matthew Olyphant - Fetish 7&amp;#34; Album Cover - 1996 - Spray Paint, Oil, Acrylic On Canvas - 72&amp;#34; x 72&amp;#34;"</v>
      </c>
      <c r="M222" t="str">
        <f t="shared" si="26"/>
        <v>"imgUrl":"Matthew-Olyphant-Fetish-7-Album-Cover-1996.jpg","maxWidth":1600,"maxHeight":1636,"orientation":"portrait","title":"Matthew Olyphant - Fetish 7&amp;#34; Album Cover - 1996 - Spray Paint, Oil, Acrylic On Canvas - 72&amp;#34; x 72&amp;#34;"</v>
      </c>
      <c r="N222" t="str">
        <f t="shared" si="27"/>
        <v>"221":{"imgUrl":"Matthew-Olyphant-Fetish-7-Album-Cover-1996.jpg","maxWidth":1600,"maxHeight":1636,"orientation":"portrait","title":"Matthew Olyphant - Fetish 7&amp;#34; Album Cover - 1996 - Spray Paint, Oil, Acrylic On Canvas - 72&amp;#34; x 72&amp;#34;"},</v>
      </c>
    </row>
    <row r="223" spans="1:14">
      <c r="A223">
        <v>222</v>
      </c>
      <c r="B223" t="s">
        <v>1047</v>
      </c>
      <c r="C223" t="s">
        <v>1048</v>
      </c>
      <c r="D223" t="s">
        <v>236</v>
      </c>
      <c r="E223" t="s">
        <v>1049</v>
      </c>
      <c r="F223" t="s">
        <v>243</v>
      </c>
      <c r="G223" t="s">
        <v>1050</v>
      </c>
      <c r="H223" t="str">
        <f t="shared" si="21"/>
        <v>"imgUrl":"Matthew-Olyphant-Strength-1996.jpg",</v>
      </c>
      <c r="I223" t="str">
        <f t="shared" si="22"/>
        <v>"maxWidth":1600,</v>
      </c>
      <c r="J223" t="str">
        <f t="shared" si="23"/>
        <v>"maxHeight":1769,</v>
      </c>
      <c r="K223" t="str">
        <f t="shared" si="24"/>
        <v>"orientation":"portrait",</v>
      </c>
      <c r="L223" t="str">
        <f t="shared" si="25"/>
        <v>"title":"Matthew Olyphant - Strength - 1996 - (Tattoos) Spray Paint, Acrylic, Oil On Canvas - 54&amp;#34; x 72&amp;#34;"</v>
      </c>
      <c r="M223" t="str">
        <f t="shared" si="26"/>
        <v>"imgUrl":"Matthew-Olyphant-Strength-1996.jpg","maxWidth":1600,"maxHeight":1769,"orientation":"portrait","title":"Matthew Olyphant - Strength - 1996 - (Tattoos) Spray Paint, Acrylic, Oil On Canvas - 54&amp;#34; x 72&amp;#34;"</v>
      </c>
      <c r="N223" t="str">
        <f t="shared" si="27"/>
        <v>"222":{"imgUrl":"Matthew-Olyphant-Strength-1996.jpg","maxWidth":1600,"maxHeight":1769,"orientation":"portrait","title":"Matthew Olyphant - Strength - 1996 - (Tattoos) Spray Paint, Acrylic, Oil On Canvas - 54&amp;#34; x 72&amp;#34;"},</v>
      </c>
    </row>
    <row r="224" spans="1:14">
      <c r="A224">
        <v>223</v>
      </c>
      <c r="B224" t="s">
        <v>1051</v>
      </c>
      <c r="C224" t="s">
        <v>1052</v>
      </c>
      <c r="D224" t="s">
        <v>236</v>
      </c>
      <c r="E224" t="s">
        <v>544</v>
      </c>
      <c r="F224" t="s">
        <v>243</v>
      </c>
      <c r="G224" t="s">
        <v>1053</v>
      </c>
      <c r="H224" t="str">
        <f t="shared" si="21"/>
        <v>"imgUrl":"Matthew-Olyphant-Pills,Pills,Pills-1999.jpg",</v>
      </c>
      <c r="I224" t="str">
        <f t="shared" si="22"/>
        <v>"maxWidth":1600,</v>
      </c>
      <c r="J224" t="str">
        <f t="shared" si="23"/>
        <v>"maxHeight":2034,</v>
      </c>
      <c r="K224" t="str">
        <f t="shared" si="24"/>
        <v>"orientation":"portrait",</v>
      </c>
      <c r="L224" t="str">
        <f t="shared" si="25"/>
        <v>"title":"Matthew Olyphant - Pills,Pills,Pills - 1999 - Spray Paint, Oil On Canvas - 32&amp;#34; x 44&amp;#34;"</v>
      </c>
      <c r="M224" t="str">
        <f t="shared" si="26"/>
        <v>"imgUrl":"Matthew-Olyphant-Pills,Pills,Pills-1999.jpg","maxWidth":1600,"maxHeight":2034,"orientation":"portrait","title":"Matthew Olyphant - Pills,Pills,Pills - 1999 - Spray Paint, Oil On Canvas - 32&amp;#34; x 44&amp;#34;"</v>
      </c>
      <c r="N224" t="str">
        <f>""""&amp;A224&amp;""""&amp;":{"&amp;M224&amp;"}"</f>
        <v>"223":{"imgUrl":"Matthew-Olyphant-Pills,Pills,Pills-1999.jpg","maxWidth":1600,"maxHeight":2034,"orientation":"portrait","title":"Matthew Olyphant - Pills,Pills,Pills - 1999 - Spray Paint, Oil On Canvas - 32&amp;#34; x 44&amp;#34;"}</v>
      </c>
    </row>
    <row r="229" spans="1:14">
      <c r="A229">
        <f>A228+1</f>
        <v>1</v>
      </c>
      <c r="C229" t="str">
        <f>Sheet2!M231</f>
        <v>Matthew-Olyphant-The-Bay-2010.jpg</v>
      </c>
      <c r="D229" t="str">
        <f>Sheet2!N231</f>
        <v>1600</v>
      </c>
      <c r="E229" t="str">
        <f>Sheet2!O231</f>
        <v>2400</v>
      </c>
      <c r="F229" t="str">
        <f>Sheet2!P231</f>
        <v>portrait</v>
      </c>
      <c r="G229" t="str">
        <f>Sheet2!Q231</f>
        <v>Matthew Olyphant - The Bay - 2010</v>
      </c>
      <c r="H229" t="str">
        <f t="shared" ref="H229" si="28">""""&amp;C$1&amp;""":"""&amp;C229&amp;""","</f>
        <v>"imgUrl":"Matthew-Olyphant-The-Bay-2010.jpg",</v>
      </c>
      <c r="I229" t="str">
        <f t="shared" ref="I229" si="29">""""&amp;D$1&amp;""":"&amp;D229&amp;","</f>
        <v>"maxWidth":1600,</v>
      </c>
      <c r="J229" t="str">
        <f t="shared" ref="J229" si="30">""""&amp;E$1&amp;""":"&amp;E229&amp;","</f>
        <v>"maxHeight":2400,</v>
      </c>
      <c r="K229" t="str">
        <f t="shared" ref="K229" si="31">""""&amp;F$1&amp;""":"""&amp;F229&amp;""","</f>
        <v>"orientation":"portrait",</v>
      </c>
      <c r="L229" t="str">
        <f t="shared" ref="L229" si="32">""""&amp;G$1&amp;""":"""&amp;G229&amp;""""</f>
        <v>"title":"Matthew Olyphant - The Bay - 2010"</v>
      </c>
      <c r="M229" t="str">
        <f t="shared" ref="M229" si="33">H229&amp;I229&amp;J229&amp;K229&amp;L229</f>
        <v>"imgUrl":"Matthew-Olyphant-The-Bay-2010.jpg","maxWidth":1600,"maxHeight":2400,"orientation":"portrait","title":"Matthew Olyphant - The Bay - 2010"</v>
      </c>
      <c r="N229" t="str">
        <f>""""&amp;A229&amp;""""&amp;":{"&amp;M229&amp;"},"</f>
        <v>"1":{"imgUrl":"Matthew-Olyphant-The-Bay-2010.jpg","maxWidth":1600,"maxHeight":2400,"orientation":"portrait","title":"Matthew Olyphant - The Bay - 2010"},</v>
      </c>
    </row>
    <row r="230" spans="1:14">
      <c r="A230">
        <f>A229+1</f>
        <v>2</v>
      </c>
      <c r="C230" t="str">
        <f>Sheet2!M232</f>
        <v>Matthew-Olyphant-Chicago-Theater-1-2012.jpg</v>
      </c>
      <c r="D230" t="str">
        <f>Sheet2!N232</f>
        <v>1600</v>
      </c>
      <c r="E230" t="str">
        <f>Sheet2!O232</f>
        <v>1780</v>
      </c>
      <c r="F230" t="str">
        <f>Sheet2!P232</f>
        <v>portrait</v>
      </c>
      <c r="G230" t="str">
        <f>Sheet2!Q232</f>
        <v>Matthew Olyphant - Chicago Theater - 2012</v>
      </c>
      <c r="H230" t="str">
        <f t="shared" ref="H230" si="34">""""&amp;C$1&amp;""":"""&amp;C230&amp;""","</f>
        <v>"imgUrl":"Matthew-Olyphant-Chicago-Theater-1-2012.jpg",</v>
      </c>
      <c r="I230" t="str">
        <f t="shared" ref="I230" si="35">""""&amp;D$1&amp;""":"&amp;D230&amp;","</f>
        <v>"maxWidth":1600,</v>
      </c>
      <c r="J230" t="str">
        <f t="shared" ref="J230" si="36">""""&amp;E$1&amp;""":"&amp;E230&amp;","</f>
        <v>"maxHeight":1780,</v>
      </c>
      <c r="K230" t="str">
        <f t="shared" ref="K230" si="37">""""&amp;F$1&amp;""":"""&amp;F230&amp;""","</f>
        <v>"orientation":"portrait",</v>
      </c>
      <c r="L230" t="str">
        <f t="shared" ref="L230" si="38">""""&amp;G$1&amp;""":"""&amp;G230&amp;""""</f>
        <v>"title":"Matthew Olyphant - Chicago Theater - 2012"</v>
      </c>
      <c r="M230" t="str">
        <f t="shared" ref="M230" si="39">H230&amp;I230&amp;J230&amp;K230&amp;L230</f>
        <v>"imgUrl":"Matthew-Olyphant-Chicago-Theater-1-2012.jpg","maxWidth":1600,"maxHeight":1780,"orientation":"portrait","title":"Matthew Olyphant - Chicago Theater - 2012"</v>
      </c>
      <c r="N230" t="str">
        <f t="shared" ref="N230:N255" si="40">""""&amp;A230&amp;""""&amp;":{"&amp;M230&amp;"},"</f>
        <v>"2":{"imgUrl":"Matthew-Olyphant-Chicago-Theater-1-2012.jpg","maxWidth":1600,"maxHeight":1780,"orientation":"portrait","title":"Matthew Olyphant - Chicago Theater - 2012"},</v>
      </c>
    </row>
    <row r="231" spans="1:14">
      <c r="A231">
        <f t="shared" ref="A231:A246" si="41">A230+1</f>
        <v>3</v>
      </c>
      <c r="C231" t="str">
        <f>Sheet2!M233</f>
        <v>Matthew-Olyphant-Chicago-Theater-2-2012.jpg</v>
      </c>
      <c r="D231" t="str">
        <f>Sheet2!N233</f>
        <v>1600</v>
      </c>
      <c r="E231" t="str">
        <f>Sheet2!O233</f>
        <v>1200</v>
      </c>
      <c r="F231" t="str">
        <f>Sheet2!P233</f>
        <v>landscape</v>
      </c>
      <c r="G231" t="str">
        <f>Sheet2!Q233</f>
        <v>Matthew Olyphant - Chicago Theater - 2012</v>
      </c>
      <c r="H231" t="str">
        <f t="shared" ref="H231:H257" si="42">""""&amp;C$1&amp;""":"""&amp;C231&amp;""","</f>
        <v>"imgUrl":"Matthew-Olyphant-Chicago-Theater-2-2012.jpg",</v>
      </c>
      <c r="I231" t="str">
        <f t="shared" ref="I231:I257" si="43">""""&amp;D$1&amp;""":"&amp;D231&amp;","</f>
        <v>"maxWidth":1600,</v>
      </c>
      <c r="J231" t="str">
        <f t="shared" ref="J231:J257" si="44">""""&amp;E$1&amp;""":"&amp;E231&amp;","</f>
        <v>"maxHeight":1200,</v>
      </c>
      <c r="K231" t="str">
        <f t="shared" ref="K231:K257" si="45">""""&amp;F$1&amp;""":"""&amp;F231&amp;""","</f>
        <v>"orientation":"landscape",</v>
      </c>
      <c r="L231" t="str">
        <f t="shared" ref="L231:L257" si="46">""""&amp;G$1&amp;""":"""&amp;G231&amp;""""</f>
        <v>"title":"Matthew Olyphant - Chicago Theater - 2012"</v>
      </c>
      <c r="M231" t="str">
        <f t="shared" ref="M231:M257" si="47">H231&amp;I231&amp;J231&amp;K231&amp;L231</f>
        <v>"imgUrl":"Matthew-Olyphant-Chicago-Theater-2-2012.jpg","maxWidth":1600,"maxHeight":1200,"orientation":"landscape","title":"Matthew Olyphant - Chicago Theater - 2012"</v>
      </c>
      <c r="N231" t="str">
        <f t="shared" si="40"/>
        <v>"3":{"imgUrl":"Matthew-Olyphant-Chicago-Theater-2-2012.jpg","maxWidth":1600,"maxHeight":1200,"orientation":"landscape","title":"Matthew Olyphant - Chicago Theater - 2012"},</v>
      </c>
    </row>
    <row r="232" spans="1:14">
      <c r="A232">
        <f t="shared" si="41"/>
        <v>4</v>
      </c>
      <c r="C232" t="str">
        <f>Sheet2!M234</f>
        <v>Matthew-Olyphant-Chicago-Skyline-1-2012.jpg</v>
      </c>
      <c r="D232" t="str">
        <f>Sheet2!N234</f>
        <v>1600</v>
      </c>
      <c r="E232" t="str">
        <f>Sheet2!O234</f>
        <v>1200</v>
      </c>
      <c r="F232" t="str">
        <f>Sheet2!P234</f>
        <v>landscape</v>
      </c>
      <c r="G232" t="str">
        <f>Sheet2!Q234</f>
        <v>Matthew Olyphant - Chicago Skyline - 2012</v>
      </c>
      <c r="H232" t="str">
        <f t="shared" si="42"/>
        <v>"imgUrl":"Matthew-Olyphant-Chicago-Skyline-1-2012.jpg",</v>
      </c>
      <c r="I232" t="str">
        <f t="shared" si="43"/>
        <v>"maxWidth":1600,</v>
      </c>
      <c r="J232" t="str">
        <f t="shared" si="44"/>
        <v>"maxHeight":1200,</v>
      </c>
      <c r="K232" t="str">
        <f t="shared" si="45"/>
        <v>"orientation":"landscape",</v>
      </c>
      <c r="L232" t="str">
        <f t="shared" si="46"/>
        <v>"title":"Matthew Olyphant - Chicago Skyline - 2012"</v>
      </c>
      <c r="M232" t="str">
        <f t="shared" si="47"/>
        <v>"imgUrl":"Matthew-Olyphant-Chicago-Skyline-1-2012.jpg","maxWidth":1600,"maxHeight":1200,"orientation":"landscape","title":"Matthew Olyphant - Chicago Skyline - 2012"</v>
      </c>
      <c r="N232" t="str">
        <f t="shared" si="40"/>
        <v>"4":{"imgUrl":"Matthew-Olyphant-Chicago-Skyline-1-2012.jpg","maxWidth":1600,"maxHeight":1200,"orientation":"landscape","title":"Matthew Olyphant - Chicago Skyline - 2012"},</v>
      </c>
    </row>
    <row r="233" spans="1:14">
      <c r="A233">
        <f t="shared" si="41"/>
        <v>5</v>
      </c>
      <c r="C233" t="str">
        <f>Sheet2!M235</f>
        <v>Matthew-Olyphant-Chicago-Skyline-2-2012.jpg</v>
      </c>
      <c r="D233" t="str">
        <f>Sheet2!N235</f>
        <v>1600</v>
      </c>
      <c r="E233" t="str">
        <f>Sheet2!O235</f>
        <v>1200</v>
      </c>
      <c r="F233" t="str">
        <f>Sheet2!P235</f>
        <v>landscape</v>
      </c>
      <c r="G233" t="str">
        <f>Sheet2!Q235</f>
        <v>Matthew Olyphant - Chicago Skyline - 2012</v>
      </c>
      <c r="H233" t="str">
        <f t="shared" si="42"/>
        <v>"imgUrl":"Matthew-Olyphant-Chicago-Skyline-2-2012.jpg",</v>
      </c>
      <c r="I233" t="str">
        <f t="shared" si="43"/>
        <v>"maxWidth":1600,</v>
      </c>
      <c r="J233" t="str">
        <f t="shared" si="44"/>
        <v>"maxHeight":1200,</v>
      </c>
      <c r="K233" t="str">
        <f t="shared" si="45"/>
        <v>"orientation":"landscape",</v>
      </c>
      <c r="L233" t="str">
        <f t="shared" si="46"/>
        <v>"title":"Matthew Olyphant - Chicago Skyline - 2012"</v>
      </c>
      <c r="M233" t="str">
        <f t="shared" si="47"/>
        <v>"imgUrl":"Matthew-Olyphant-Chicago-Skyline-2-2012.jpg","maxWidth":1600,"maxHeight":1200,"orientation":"landscape","title":"Matthew Olyphant - Chicago Skyline - 2012"</v>
      </c>
      <c r="N233" t="str">
        <f t="shared" si="40"/>
        <v>"5":{"imgUrl":"Matthew-Olyphant-Chicago-Skyline-2-2012.jpg","maxWidth":1600,"maxHeight":1200,"orientation":"landscape","title":"Matthew Olyphant - Chicago Skyline - 2012"},</v>
      </c>
    </row>
    <row r="234" spans="1:14">
      <c r="A234">
        <f t="shared" si="41"/>
        <v>6</v>
      </c>
      <c r="C234" t="str">
        <f>Sheet2!M236</f>
        <v>Matthew-Olyphant-Summertime-2011.jpg</v>
      </c>
      <c r="D234" t="str">
        <f>Sheet2!N236</f>
        <v>1600</v>
      </c>
      <c r="E234" t="str">
        <f>Sheet2!O236</f>
        <v>1600</v>
      </c>
      <c r="F234" t="str">
        <f>Sheet2!P236</f>
        <v>square</v>
      </c>
      <c r="G234" t="str">
        <f>Sheet2!Q236</f>
        <v>Matthew Olyphant - Summertime - 2011</v>
      </c>
      <c r="H234" t="str">
        <f t="shared" si="42"/>
        <v>"imgUrl":"Matthew-Olyphant-Summertime-2011.jpg",</v>
      </c>
      <c r="I234" t="str">
        <f t="shared" si="43"/>
        <v>"maxWidth":1600,</v>
      </c>
      <c r="J234" t="str">
        <f t="shared" si="44"/>
        <v>"maxHeight":1600,</v>
      </c>
      <c r="K234" t="str">
        <f t="shared" si="45"/>
        <v>"orientation":"square",</v>
      </c>
      <c r="L234" t="str">
        <f t="shared" si="46"/>
        <v>"title":"Matthew Olyphant - Summertime - 2011"</v>
      </c>
      <c r="M234" t="str">
        <f t="shared" si="47"/>
        <v>"imgUrl":"Matthew-Olyphant-Summertime-2011.jpg","maxWidth":1600,"maxHeight":1600,"orientation":"square","title":"Matthew Olyphant - Summertime - 2011"</v>
      </c>
      <c r="N234" t="str">
        <f t="shared" si="40"/>
        <v>"6":{"imgUrl":"Matthew-Olyphant-Summertime-2011.jpg","maxWidth":1600,"maxHeight":1600,"orientation":"square","title":"Matthew Olyphant - Summertime - 2011"},</v>
      </c>
    </row>
    <row r="235" spans="1:14">
      <c r="A235">
        <f t="shared" si="41"/>
        <v>7</v>
      </c>
      <c r="C235" t="str">
        <f>Sheet2!M237</f>
        <v>Matthew-Olyphant-Skyline-With-Gg-2012.jpg</v>
      </c>
      <c r="D235" t="str">
        <f>Sheet2!N237</f>
        <v>1600</v>
      </c>
      <c r="E235" t="str">
        <f>Sheet2!O237</f>
        <v>1200</v>
      </c>
      <c r="F235" t="str">
        <f>Sheet2!P237</f>
        <v>landscape</v>
      </c>
      <c r="G235" t="str">
        <f>Sheet2!Q237</f>
        <v>Matthew Olyphant - Skyline With Gg - 2012</v>
      </c>
      <c r="H235" t="str">
        <f t="shared" si="42"/>
        <v>"imgUrl":"Matthew-Olyphant-Skyline-With-Gg-2012.jpg",</v>
      </c>
      <c r="I235" t="str">
        <f t="shared" si="43"/>
        <v>"maxWidth":1600,</v>
      </c>
      <c r="J235" t="str">
        <f t="shared" si="44"/>
        <v>"maxHeight":1200,</v>
      </c>
      <c r="K235" t="str">
        <f t="shared" si="45"/>
        <v>"orientation":"landscape",</v>
      </c>
      <c r="L235" t="str">
        <f t="shared" si="46"/>
        <v>"title":"Matthew Olyphant - Skyline With Gg - 2012"</v>
      </c>
      <c r="M235" t="str">
        <f t="shared" si="47"/>
        <v>"imgUrl":"Matthew-Olyphant-Skyline-With-Gg-2012.jpg","maxWidth":1600,"maxHeight":1200,"orientation":"landscape","title":"Matthew Olyphant - Skyline With Gg - 2012"</v>
      </c>
      <c r="N235" t="str">
        <f t="shared" si="40"/>
        <v>"7":{"imgUrl":"Matthew-Olyphant-Skyline-With-Gg-2012.jpg","maxWidth":1600,"maxHeight":1200,"orientation":"landscape","title":"Matthew Olyphant - Skyline With Gg - 2012"},</v>
      </c>
    </row>
    <row r="236" spans="1:14">
      <c r="A236">
        <f t="shared" si="41"/>
        <v>8</v>
      </c>
      <c r="C236" t="str">
        <f>Sheet2!M238</f>
        <v>Matthew-Olyphant-Thin-Red-Line-1-2012.jpg</v>
      </c>
      <c r="D236" t="str">
        <f>Sheet2!N238</f>
        <v>1600</v>
      </c>
      <c r="E236" t="str">
        <f>Sheet2!O238</f>
        <v>2133</v>
      </c>
      <c r="F236" t="str">
        <f>Sheet2!P238</f>
        <v>portrait</v>
      </c>
      <c r="G236" t="str">
        <f>Sheet2!Q238</f>
        <v>Matthew Olyphant - Thin Red Line - 2012</v>
      </c>
      <c r="H236" t="str">
        <f t="shared" si="42"/>
        <v>"imgUrl":"Matthew-Olyphant-Thin-Red-Line-1-2012.jpg",</v>
      </c>
      <c r="I236" t="str">
        <f t="shared" si="43"/>
        <v>"maxWidth":1600,</v>
      </c>
      <c r="J236" t="str">
        <f t="shared" si="44"/>
        <v>"maxHeight":2133,</v>
      </c>
      <c r="K236" t="str">
        <f t="shared" si="45"/>
        <v>"orientation":"portrait",</v>
      </c>
      <c r="L236" t="str">
        <f t="shared" si="46"/>
        <v>"title":"Matthew Olyphant - Thin Red Line - 2012"</v>
      </c>
      <c r="M236" t="str">
        <f t="shared" si="47"/>
        <v>"imgUrl":"Matthew-Olyphant-Thin-Red-Line-1-2012.jpg","maxWidth":1600,"maxHeight":2133,"orientation":"portrait","title":"Matthew Olyphant - Thin Red Line - 2012"</v>
      </c>
      <c r="N236" t="str">
        <f t="shared" si="40"/>
        <v>"8":{"imgUrl":"Matthew-Olyphant-Thin-Red-Line-1-2012.jpg","maxWidth":1600,"maxHeight":2133,"orientation":"portrait","title":"Matthew Olyphant - Thin Red Line - 2012"},</v>
      </c>
    </row>
    <row r="237" spans="1:14">
      <c r="A237">
        <f t="shared" si="41"/>
        <v>9</v>
      </c>
      <c r="C237" t="str">
        <f>Sheet2!M239</f>
        <v>Matthew-Olyphant-Chicago-Skyline-3-2012.jpg</v>
      </c>
      <c r="D237" t="str">
        <f>Sheet2!N239</f>
        <v>1600</v>
      </c>
      <c r="E237" t="str">
        <f>Sheet2!O239</f>
        <v>1145</v>
      </c>
      <c r="F237" t="str">
        <f>Sheet2!P239</f>
        <v>landscape</v>
      </c>
      <c r="G237" t="str">
        <f>Sheet2!Q239</f>
        <v>Matthew Olyphant - Chicago Skyline - 2012</v>
      </c>
      <c r="H237" t="str">
        <f t="shared" si="42"/>
        <v>"imgUrl":"Matthew-Olyphant-Chicago-Skyline-3-2012.jpg",</v>
      </c>
      <c r="I237" t="str">
        <f t="shared" si="43"/>
        <v>"maxWidth":1600,</v>
      </c>
      <c r="J237" t="str">
        <f t="shared" si="44"/>
        <v>"maxHeight":1145,</v>
      </c>
      <c r="K237" t="str">
        <f t="shared" si="45"/>
        <v>"orientation":"landscape",</v>
      </c>
      <c r="L237" t="str">
        <f t="shared" si="46"/>
        <v>"title":"Matthew Olyphant - Chicago Skyline - 2012"</v>
      </c>
      <c r="M237" t="str">
        <f t="shared" si="47"/>
        <v>"imgUrl":"Matthew-Olyphant-Chicago-Skyline-3-2012.jpg","maxWidth":1600,"maxHeight":1145,"orientation":"landscape","title":"Matthew Olyphant - Chicago Skyline - 2012"</v>
      </c>
      <c r="N237" t="str">
        <f t="shared" si="40"/>
        <v>"9":{"imgUrl":"Matthew-Olyphant-Chicago-Skyline-3-2012.jpg","maxWidth":1600,"maxHeight":1145,"orientation":"landscape","title":"Matthew Olyphant - Chicago Skyline - 2012"},</v>
      </c>
    </row>
    <row r="238" spans="1:14">
      <c r="A238">
        <f t="shared" si="41"/>
        <v>10</v>
      </c>
      <c r="C238" t="str">
        <f>Sheet2!M240</f>
        <v>Matthew-Olyphant-Chicago-Theater-3-2012.jpg</v>
      </c>
      <c r="D238" t="str">
        <f>Sheet2!N240</f>
        <v>1600</v>
      </c>
      <c r="E238" t="str">
        <f>Sheet2!O240</f>
        <v>2133</v>
      </c>
      <c r="F238" t="str">
        <f>Sheet2!P240</f>
        <v>portrait</v>
      </c>
      <c r="G238" t="str">
        <f>Sheet2!Q240</f>
        <v>Matthew Olyphant - Chicago Theater - 2012</v>
      </c>
      <c r="H238" t="str">
        <f t="shared" si="42"/>
        <v>"imgUrl":"Matthew-Olyphant-Chicago-Theater-3-2012.jpg",</v>
      </c>
      <c r="I238" t="str">
        <f t="shared" si="43"/>
        <v>"maxWidth":1600,</v>
      </c>
      <c r="J238" t="str">
        <f t="shared" si="44"/>
        <v>"maxHeight":2133,</v>
      </c>
      <c r="K238" t="str">
        <f t="shared" si="45"/>
        <v>"orientation":"portrait",</v>
      </c>
      <c r="L238" t="str">
        <f t="shared" si="46"/>
        <v>"title":"Matthew Olyphant - Chicago Theater - 2012"</v>
      </c>
      <c r="M238" t="str">
        <f t="shared" si="47"/>
        <v>"imgUrl":"Matthew-Olyphant-Chicago-Theater-3-2012.jpg","maxWidth":1600,"maxHeight":2133,"orientation":"portrait","title":"Matthew Olyphant - Chicago Theater - 2012"</v>
      </c>
      <c r="N238" t="str">
        <f t="shared" si="40"/>
        <v>"10":{"imgUrl":"Matthew-Olyphant-Chicago-Theater-3-2012.jpg","maxWidth":1600,"maxHeight":2133,"orientation":"portrait","title":"Matthew Olyphant - Chicago Theater - 2012"},</v>
      </c>
    </row>
    <row r="239" spans="1:14">
      <c r="A239">
        <f t="shared" si="41"/>
        <v>11</v>
      </c>
      <c r="C239" t="str">
        <f>Sheet2!M241</f>
        <v>Matthew-Olyphant-Chicago-Theater-Chicago-Skyline-2012.jpg</v>
      </c>
      <c r="D239" t="str">
        <f>Sheet2!N241</f>
        <v>1600</v>
      </c>
      <c r="E239" t="str">
        <f>Sheet2!O241</f>
        <v>857</v>
      </c>
      <c r="F239" t="str">
        <f>Sheet2!P241</f>
        <v>portrait</v>
      </c>
      <c r="G239" t="str">
        <f>Sheet2!Q241</f>
        <v>Matthew Olyphant - Chicago Theater-Chicago Skyline - 2012</v>
      </c>
      <c r="H239" t="str">
        <f t="shared" si="42"/>
        <v>"imgUrl":"Matthew-Olyphant-Chicago-Theater-Chicago-Skyline-2012.jpg",</v>
      </c>
      <c r="I239" t="str">
        <f t="shared" si="43"/>
        <v>"maxWidth":1600,</v>
      </c>
      <c r="J239" t="str">
        <f t="shared" si="44"/>
        <v>"maxHeight":857,</v>
      </c>
      <c r="K239" t="str">
        <f t="shared" si="45"/>
        <v>"orientation":"portrait",</v>
      </c>
      <c r="L239" t="str">
        <f t="shared" si="46"/>
        <v>"title":"Matthew Olyphant - Chicago Theater-Chicago Skyline - 2012"</v>
      </c>
      <c r="M239" t="str">
        <f t="shared" si="47"/>
        <v>"imgUrl":"Matthew-Olyphant-Chicago-Theater-Chicago-Skyline-2012.jpg","maxWidth":1600,"maxHeight":857,"orientation":"portrait","title":"Matthew Olyphant - Chicago Theater-Chicago Skyline - 2012"</v>
      </c>
      <c r="N239" t="str">
        <f t="shared" si="40"/>
        <v>"11":{"imgUrl":"Matthew-Olyphant-Chicago-Theater-Chicago-Skyline-2012.jpg","maxWidth":1600,"maxHeight":857,"orientation":"portrait","title":"Matthew Olyphant - Chicago Theater-Chicago Skyline - 2012"},</v>
      </c>
    </row>
    <row r="240" spans="1:14">
      <c r="A240">
        <f t="shared" si="41"/>
        <v>12</v>
      </c>
      <c r="C240" t="str">
        <f>Sheet2!M242</f>
        <v>Matthew-Olyphant-God-Save-The-Queen-2011.jpg</v>
      </c>
      <c r="D240" t="str">
        <f>Sheet2!N242</f>
        <v>1600</v>
      </c>
      <c r="E240" t="str">
        <f>Sheet2!O242</f>
        <v>1195</v>
      </c>
      <c r="F240" t="str">
        <f>Sheet2!P242</f>
        <v>landscape</v>
      </c>
      <c r="G240" t="str">
        <f>Sheet2!Q242</f>
        <v>Matthew Olyphant - God Save The Queen - 2011</v>
      </c>
      <c r="H240" t="str">
        <f t="shared" si="42"/>
        <v>"imgUrl":"Matthew-Olyphant-God-Save-The-Queen-2011.jpg",</v>
      </c>
      <c r="I240" t="str">
        <f t="shared" si="43"/>
        <v>"maxWidth":1600,</v>
      </c>
      <c r="J240" t="str">
        <f t="shared" si="44"/>
        <v>"maxHeight":1195,</v>
      </c>
      <c r="K240" t="str">
        <f t="shared" si="45"/>
        <v>"orientation":"landscape",</v>
      </c>
      <c r="L240" t="str">
        <f t="shared" si="46"/>
        <v>"title":"Matthew Olyphant - God Save The Queen - 2011"</v>
      </c>
      <c r="M240" t="str">
        <f t="shared" si="47"/>
        <v>"imgUrl":"Matthew-Olyphant-God-Save-The-Queen-2011.jpg","maxWidth":1600,"maxHeight":1195,"orientation":"landscape","title":"Matthew Olyphant - God Save The Queen - 2011"</v>
      </c>
      <c r="N240" t="str">
        <f t="shared" si="40"/>
        <v>"12":{"imgUrl":"Matthew-Olyphant-God-Save-The-Queen-2011.jpg","maxWidth":1600,"maxHeight":1195,"orientation":"landscape","title":"Matthew Olyphant - God Save The Queen - 2011"},</v>
      </c>
    </row>
    <row r="241" spans="1:14">
      <c r="A241">
        <f t="shared" si="41"/>
        <v>13</v>
      </c>
      <c r="C241" t="str">
        <f>Sheet2!M243</f>
        <v>Matthew-Olyphant-Los-Angeles-(Skyline)-2011.jpg</v>
      </c>
      <c r="D241" t="str">
        <f>Sheet2!N243</f>
        <v>1600</v>
      </c>
      <c r="E241" t="str">
        <f>Sheet2!O243</f>
        <v>1200</v>
      </c>
      <c r="F241" t="str">
        <f>Sheet2!P243</f>
        <v>landscape</v>
      </c>
      <c r="G241" t="str">
        <f>Sheet2!Q243</f>
        <v>Matthew Olyphant - Los Angeles (Skyline) - 2011</v>
      </c>
      <c r="H241" t="str">
        <f t="shared" si="42"/>
        <v>"imgUrl":"Matthew-Olyphant-Los-Angeles-(Skyline)-2011.jpg",</v>
      </c>
      <c r="I241" t="str">
        <f t="shared" si="43"/>
        <v>"maxWidth":1600,</v>
      </c>
      <c r="J241" t="str">
        <f t="shared" si="44"/>
        <v>"maxHeight":1200,</v>
      </c>
      <c r="K241" t="str">
        <f t="shared" si="45"/>
        <v>"orientation":"landscape",</v>
      </c>
      <c r="L241" t="str">
        <f t="shared" si="46"/>
        <v>"title":"Matthew Olyphant - Los Angeles (Skyline) - 2011"</v>
      </c>
      <c r="M241" t="str">
        <f t="shared" si="47"/>
        <v>"imgUrl":"Matthew-Olyphant-Los-Angeles-(Skyline)-2011.jpg","maxWidth":1600,"maxHeight":1200,"orientation":"landscape","title":"Matthew Olyphant - Los Angeles (Skyline) - 2011"</v>
      </c>
      <c r="N241" t="str">
        <f t="shared" si="40"/>
        <v>"13":{"imgUrl":"Matthew-Olyphant-Los-Angeles-(Skyline)-2011.jpg","maxWidth":1600,"maxHeight":1200,"orientation":"landscape","title":"Matthew Olyphant - Los Angeles (Skyline) - 2011"},</v>
      </c>
    </row>
    <row r="242" spans="1:14">
      <c r="A242">
        <f t="shared" si="41"/>
        <v>14</v>
      </c>
      <c r="C242" t="str">
        <f>Sheet2!M244</f>
        <v>Matthew-Olyphant-Malibu-Palm-2011.jpg</v>
      </c>
      <c r="D242" t="str">
        <f>Sheet2!N244</f>
        <v>1600</v>
      </c>
      <c r="E242" t="str">
        <f>Sheet2!O244</f>
        <v>2133</v>
      </c>
      <c r="F242" t="str">
        <f>Sheet2!P244</f>
        <v>portrait</v>
      </c>
      <c r="G242" t="str">
        <f>Sheet2!Q244</f>
        <v>Matthew Olyphant - Malibu Palm - 2011</v>
      </c>
      <c r="H242" t="str">
        <f t="shared" si="42"/>
        <v>"imgUrl":"Matthew-Olyphant-Malibu-Palm-2011.jpg",</v>
      </c>
      <c r="I242" t="str">
        <f t="shared" si="43"/>
        <v>"maxWidth":1600,</v>
      </c>
      <c r="J242" t="str">
        <f t="shared" si="44"/>
        <v>"maxHeight":2133,</v>
      </c>
      <c r="K242" t="str">
        <f t="shared" si="45"/>
        <v>"orientation":"portrait",</v>
      </c>
      <c r="L242" t="str">
        <f t="shared" si="46"/>
        <v>"title":"Matthew Olyphant - Malibu Palm - 2011"</v>
      </c>
      <c r="M242" t="str">
        <f t="shared" si="47"/>
        <v>"imgUrl":"Matthew-Olyphant-Malibu-Palm-2011.jpg","maxWidth":1600,"maxHeight":2133,"orientation":"portrait","title":"Matthew Olyphant - Malibu Palm - 2011"</v>
      </c>
      <c r="N242" t="str">
        <f t="shared" si="40"/>
        <v>"14":{"imgUrl":"Matthew-Olyphant-Malibu-Palm-2011.jpg","maxWidth":1600,"maxHeight":2133,"orientation":"portrait","title":"Matthew Olyphant - Malibu Palm - 2011"},</v>
      </c>
    </row>
    <row r="243" spans="1:14">
      <c r="A243">
        <f t="shared" si="41"/>
        <v>15</v>
      </c>
      <c r="C243" t="str">
        <f>Sheet2!M245</f>
        <v>Matthew-Olyphant-Modesto-Show-2012.jpg</v>
      </c>
      <c r="D243" t="str">
        <f>Sheet2!N245</f>
        <v>1600</v>
      </c>
      <c r="E243" t="str">
        <f>Sheet2!O245</f>
        <v>891</v>
      </c>
      <c r="F243" t="str">
        <f>Sheet2!P245</f>
        <v>portrait</v>
      </c>
      <c r="G243" t="str">
        <f>Sheet2!Q245</f>
        <v>Matthew Olyphant - Modesto Show - 2012</v>
      </c>
      <c r="H243" t="str">
        <f t="shared" si="42"/>
        <v>"imgUrl":"Matthew-Olyphant-Modesto-Show-2012.jpg",</v>
      </c>
      <c r="I243" t="str">
        <f t="shared" si="43"/>
        <v>"maxWidth":1600,</v>
      </c>
      <c r="J243" t="str">
        <f t="shared" si="44"/>
        <v>"maxHeight":891,</v>
      </c>
      <c r="K243" t="str">
        <f t="shared" si="45"/>
        <v>"orientation":"portrait",</v>
      </c>
      <c r="L243" t="str">
        <f t="shared" si="46"/>
        <v>"title":"Matthew Olyphant - Modesto Show - 2012"</v>
      </c>
      <c r="M243" t="str">
        <f t="shared" si="47"/>
        <v>"imgUrl":"Matthew-Olyphant-Modesto-Show-2012.jpg","maxWidth":1600,"maxHeight":891,"orientation":"portrait","title":"Matthew Olyphant - Modesto Show - 2012"</v>
      </c>
      <c r="N243" t="str">
        <f t="shared" si="40"/>
        <v>"15":{"imgUrl":"Matthew-Olyphant-Modesto-Show-2012.jpg","maxWidth":1600,"maxHeight":891,"orientation":"portrait","title":"Matthew Olyphant - Modesto Show - 2012"},</v>
      </c>
    </row>
    <row r="244" spans="1:14">
      <c r="A244">
        <f t="shared" si="41"/>
        <v>16</v>
      </c>
      <c r="C244" t="str">
        <f>Sheet2!M246</f>
        <v>Matthew-Olyphant-Montana-2010.jpg</v>
      </c>
      <c r="D244" t="str">
        <f>Sheet2!N246</f>
        <v>1600</v>
      </c>
      <c r="E244" t="str">
        <f>Sheet2!O246</f>
        <v>1200</v>
      </c>
      <c r="F244" t="str">
        <f>Sheet2!P246</f>
        <v>landscape</v>
      </c>
      <c r="G244" t="str">
        <f>Sheet2!Q246</f>
        <v>Matthew Olyphant - Montana - 2010</v>
      </c>
      <c r="H244" t="str">
        <f t="shared" si="42"/>
        <v>"imgUrl":"Matthew-Olyphant-Montana-2010.jpg",</v>
      </c>
      <c r="I244" t="str">
        <f t="shared" si="43"/>
        <v>"maxWidth":1600,</v>
      </c>
      <c r="J244" t="str">
        <f t="shared" si="44"/>
        <v>"maxHeight":1200,</v>
      </c>
      <c r="K244" t="str">
        <f t="shared" si="45"/>
        <v>"orientation":"landscape",</v>
      </c>
      <c r="L244" t="str">
        <f t="shared" si="46"/>
        <v>"title":"Matthew Olyphant - Montana - 2010"</v>
      </c>
      <c r="M244" t="str">
        <f t="shared" si="47"/>
        <v>"imgUrl":"Matthew-Olyphant-Montana-2010.jpg","maxWidth":1600,"maxHeight":1200,"orientation":"landscape","title":"Matthew Olyphant - Montana - 2010"</v>
      </c>
      <c r="N244" t="str">
        <f t="shared" si="40"/>
        <v>"16":{"imgUrl":"Matthew-Olyphant-Montana-2010.jpg","maxWidth":1600,"maxHeight":1200,"orientation":"landscape","title":"Matthew Olyphant - Montana - 2010"},</v>
      </c>
    </row>
    <row r="245" spans="1:14">
      <c r="A245">
        <f t="shared" si="41"/>
        <v>17</v>
      </c>
      <c r="C245" t="str">
        <f>Sheet2!M247</f>
        <v>Matthew-Olyphant-New-York-City-2010.jpg</v>
      </c>
      <c r="D245" t="str">
        <f>Sheet2!N247</f>
        <v>1600</v>
      </c>
      <c r="E245" t="str">
        <f>Sheet2!O247</f>
        <v>1087</v>
      </c>
      <c r="F245" t="str">
        <f>Sheet2!P247</f>
        <v>landscape</v>
      </c>
      <c r="G245" t="str">
        <f>Sheet2!Q247</f>
        <v>Matthew Olyphant - New York City - 2010</v>
      </c>
      <c r="H245" t="str">
        <f t="shared" si="42"/>
        <v>"imgUrl":"Matthew-Olyphant-New-York-City-2010.jpg",</v>
      </c>
      <c r="I245" t="str">
        <f t="shared" si="43"/>
        <v>"maxWidth":1600,</v>
      </c>
      <c r="J245" t="str">
        <f t="shared" si="44"/>
        <v>"maxHeight":1087,</v>
      </c>
      <c r="K245" t="str">
        <f t="shared" si="45"/>
        <v>"orientation":"landscape",</v>
      </c>
      <c r="L245" t="str">
        <f t="shared" si="46"/>
        <v>"title":"Matthew Olyphant - New York City - 2010"</v>
      </c>
      <c r="M245" t="str">
        <f t="shared" si="47"/>
        <v>"imgUrl":"Matthew-Olyphant-New-York-City-2010.jpg","maxWidth":1600,"maxHeight":1087,"orientation":"landscape","title":"Matthew Olyphant - New York City - 2010"</v>
      </c>
      <c r="N245" t="str">
        <f t="shared" si="40"/>
        <v>"17":{"imgUrl":"Matthew-Olyphant-New-York-City-2010.jpg","maxWidth":1600,"maxHeight":1087,"orientation":"landscape","title":"Matthew Olyphant - New York City - 2010"},</v>
      </c>
    </row>
    <row r="246" spans="1:14">
      <c r="A246">
        <f t="shared" si="41"/>
        <v>18</v>
      </c>
      <c r="C246" t="str">
        <f>Sheet2!M248</f>
        <v>Matthew-Olyphant-Painting-2012.jpg</v>
      </c>
      <c r="D246" t="str">
        <f>Sheet2!N248</f>
        <v>1600</v>
      </c>
      <c r="E246" t="str">
        <f>Sheet2!O248</f>
        <v>2400</v>
      </c>
      <c r="F246" t="str">
        <f>Sheet2!P248</f>
        <v>portrait</v>
      </c>
      <c r="G246" t="str">
        <f>Sheet2!Q248</f>
        <v>Matthew Olyphant - Painting - 2012</v>
      </c>
      <c r="H246" t="str">
        <f t="shared" si="42"/>
        <v>"imgUrl":"Matthew-Olyphant-Painting-2012.jpg",</v>
      </c>
      <c r="I246" t="str">
        <f t="shared" si="43"/>
        <v>"maxWidth":1600,</v>
      </c>
      <c r="J246" t="str">
        <f t="shared" si="44"/>
        <v>"maxHeight":2400,</v>
      </c>
      <c r="K246" t="str">
        <f t="shared" si="45"/>
        <v>"orientation":"portrait",</v>
      </c>
      <c r="L246" t="str">
        <f t="shared" si="46"/>
        <v>"title":"Matthew Olyphant - Painting - 2012"</v>
      </c>
      <c r="M246" t="str">
        <f t="shared" si="47"/>
        <v>"imgUrl":"Matthew-Olyphant-Painting-2012.jpg","maxWidth":1600,"maxHeight":2400,"orientation":"portrait","title":"Matthew Olyphant - Painting - 2012"</v>
      </c>
      <c r="N246" t="str">
        <f t="shared" si="40"/>
        <v>"18":{"imgUrl":"Matthew-Olyphant-Painting-2012.jpg","maxWidth":1600,"maxHeight":2400,"orientation":"portrait","title":"Matthew Olyphant - Painting - 2012"},</v>
      </c>
    </row>
    <row r="247" spans="1:14">
      <c r="A247">
        <f>A246+1</f>
        <v>19</v>
      </c>
      <c r="C247" t="str">
        <f>Sheet2!M249</f>
        <v>Matthew-Olyphant-Painting-Los-Angeles-Ca-2012.jpg</v>
      </c>
      <c r="D247" t="str">
        <f>Sheet2!N249</f>
        <v>1600</v>
      </c>
      <c r="E247" t="str">
        <f>Sheet2!O249</f>
        <v>1200</v>
      </c>
      <c r="F247" t="str">
        <f>Sheet2!P249</f>
        <v>landscape</v>
      </c>
      <c r="G247" t="str">
        <f>Sheet2!Q249</f>
        <v>Matthew Olyphant - Painting Los Angeles Ca - 2012</v>
      </c>
      <c r="H247" t="str">
        <f t="shared" si="42"/>
        <v>"imgUrl":"Matthew-Olyphant-Painting-Los-Angeles-Ca-2012.jpg",</v>
      </c>
      <c r="I247" t="str">
        <f t="shared" si="43"/>
        <v>"maxWidth":1600,</v>
      </c>
      <c r="J247" t="str">
        <f t="shared" si="44"/>
        <v>"maxHeight":1200,</v>
      </c>
      <c r="K247" t="str">
        <f t="shared" si="45"/>
        <v>"orientation":"landscape",</v>
      </c>
      <c r="L247" t="str">
        <f t="shared" si="46"/>
        <v>"title":"Matthew Olyphant - Painting Los Angeles Ca - 2012"</v>
      </c>
      <c r="M247" t="str">
        <f t="shared" si="47"/>
        <v>"imgUrl":"Matthew-Olyphant-Painting-Los-Angeles-Ca-2012.jpg","maxWidth":1600,"maxHeight":1200,"orientation":"landscape","title":"Matthew Olyphant - Painting Los Angeles Ca - 2012"</v>
      </c>
      <c r="N247" t="str">
        <f t="shared" si="40"/>
        <v>"19":{"imgUrl":"Matthew-Olyphant-Painting-Los-Angeles-Ca-2012.jpg","maxWidth":1600,"maxHeight":1200,"orientation":"landscape","title":"Matthew Olyphant - Painting Los Angeles Ca - 2012"},</v>
      </c>
    </row>
    <row r="248" spans="1:14">
      <c r="A248">
        <f>A247+1</f>
        <v>20</v>
      </c>
      <c r="C248" t="str">
        <f>Sheet2!M250</f>
        <v>Matthew-Olyphant-Painting-San-Francisco-2012.jpg</v>
      </c>
      <c r="D248" t="str">
        <f>Sheet2!N250</f>
        <v>1600</v>
      </c>
      <c r="E248" t="str">
        <f>Sheet2!O250</f>
        <v>2143</v>
      </c>
      <c r="F248" t="str">
        <f>Sheet2!P250</f>
        <v>portrait</v>
      </c>
      <c r="G248" t="str">
        <f>Sheet2!Q250</f>
        <v>Matthew Olyphant - Painting San Francisco - 2012</v>
      </c>
      <c r="H248" t="str">
        <f t="shared" si="42"/>
        <v>"imgUrl":"Matthew-Olyphant-Painting-San-Francisco-2012.jpg",</v>
      </c>
      <c r="I248" t="str">
        <f t="shared" si="43"/>
        <v>"maxWidth":1600,</v>
      </c>
      <c r="J248" t="str">
        <f t="shared" si="44"/>
        <v>"maxHeight":2143,</v>
      </c>
      <c r="K248" t="str">
        <f t="shared" si="45"/>
        <v>"orientation":"portrait",</v>
      </c>
      <c r="L248" t="str">
        <f t="shared" si="46"/>
        <v>"title":"Matthew Olyphant - Painting San Francisco - 2012"</v>
      </c>
      <c r="M248" t="str">
        <f t="shared" si="47"/>
        <v>"imgUrl":"Matthew-Olyphant-Painting-San-Francisco-2012.jpg","maxWidth":1600,"maxHeight":2143,"orientation":"portrait","title":"Matthew Olyphant - Painting San Francisco - 2012"</v>
      </c>
      <c r="N248" t="str">
        <f t="shared" si="40"/>
        <v>"20":{"imgUrl":"Matthew-Olyphant-Painting-San-Francisco-2012.jpg","maxWidth":1600,"maxHeight":2143,"orientation":"portrait","title":"Matthew Olyphant - Painting San Francisco - 2012"},</v>
      </c>
    </row>
    <row r="249" spans="1:14">
      <c r="A249">
        <f>A248+1</f>
        <v>21</v>
      </c>
      <c r="C249" t="str">
        <f>Sheet2!M251</f>
        <v>Matthew-Olyphant-San-Francisco-1-2012.jpg</v>
      </c>
      <c r="D249" t="str">
        <f>Sheet2!N251</f>
        <v>1600</v>
      </c>
      <c r="E249" t="str">
        <f>Sheet2!O251</f>
        <v>1025</v>
      </c>
      <c r="F249" t="str">
        <f>Sheet2!P251</f>
        <v>landscape</v>
      </c>
      <c r="G249" t="str">
        <f>Sheet2!Q251</f>
        <v>Matthew Olyphant - San Francisco - 2012</v>
      </c>
      <c r="H249" t="str">
        <f t="shared" si="42"/>
        <v>"imgUrl":"Matthew-Olyphant-San-Francisco-1-2012.jpg",</v>
      </c>
      <c r="I249" t="str">
        <f t="shared" si="43"/>
        <v>"maxWidth":1600,</v>
      </c>
      <c r="J249" t="str">
        <f t="shared" si="44"/>
        <v>"maxHeight":1025,</v>
      </c>
      <c r="K249" t="str">
        <f t="shared" si="45"/>
        <v>"orientation":"landscape",</v>
      </c>
      <c r="L249" t="str">
        <f t="shared" si="46"/>
        <v>"title":"Matthew Olyphant - San Francisco - 2012"</v>
      </c>
      <c r="M249" t="str">
        <f t="shared" si="47"/>
        <v>"imgUrl":"Matthew-Olyphant-San-Francisco-1-2012.jpg","maxWidth":1600,"maxHeight":1025,"orientation":"landscape","title":"Matthew Olyphant - San Francisco - 2012"</v>
      </c>
      <c r="N249" t="str">
        <f t="shared" si="40"/>
        <v>"21":{"imgUrl":"Matthew-Olyphant-San-Francisco-1-2012.jpg","maxWidth":1600,"maxHeight":1025,"orientation":"landscape","title":"Matthew Olyphant - San Francisco - 2012"},</v>
      </c>
    </row>
    <row r="250" spans="1:14">
      <c r="A250">
        <f>A249+1</f>
        <v>22</v>
      </c>
      <c r="C250" t="str">
        <f>Sheet2!M252</f>
        <v>Matthew-Olyphant-San-Francisco-2-2012.jpg</v>
      </c>
      <c r="D250" t="str">
        <f>Sheet2!N252</f>
        <v>1600</v>
      </c>
      <c r="E250" t="str">
        <f>Sheet2!O252</f>
        <v>914</v>
      </c>
      <c r="F250" t="str">
        <f>Sheet2!P252</f>
        <v>portrait</v>
      </c>
      <c r="G250" t="str">
        <f>Sheet2!Q252</f>
        <v>Matthew Olyphant - San Francisco - 2012</v>
      </c>
      <c r="H250" t="str">
        <f t="shared" si="42"/>
        <v>"imgUrl":"Matthew-Olyphant-San-Francisco-2-2012.jpg",</v>
      </c>
      <c r="I250" t="str">
        <f t="shared" si="43"/>
        <v>"maxWidth":1600,</v>
      </c>
      <c r="J250" t="str">
        <f t="shared" si="44"/>
        <v>"maxHeight":914,</v>
      </c>
      <c r="K250" t="str">
        <f t="shared" si="45"/>
        <v>"orientation":"portrait",</v>
      </c>
      <c r="L250" t="str">
        <f t="shared" si="46"/>
        <v>"title":"Matthew Olyphant - San Francisco - 2012"</v>
      </c>
      <c r="M250" t="str">
        <f t="shared" si="47"/>
        <v>"imgUrl":"Matthew-Olyphant-San-Francisco-2-2012.jpg","maxWidth":1600,"maxHeight":914,"orientation":"portrait","title":"Matthew Olyphant - San Francisco - 2012"</v>
      </c>
      <c r="N250" t="str">
        <f t="shared" si="40"/>
        <v>"22":{"imgUrl":"Matthew-Olyphant-San-Francisco-2-2012.jpg","maxWidth":1600,"maxHeight":914,"orientation":"portrait","title":"Matthew Olyphant - San Francisco - 2012"},</v>
      </c>
    </row>
    <row r="251" spans="1:14">
      <c r="A251">
        <f>A250+1</f>
        <v>23</v>
      </c>
      <c r="C251" t="str">
        <f>Sheet2!M253</f>
        <v>Matthew-Olyphant-San-Francisco-Embarcadero-2012.jpg</v>
      </c>
      <c r="D251" t="str">
        <f>Sheet2!N253</f>
        <v>1600</v>
      </c>
      <c r="E251" t="str">
        <f>Sheet2!O253</f>
        <v>1200</v>
      </c>
      <c r="F251" t="str">
        <f>Sheet2!P253</f>
        <v>landscape</v>
      </c>
      <c r="G251" t="str">
        <f>Sheet2!Q253</f>
        <v>Matthew Olyphant - San Francisco Embarcadero - 2012</v>
      </c>
      <c r="H251" t="str">
        <f t="shared" si="42"/>
        <v>"imgUrl":"Matthew-Olyphant-San-Francisco-Embarcadero-2012.jpg",</v>
      </c>
      <c r="I251" t="str">
        <f t="shared" si="43"/>
        <v>"maxWidth":1600,</v>
      </c>
      <c r="J251" t="str">
        <f t="shared" si="44"/>
        <v>"maxHeight":1200,</v>
      </c>
      <c r="K251" t="str">
        <f t="shared" si="45"/>
        <v>"orientation":"landscape",</v>
      </c>
      <c r="L251" t="str">
        <f t="shared" si="46"/>
        <v>"title":"Matthew Olyphant - San Francisco Embarcadero - 2012"</v>
      </c>
      <c r="M251" t="str">
        <f t="shared" si="47"/>
        <v>"imgUrl":"Matthew-Olyphant-San-Francisco-Embarcadero-2012.jpg","maxWidth":1600,"maxHeight":1200,"orientation":"landscape","title":"Matthew Olyphant - San Francisco Embarcadero - 2012"</v>
      </c>
      <c r="N251" t="str">
        <f t="shared" si="40"/>
        <v>"23":{"imgUrl":"Matthew-Olyphant-San-Francisco-Embarcadero-2012.jpg","maxWidth":1600,"maxHeight":1200,"orientation":"landscape","title":"Matthew Olyphant - San Francisco Embarcadero - 2012"},</v>
      </c>
    </row>
    <row r="252" spans="1:14">
      <c r="A252">
        <f>A251+1</f>
        <v>24</v>
      </c>
      <c r="C252" t="str">
        <f>Sheet2!M254</f>
        <v>Matthew-Olyphant-San-Francisco-Show-2010.jpg</v>
      </c>
      <c r="D252" t="str">
        <f>Sheet2!N254</f>
        <v>1600</v>
      </c>
      <c r="E252" t="str">
        <f>Sheet2!O254</f>
        <v>1200</v>
      </c>
      <c r="F252" t="str">
        <f>Sheet2!P254</f>
        <v>landscape</v>
      </c>
      <c r="G252" t="str">
        <f>Sheet2!Q254</f>
        <v>Matthew Olyphant - San Francisco Show - 2010</v>
      </c>
      <c r="H252" t="str">
        <f t="shared" si="42"/>
        <v>"imgUrl":"Matthew-Olyphant-San-Francisco-Show-2010.jpg",</v>
      </c>
      <c r="I252" t="str">
        <f t="shared" si="43"/>
        <v>"maxWidth":1600,</v>
      </c>
      <c r="J252" t="str">
        <f t="shared" si="44"/>
        <v>"maxHeight":1200,</v>
      </c>
      <c r="K252" t="str">
        <f t="shared" si="45"/>
        <v>"orientation":"landscape",</v>
      </c>
      <c r="L252" t="str">
        <f t="shared" si="46"/>
        <v>"title":"Matthew Olyphant - San Francisco Show - 2010"</v>
      </c>
      <c r="M252" t="str">
        <f t="shared" si="47"/>
        <v>"imgUrl":"Matthew-Olyphant-San-Francisco-Show-2010.jpg","maxWidth":1600,"maxHeight":1200,"orientation":"landscape","title":"Matthew Olyphant - San Francisco Show - 2010"</v>
      </c>
      <c r="N252" t="str">
        <f t="shared" si="40"/>
        <v>"24":{"imgUrl":"Matthew-Olyphant-San-Francisco-Show-2010.jpg","maxWidth":1600,"maxHeight":1200,"orientation":"landscape","title":"Matthew Olyphant - San Francisco Show - 2010"},</v>
      </c>
    </row>
    <row r="253" spans="1:14">
      <c r="A253">
        <f>A252+1</f>
        <v>25</v>
      </c>
      <c r="C253" t="str">
        <f>Sheet2!M255</f>
        <v>Matthew-Olyphant-Show-2010.jpg</v>
      </c>
      <c r="D253" t="str">
        <f>Sheet2!N255</f>
        <v>1600</v>
      </c>
      <c r="E253" t="str">
        <f>Sheet2!O255</f>
        <v>987</v>
      </c>
      <c r="F253" t="str">
        <f>Sheet2!P255</f>
        <v>portrait</v>
      </c>
      <c r="G253" t="str">
        <f>Sheet2!Q255</f>
        <v>Matthew Olyphant - Show - 2010</v>
      </c>
      <c r="H253" t="str">
        <f t="shared" si="42"/>
        <v>"imgUrl":"Matthew-Olyphant-Show-2010.jpg",</v>
      </c>
      <c r="I253" t="str">
        <f t="shared" si="43"/>
        <v>"maxWidth":1600,</v>
      </c>
      <c r="J253" t="str">
        <f t="shared" si="44"/>
        <v>"maxHeight":987,</v>
      </c>
      <c r="K253" t="str">
        <f t="shared" si="45"/>
        <v>"orientation":"portrait",</v>
      </c>
      <c r="L253" t="str">
        <f t="shared" si="46"/>
        <v>"title":"Matthew Olyphant - Show - 2010"</v>
      </c>
      <c r="M253" t="str">
        <f t="shared" si="47"/>
        <v>"imgUrl":"Matthew-Olyphant-Show-2010.jpg","maxWidth":1600,"maxHeight":987,"orientation":"portrait","title":"Matthew Olyphant - Show - 2010"</v>
      </c>
      <c r="N253" t="str">
        <f t="shared" si="40"/>
        <v>"25":{"imgUrl":"Matthew-Olyphant-Show-2010.jpg","maxWidth":1600,"maxHeight":987,"orientation":"portrait","title":"Matthew Olyphant - Show - 2010"},</v>
      </c>
    </row>
    <row r="254" spans="1:14">
      <c r="A254">
        <f>A253+1</f>
        <v>26</v>
      </c>
      <c r="C254" t="str">
        <f>Sheet2!M256</f>
        <v>Matthew-Olyphant-Showing-2010.jpg</v>
      </c>
      <c r="D254" t="str">
        <f>Sheet2!N256</f>
        <v>1600</v>
      </c>
      <c r="E254" t="str">
        <f>Sheet2!O256</f>
        <v>1200</v>
      </c>
      <c r="F254" t="str">
        <f>Sheet2!P256</f>
        <v>landscape</v>
      </c>
      <c r="G254" t="str">
        <f>Sheet2!Q256</f>
        <v>Matthew Olyphant - Showing - 2010</v>
      </c>
      <c r="H254" t="str">
        <f t="shared" si="42"/>
        <v>"imgUrl":"Matthew-Olyphant-Showing-2010.jpg",</v>
      </c>
      <c r="I254" t="str">
        <f t="shared" si="43"/>
        <v>"maxWidth":1600,</v>
      </c>
      <c r="J254" t="str">
        <f t="shared" si="44"/>
        <v>"maxHeight":1200,</v>
      </c>
      <c r="K254" t="str">
        <f t="shared" si="45"/>
        <v>"orientation":"landscape",</v>
      </c>
      <c r="L254" t="str">
        <f t="shared" si="46"/>
        <v>"title":"Matthew Olyphant - Showing - 2010"</v>
      </c>
      <c r="M254" t="str">
        <f t="shared" si="47"/>
        <v>"imgUrl":"Matthew-Olyphant-Showing-2010.jpg","maxWidth":1600,"maxHeight":1200,"orientation":"landscape","title":"Matthew Olyphant - Showing - 2010"</v>
      </c>
      <c r="N254" t="str">
        <f t="shared" si="40"/>
        <v>"26":{"imgUrl":"Matthew-Olyphant-Showing-2010.jpg","maxWidth":1600,"maxHeight":1200,"orientation":"landscape","title":"Matthew Olyphant - Showing - 2010"},</v>
      </c>
    </row>
    <row r="255" spans="1:14">
      <c r="A255">
        <f>A254+1</f>
        <v>27</v>
      </c>
      <c r="C255" t="str">
        <f>Sheet2!M257</f>
        <v>Matthew-Olyphant-Taxi-Painting-2010.jpg</v>
      </c>
      <c r="D255" t="str">
        <f>Sheet2!N257</f>
        <v>1600</v>
      </c>
      <c r="E255" t="str">
        <f>Sheet2!O257</f>
        <v>2133</v>
      </c>
      <c r="F255" t="str">
        <f>Sheet2!P257</f>
        <v>portrait</v>
      </c>
      <c r="G255" t="str">
        <f>Sheet2!Q257</f>
        <v>Matthew Olyphant - Taxi Painting - 2010</v>
      </c>
      <c r="H255" t="str">
        <f t="shared" si="42"/>
        <v>"imgUrl":"Matthew-Olyphant-Taxi-Painting-2010.jpg",</v>
      </c>
      <c r="I255" t="str">
        <f t="shared" si="43"/>
        <v>"maxWidth":1600,</v>
      </c>
      <c r="J255" t="str">
        <f t="shared" si="44"/>
        <v>"maxHeight":2133,</v>
      </c>
      <c r="K255" t="str">
        <f t="shared" si="45"/>
        <v>"orientation":"portrait",</v>
      </c>
      <c r="L255" t="str">
        <f t="shared" si="46"/>
        <v>"title":"Matthew Olyphant - Taxi Painting - 2010"</v>
      </c>
      <c r="M255" t="str">
        <f t="shared" si="47"/>
        <v>"imgUrl":"Matthew-Olyphant-Taxi-Painting-2010.jpg","maxWidth":1600,"maxHeight":2133,"orientation":"portrait","title":"Matthew Olyphant - Taxi Painting - 2010"</v>
      </c>
      <c r="N255" t="str">
        <f t="shared" si="40"/>
        <v>"27":{"imgUrl":"Matthew-Olyphant-Taxi-Painting-2010.jpg","maxWidth":1600,"maxHeight":2133,"orientation":"portrait","title":"Matthew Olyphant - Taxi Painting - 2010"},</v>
      </c>
    </row>
    <row r="256" spans="1:14">
      <c r="A256">
        <f>A255+1</f>
        <v>28</v>
      </c>
      <c r="C256" t="str">
        <f>Sheet2!M258</f>
        <v>Matthew-Olyphant-Thin-Red-Line-2-2012.jpg</v>
      </c>
      <c r="D256" t="str">
        <f>Sheet2!N258</f>
        <v>1600</v>
      </c>
      <c r="E256" t="str">
        <f>Sheet2!O258</f>
        <v>1200</v>
      </c>
      <c r="F256" t="str">
        <f>Sheet2!P258</f>
        <v>landscape</v>
      </c>
      <c r="G256" t="str">
        <f>Sheet2!Q258</f>
        <v>Matthew Olyphant - Thin Red Line - 2012</v>
      </c>
      <c r="H256" t="str">
        <f t="shared" si="42"/>
        <v>"imgUrl":"Matthew-Olyphant-Thin-Red-Line-2-2012.jpg",</v>
      </c>
      <c r="I256" t="str">
        <f t="shared" si="43"/>
        <v>"maxWidth":1600,</v>
      </c>
      <c r="J256" t="str">
        <f t="shared" si="44"/>
        <v>"maxHeight":1200,</v>
      </c>
      <c r="K256" t="str">
        <f t="shared" si="45"/>
        <v>"orientation":"landscape",</v>
      </c>
      <c r="L256" t="str">
        <f t="shared" si="46"/>
        <v>"title":"Matthew Olyphant - Thin Red Line - 2012"</v>
      </c>
      <c r="M256" t="str">
        <f t="shared" si="47"/>
        <v>"imgUrl":"Matthew-Olyphant-Thin-Red-Line-2-2012.jpg","maxWidth":1600,"maxHeight":1200,"orientation":"landscape","title":"Matthew Olyphant - Thin Red Line - 2012"</v>
      </c>
      <c r="N256" t="str">
        <f>""""&amp;A256&amp;""""&amp;":{"&amp;M256&amp;"}"</f>
        <v>"28":{"imgUrl":"Matthew-Olyphant-Thin-Red-Line-2-2012.jpg","maxWidth":1600,"maxHeight":1200,"orientation":"landscape","title":"Matthew Olyphant - Thin Red Line - 2012"}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Paintings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Deaton</dc:creator>
  <cp:lastModifiedBy>Brian Deaton</cp:lastModifiedBy>
  <dcterms:created xsi:type="dcterms:W3CDTF">2014-02-17T01:21:38Z</dcterms:created>
  <dcterms:modified xsi:type="dcterms:W3CDTF">2014-02-17T08:47:32Z</dcterms:modified>
</cp:coreProperties>
</file>